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<sst xmlns="http://schemas.openxmlformats.org/spreadsheetml/2006/main" count="168" uniqueCount="76">
  <si>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</si>
  <si>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</si>
  <si>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</si>
  <si>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</si>
  <si>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</si>
  <si>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</si>
  <si>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</si>
  <si>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</si>
  <si>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</si>
  <si>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</si>
  <si>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</si>
  <si>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</si>
  <si>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</si>
  <si>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</si>
  <si>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</si>
  <si>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</si>
  <si>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</si>
  <si>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</si>
  <si>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</si>
  <si>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</si>
  <si>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</si>
  <si>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</si>
  <si>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</si>
  <si>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</si>
  <si>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</si>
  <si>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</si>
  <si>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</si>
  <si>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</si>
  <si>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</si>
  <si>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</si>
  <si>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</si>
  <si>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</si>
  <si>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</si>
  <si>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</si>
  <si>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</si>
  <si>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</si>
  <si>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</si>
  <si>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</si>
  <si>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</si>
  <si>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</si>
  <si>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</si>
  <si>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</si>
  <si>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</si>
  <si>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</si>
  <si>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</si>
  <si>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</si>
  <si>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</si>
  <si>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</si>
  <si>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</si>
  <si>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</si>
  <si>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</si>
  <si>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</si>
  <si>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</si>
  <si>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</si>
  <si>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</si>
  <si>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16 % годовых</t>
  </si>
  <si>
    <t>Администрация муниципального образования "Суоярвский район"</t>
  </si>
  <si>
    <t>Договор от 06.12.2011 года</t>
  </si>
  <si>
    <t>Договор №  31.01.2012 года</t>
  </si>
  <si>
    <t>2/3 действующей ставки рефинансирования ЦБ РФ</t>
  </si>
  <si>
    <t>Соглашение № 16-1/17р от 23.01.2017</t>
  </si>
  <si>
    <t>27.01.2017, 20.02.2017</t>
  </si>
  <si>
    <t>20.01.2017, 14.02.2017</t>
  </si>
  <si>
    <t xml:space="preserve">Начальник финансового управления администрации    </t>
  </si>
  <si>
    <t>А.Г.Кракулева</t>
  </si>
  <si>
    <t>(8 814 57) 5-14-83</t>
  </si>
  <si>
    <t>Договор № 16-1/17 от 11.08.2017</t>
  </si>
  <si>
    <t>23.03.2017, 12.04.2017, 01.06.2017, 6.07.2017, 31.07.2017, 04.09.2017, 18.09.2017</t>
  </si>
  <si>
    <t>Информация о долговых обязательствах Суоярвского муниципального района на 1 ноября 2017 года</t>
  </si>
  <si>
    <t>Объем муниципального долга на 1 ноября 2017 года</t>
  </si>
  <si>
    <t>Объем долга по процентам на 1 ноября 2017 года</t>
  </si>
  <si>
    <t>30.03.2017, 18.04.2017, 01.06.2017, 6.07.2017, 27.07.2017, 04.09.2017, 17.10.2017</t>
  </si>
  <si>
    <t>Исполнитель  Т.Н.Феоктистова</t>
  </si>
  <si>
    <t>Информация о долговых обязательствах Суоярвского городского поселения на 1 ноября 2017 года</t>
  </si>
  <si>
    <t>Зам. главы администрации муниципального образования "Суоярвский район" по социальным вопросам</t>
  </si>
  <si>
    <t>Е.А.Шорина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</si>
</sst>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1"/>
  <sheetViews>
    <sheetView zoomScale="53" zoomScaleNormal="53" zoomScalePageLayoutView="0" workbookViewId="0" topLeftCell="A1">
      <pane ySplit="10" topLeftCell="A11" activePane="bottomLeft" state="frozen"/>
      <selection pane="topLeft" activeCell="A1" sqref="A1"/>
      <selection pane="bottomLeft" activeCell="A10" sqref="A10:R10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6" t="s">
        <v>36</v>
      </c>
      <c r="P1" s="36"/>
      <c r="Q1" s="36"/>
      <c r="R1" s="36"/>
    </row>
    <row r="2" spans="14:18" ht="18">
      <c r="N2" s="36" t="s">
        <v>37</v>
      </c>
      <c r="O2" s="36"/>
      <c r="P2" s="36"/>
      <c r="Q2" s="36"/>
      <c r="R2" s="36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68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7" spans="1:18" ht="51.75" customHeight="1">
      <c r="A7" s="33" t="s">
        <v>0</v>
      </c>
      <c r="B7" s="32" t="s">
        <v>38</v>
      </c>
      <c r="C7" s="32" t="s">
        <v>39</v>
      </c>
      <c r="D7" s="32" t="s">
        <v>40</v>
      </c>
      <c r="E7" s="32" t="s">
        <v>41</v>
      </c>
      <c r="F7" s="32" t="s">
        <v>42</v>
      </c>
      <c r="G7" s="32" t="s">
        <v>53</v>
      </c>
      <c r="H7" s="32" t="s">
        <v>43</v>
      </c>
      <c r="I7" s="32" t="s">
        <v>44</v>
      </c>
      <c r="J7" s="32" t="s">
        <v>45</v>
      </c>
      <c r="K7" s="32" t="s">
        <v>46</v>
      </c>
      <c r="L7" s="32" t="s">
        <v>47</v>
      </c>
      <c r="M7" s="40" t="s">
        <v>69</v>
      </c>
      <c r="N7" s="40"/>
      <c r="O7" s="32" t="s">
        <v>52</v>
      </c>
      <c r="P7" s="32" t="s">
        <v>50</v>
      </c>
      <c r="Q7" s="32" t="s">
        <v>51</v>
      </c>
      <c r="R7" s="32" t="s">
        <v>70</v>
      </c>
    </row>
    <row r="8" spans="1:23" s="3" customFormat="1" ht="100.5" customHeigh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6" t="s">
        <v>48</v>
      </c>
      <c r="N8" s="5" t="s">
        <v>49</v>
      </c>
      <c r="O8" s="32"/>
      <c r="P8" s="32"/>
      <c r="Q8" s="32"/>
      <c r="R8" s="32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9" t="s">
        <v>1</v>
      </c>
      <c r="B13" s="3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1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44">
      <c r="A15" s="4">
        <v>1</v>
      </c>
      <c r="B15" s="5" t="s">
        <v>25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/>
      <c r="Q15" s="9"/>
      <c r="R15" s="9">
        <f>SUM(O15+P15-Q15)</f>
        <v>0</v>
      </c>
    </row>
    <row r="16" spans="1:18" ht="90">
      <c r="A16" s="4">
        <v>2</v>
      </c>
      <c r="B16" s="5" t="s">
        <v>28</v>
      </c>
      <c r="C16" s="5" t="s">
        <v>10</v>
      </c>
      <c r="D16" s="34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62</v>
      </c>
      <c r="L16" s="9">
        <v>600000</v>
      </c>
      <c r="M16" s="11">
        <f aca="true" t="shared" si="0" ref="M16:M31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1">SUM(O16+P16-Q16)</f>
        <v>-9.094947017729282E-13</v>
      </c>
    </row>
    <row r="17" spans="1:18" ht="144">
      <c r="A17" s="4">
        <v>2</v>
      </c>
      <c r="B17" s="5" t="s">
        <v>29</v>
      </c>
      <c r="C17" s="5" t="s">
        <v>10</v>
      </c>
      <c r="D17" s="35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90">
      <c r="A18" s="4">
        <v>3</v>
      </c>
      <c r="B18" s="5" t="s">
        <v>30</v>
      </c>
      <c r="C18" s="5" t="s">
        <v>10</v>
      </c>
      <c r="D18" s="34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61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31</v>
      </c>
      <c r="C19" s="5" t="s">
        <v>10</v>
      </c>
      <c r="D19" s="35"/>
      <c r="E19" s="10">
        <v>44367</v>
      </c>
      <c r="F19" s="5" t="s">
        <v>7</v>
      </c>
      <c r="G19" s="5" t="s">
        <v>35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/>
      <c r="Q19" s="9"/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32</v>
      </c>
      <c r="C21" s="5" t="s">
        <v>10</v>
      </c>
      <c r="D21" s="34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61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33</v>
      </c>
      <c r="C22" s="5" t="s">
        <v>10</v>
      </c>
      <c r="D22" s="35"/>
      <c r="E22" s="10">
        <v>44367</v>
      </c>
      <c r="F22" s="5" t="s">
        <v>12</v>
      </c>
      <c r="G22" s="5" t="s">
        <v>34</v>
      </c>
      <c r="H22" s="9">
        <v>1099000</v>
      </c>
      <c r="I22" s="10"/>
      <c r="J22" s="9"/>
      <c r="K22" s="15"/>
      <c r="L22" s="9"/>
      <c r="M22" s="11">
        <f t="shared" si="0"/>
        <v>1099000</v>
      </c>
      <c r="N22" s="9"/>
      <c r="O22" s="9"/>
      <c r="P22" s="9"/>
      <c r="Q22" s="9"/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111420.07</v>
      </c>
      <c r="Q23" s="9">
        <v>113232.39</v>
      </c>
      <c r="R23" s="9">
        <f t="shared" si="1"/>
        <v>10326.720000000016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129558.23</v>
      </c>
      <c r="Q24" s="9">
        <v>131665.59</v>
      </c>
      <c r="R24" s="9">
        <f t="shared" si="1"/>
        <v>12007.799999999988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77734.93</v>
      </c>
      <c r="Q25" s="9">
        <v>78999.35</v>
      </c>
      <c r="R25" s="9">
        <f t="shared" si="1"/>
        <v>7204.679999999993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61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62299.7</v>
      </c>
      <c r="Q26" s="9">
        <v>66656.71</v>
      </c>
      <c r="R26" s="9">
        <f t="shared" si="1"/>
        <v>5523.599999999991</v>
      </c>
    </row>
    <row r="27" spans="1:18" ht="90">
      <c r="A27" s="4">
        <v>10</v>
      </c>
      <c r="B27" s="5" t="s">
        <v>23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285028.08</v>
      </c>
      <c r="Q27" s="9">
        <v>289664.27</v>
      </c>
      <c r="R27" s="9">
        <f t="shared" si="1"/>
        <v>26417.169999999984</v>
      </c>
    </row>
    <row r="28" spans="1:18" ht="90">
      <c r="A28" s="4">
        <v>11</v>
      </c>
      <c r="B28" s="5" t="s">
        <v>26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64779.08</v>
      </c>
      <c r="Q28" s="9">
        <v>65832.76</v>
      </c>
      <c r="R28" s="9">
        <f t="shared" si="1"/>
        <v>6003.900000000009</v>
      </c>
    </row>
    <row r="29" spans="1:18" ht="90">
      <c r="A29" s="4">
        <v>12</v>
      </c>
      <c r="B29" s="5" t="s">
        <v>27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60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34</v>
      </c>
      <c r="H30" s="9"/>
      <c r="I30" s="10">
        <v>42758</v>
      </c>
      <c r="J30" s="9">
        <v>16400000</v>
      </c>
      <c r="K30" s="15"/>
      <c r="L30" s="9"/>
      <c r="M30" s="11">
        <f>SUM(H30+J30-L30)</f>
        <v>16400000</v>
      </c>
      <c r="N30" s="9"/>
      <c r="O30" s="9"/>
      <c r="P30" s="9">
        <v>7144.11</v>
      </c>
      <c r="Q30" s="9">
        <v>7144.11</v>
      </c>
      <c r="R30" s="9">
        <f>SUM(O30+P30-Q30)</f>
        <v>0</v>
      </c>
    </row>
    <row r="31" spans="1:18" ht="90">
      <c r="A31" s="4">
        <v>14</v>
      </c>
      <c r="B31" s="5" t="s">
        <v>66</v>
      </c>
      <c r="C31" s="5" t="s">
        <v>10</v>
      </c>
      <c r="D31" s="9">
        <v>1500000</v>
      </c>
      <c r="E31" s="10">
        <v>44037</v>
      </c>
      <c r="F31" s="5" t="s">
        <v>21</v>
      </c>
      <c r="G31" s="5" t="s">
        <v>11</v>
      </c>
      <c r="H31" s="9"/>
      <c r="I31" s="10">
        <v>42961</v>
      </c>
      <c r="J31" s="9">
        <v>1500000</v>
      </c>
      <c r="K31" s="15"/>
      <c r="L31" s="9"/>
      <c r="M31" s="11">
        <f t="shared" si="0"/>
        <v>1500000</v>
      </c>
      <c r="N31" s="9"/>
      <c r="O31" s="9"/>
      <c r="P31" s="9"/>
      <c r="Q31" s="9"/>
      <c r="R31" s="9">
        <f t="shared" si="1"/>
        <v>0</v>
      </c>
    </row>
    <row r="32" spans="1:18" s="13" customFormat="1" ht="25.5" customHeight="1">
      <c r="A32" s="29" t="s">
        <v>1</v>
      </c>
      <c r="B32" s="30"/>
      <c r="C32" s="12"/>
      <c r="D32" s="11">
        <f>SUM(D15:D31)</f>
        <v>97438000</v>
      </c>
      <c r="E32" s="12"/>
      <c r="F32" s="12"/>
      <c r="G32" s="11"/>
      <c r="H32" s="11">
        <f>SUM(H15:H31)</f>
        <v>64062000</v>
      </c>
      <c r="I32" s="11"/>
      <c r="J32" s="11">
        <f>SUM(J15:J31)</f>
        <v>1500000</v>
      </c>
      <c r="K32" s="16"/>
      <c r="L32" s="11">
        <f>SUM(L15:L31)</f>
        <v>1714000</v>
      </c>
      <c r="M32" s="11">
        <f>SUM(M15:M31)</f>
        <v>63848000</v>
      </c>
      <c r="N32" s="11"/>
      <c r="O32" s="11">
        <f>SUM(O15:O31)</f>
        <v>130718.61</v>
      </c>
      <c r="P32" s="11">
        <f>SUM(P15:P31)</f>
        <v>773868.27</v>
      </c>
      <c r="Q32" s="11">
        <f>SUM(Q15:Q31)</f>
        <v>837103.0099999999</v>
      </c>
      <c r="R32" s="11">
        <f>SUM(R15:R31)</f>
        <v>67483.86999999997</v>
      </c>
    </row>
    <row r="33" spans="1:18" ht="24" customHeight="1">
      <c r="A33" s="31" t="s">
        <v>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40.25" customHeight="1">
      <c r="A34" s="4">
        <v>1</v>
      </c>
      <c r="B34" s="14" t="s">
        <v>17</v>
      </c>
      <c r="C34" s="5" t="s">
        <v>16</v>
      </c>
      <c r="D34" s="9">
        <v>5000000</v>
      </c>
      <c r="E34" s="10">
        <v>43406</v>
      </c>
      <c r="F34" s="5" t="s">
        <v>9</v>
      </c>
      <c r="G34" s="5" t="s">
        <v>18</v>
      </c>
      <c r="H34" s="9">
        <v>5000000</v>
      </c>
      <c r="I34" s="9"/>
      <c r="J34" s="9"/>
      <c r="K34" s="17" t="s">
        <v>71</v>
      </c>
      <c r="L34" s="9">
        <v>3500000</v>
      </c>
      <c r="M34" s="11">
        <f>SUM(H34+J34-L34)</f>
        <v>1500000</v>
      </c>
      <c r="N34" s="9"/>
      <c r="O34" s="9"/>
      <c r="P34" s="9">
        <v>522633.25</v>
      </c>
      <c r="Q34" s="9">
        <v>522633.25</v>
      </c>
      <c r="R34" s="9">
        <f>SUM(O34+P34-Q34)</f>
        <v>0</v>
      </c>
    </row>
    <row r="35" spans="1:18" ht="141.75" customHeight="1">
      <c r="A35" s="4">
        <v>3</v>
      </c>
      <c r="B35" s="14" t="s">
        <v>54</v>
      </c>
      <c r="C35" s="5" t="s">
        <v>16</v>
      </c>
      <c r="D35" s="9">
        <v>7000000</v>
      </c>
      <c r="E35" s="10">
        <v>43643</v>
      </c>
      <c r="F35" s="5" t="s">
        <v>9</v>
      </c>
      <c r="G35" s="5" t="s">
        <v>24</v>
      </c>
      <c r="H35" s="9">
        <v>7000000</v>
      </c>
      <c r="I35" s="9"/>
      <c r="J35" s="9"/>
      <c r="K35" s="17" t="s">
        <v>67</v>
      </c>
      <c r="L35" s="9">
        <v>4900000</v>
      </c>
      <c r="M35" s="11">
        <f>SUM(H35+J35-L35)</f>
        <v>2100000</v>
      </c>
      <c r="N35" s="9"/>
      <c r="O35" s="9"/>
      <c r="P35" s="9">
        <v>549678.35</v>
      </c>
      <c r="Q35" s="9">
        <v>549678.35</v>
      </c>
      <c r="R35" s="9">
        <f>SUM(O35+P35-Q35)</f>
        <v>0</v>
      </c>
    </row>
    <row r="36" spans="1:18" ht="21" customHeight="1">
      <c r="A36" s="29" t="s">
        <v>1</v>
      </c>
      <c r="B36" s="30"/>
      <c r="C36" s="8"/>
      <c r="D36" s="11">
        <f>SUM(D34:D35)</f>
        <v>12000000</v>
      </c>
      <c r="E36" s="11"/>
      <c r="F36" s="11"/>
      <c r="G36" s="11"/>
      <c r="H36" s="11">
        <f>SUM(H34:H35)</f>
        <v>12000000</v>
      </c>
      <c r="I36" s="11"/>
      <c r="J36" s="11">
        <f>SUM(J34:J35)</f>
        <v>0</v>
      </c>
      <c r="K36" s="11"/>
      <c r="L36" s="11">
        <f aca="true" t="shared" si="2" ref="L36:R36">SUM(L34:L35)</f>
        <v>8400000</v>
      </c>
      <c r="M36" s="11">
        <f t="shared" si="2"/>
        <v>3600000</v>
      </c>
      <c r="N36" s="11">
        <f t="shared" si="2"/>
        <v>0</v>
      </c>
      <c r="O36" s="11">
        <f t="shared" si="2"/>
        <v>0</v>
      </c>
      <c r="P36" s="11">
        <f t="shared" si="2"/>
        <v>1072311.6</v>
      </c>
      <c r="Q36" s="11">
        <f t="shared" si="2"/>
        <v>1072311.6</v>
      </c>
      <c r="R36" s="11">
        <f t="shared" si="2"/>
        <v>0</v>
      </c>
    </row>
    <row r="37" spans="1:18" ht="24" customHeight="1">
      <c r="A37" s="31" t="s">
        <v>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8">
      <c r="A38" s="4">
        <v>1</v>
      </c>
      <c r="B38" s="14"/>
      <c r="C38" s="5"/>
      <c r="D38" s="9"/>
      <c r="E38" s="4"/>
      <c r="F38" s="5"/>
      <c r="G38" s="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8">
      <c r="A39" s="4">
        <v>2</v>
      </c>
      <c r="B39" s="14"/>
      <c r="C39" s="5"/>
      <c r="D39" s="9"/>
      <c r="E39" s="4"/>
      <c r="F39" s="5"/>
      <c r="G39" s="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customHeight="1">
      <c r="A40" s="29" t="s">
        <v>1</v>
      </c>
      <c r="B40" s="30"/>
      <c r="C40" s="8"/>
      <c r="D40" s="11">
        <f>SUM(D38:D39)</f>
        <v>0</v>
      </c>
      <c r="E40" s="8"/>
      <c r="F40" s="8"/>
      <c r="G40" s="8"/>
      <c r="H40" s="11">
        <f>SUM(H38:H39)</f>
        <v>0</v>
      </c>
      <c r="I40" s="11"/>
      <c r="J40" s="11"/>
      <c r="K40" s="11"/>
      <c r="L40" s="11">
        <f>SUM(L38:L39)</f>
        <v>0</v>
      </c>
      <c r="M40" s="11"/>
      <c r="N40" s="11"/>
      <c r="O40" s="11"/>
      <c r="P40" s="11"/>
      <c r="Q40" s="11"/>
      <c r="R40" s="11"/>
    </row>
    <row r="41" spans="1:18" ht="38.25" customHeight="1">
      <c r="A41" s="31" t="s">
        <v>2</v>
      </c>
      <c r="B41" s="31"/>
      <c r="C41" s="31"/>
      <c r="D41" s="31"/>
      <c r="E41" s="31"/>
      <c r="F41" s="8"/>
      <c r="G41" s="8"/>
      <c r="H41" s="11">
        <f>SUM(H36+H40+H32)</f>
        <v>76062000</v>
      </c>
      <c r="I41" s="11"/>
      <c r="J41" s="11">
        <f>SUM(J36+J40+J32)</f>
        <v>1500000</v>
      </c>
      <c r="K41" s="11"/>
      <c r="L41" s="11">
        <f aca="true" t="shared" si="3" ref="L41:R41">SUM(L36+L40+L32)</f>
        <v>10114000</v>
      </c>
      <c r="M41" s="11">
        <f t="shared" si="3"/>
        <v>67448000</v>
      </c>
      <c r="N41" s="11">
        <f t="shared" si="3"/>
        <v>0</v>
      </c>
      <c r="O41" s="11">
        <f t="shared" si="3"/>
        <v>130718.61</v>
      </c>
      <c r="P41" s="11">
        <f t="shared" si="3"/>
        <v>1846179.87</v>
      </c>
      <c r="Q41" s="11">
        <f t="shared" si="3"/>
        <v>1909414.6099999999</v>
      </c>
      <c r="R41" s="11">
        <f t="shared" si="3"/>
        <v>67483.86999999997</v>
      </c>
    </row>
    <row r="44" spans="1:13" ht="69" customHeight="1">
      <c r="A44" s="41" t="s">
        <v>74</v>
      </c>
      <c r="B44" s="41"/>
      <c r="C44" s="41"/>
      <c r="D44" s="41"/>
      <c r="E44" s="41"/>
      <c r="F44" s="41"/>
      <c r="G44" s="42"/>
      <c r="H44" s="49"/>
      <c r="I44" s="49"/>
      <c r="J44" s="18"/>
      <c r="K44" s="18"/>
      <c r="L44" s="43" t="s">
        <v>75</v>
      </c>
      <c r="M44" s="43"/>
    </row>
    <row r="45" spans="1:13" ht="35.25">
      <c r="A45" s="19"/>
      <c r="B45" s="19"/>
      <c r="C45" s="19"/>
      <c r="D45" s="19"/>
      <c r="E45" s="19"/>
      <c r="F45" s="19"/>
      <c r="G45" s="19"/>
      <c r="H45" s="18"/>
      <c r="I45" s="18"/>
      <c r="J45" s="18"/>
      <c r="K45" s="18"/>
      <c r="L45" s="19"/>
      <c r="M45" s="18"/>
    </row>
    <row r="46" spans="1:13" ht="35.25">
      <c r="A46" s="19"/>
      <c r="B46" s="19"/>
      <c r="C46" s="19"/>
      <c r="D46" s="19"/>
      <c r="E46" s="19"/>
      <c r="F46" s="19"/>
      <c r="G46" s="19"/>
      <c r="H46" s="18"/>
      <c r="I46" s="18"/>
      <c r="J46" s="18"/>
      <c r="K46" s="18"/>
      <c r="L46" s="19"/>
      <c r="M46" s="18"/>
    </row>
    <row r="47" spans="1:13" ht="73.5" customHeight="1">
      <c r="A47" s="41" t="s">
        <v>63</v>
      </c>
      <c r="B47" s="41"/>
      <c r="C47" s="41"/>
      <c r="D47" s="41"/>
      <c r="E47" s="41"/>
      <c r="F47" s="41"/>
      <c r="G47" s="19"/>
      <c r="H47" s="18"/>
      <c r="I47" s="18"/>
      <c r="J47" s="18"/>
      <c r="K47" s="18"/>
      <c r="L47" s="43" t="s">
        <v>64</v>
      </c>
      <c r="M47" s="43"/>
    </row>
    <row r="48" spans="1:13" ht="35.25">
      <c r="A48" s="19"/>
      <c r="B48" s="20"/>
      <c r="C48" s="20"/>
      <c r="D48" s="20"/>
      <c r="E48" s="19"/>
      <c r="F48" s="19"/>
      <c r="G48" s="19"/>
      <c r="H48" s="19"/>
      <c r="I48" s="18"/>
      <c r="J48" s="18"/>
      <c r="K48" s="18"/>
      <c r="L48" s="18"/>
      <c r="M48" s="18"/>
    </row>
    <row r="49" spans="1:13" ht="35.25">
      <c r="A49" s="20"/>
      <c r="B49" s="20"/>
      <c r="C49" s="20"/>
      <c r="D49" s="20"/>
      <c r="E49" s="19"/>
      <c r="F49" s="19"/>
      <c r="G49" s="19"/>
      <c r="H49" s="19"/>
      <c r="I49" s="18"/>
      <c r="J49" s="18"/>
      <c r="K49" s="18"/>
      <c r="L49" s="18"/>
      <c r="M49" s="18"/>
    </row>
    <row r="50" spans="1:13" ht="35.25">
      <c r="A50" s="44" t="s">
        <v>72</v>
      </c>
      <c r="B50" s="44"/>
      <c r="C50" s="44"/>
      <c r="D50" s="44"/>
      <c r="E50" s="44"/>
      <c r="F50" s="19"/>
      <c r="G50" s="19"/>
      <c r="H50" s="19"/>
      <c r="I50" s="18"/>
      <c r="J50" s="18"/>
      <c r="K50" s="18"/>
      <c r="L50" s="18"/>
      <c r="M50" s="18"/>
    </row>
    <row r="51" spans="1:13" ht="35.25">
      <c r="A51" s="44" t="s">
        <v>65</v>
      </c>
      <c r="B51" s="44"/>
      <c r="C51" s="44"/>
      <c r="D51" s="19"/>
      <c r="E51" s="19"/>
      <c r="F51" s="19"/>
      <c r="G51" s="19"/>
      <c r="H51" s="19"/>
      <c r="I51" s="18"/>
      <c r="J51" s="18"/>
      <c r="K51" s="18"/>
      <c r="L51" s="18"/>
      <c r="M51" s="18"/>
    </row>
  </sheetData>
  <sheetProtection/>
  <mergeCells count="40">
    <mergeCell ref="A44:I44"/>
    <mergeCell ref="I7:I8"/>
    <mergeCell ref="J7:J8"/>
    <mergeCell ref="L44:M44"/>
    <mergeCell ref="L47:M47"/>
    <mergeCell ref="A51:C51"/>
    <mergeCell ref="A47:F47"/>
    <mergeCell ref="A50:E50"/>
    <mergeCell ref="E7:E8"/>
    <mergeCell ref="F7:F8"/>
    <mergeCell ref="A13:B13"/>
    <mergeCell ref="A14:R14"/>
    <mergeCell ref="A32:B32"/>
    <mergeCell ref="A33:R33"/>
    <mergeCell ref="G7:G8"/>
    <mergeCell ref="H7:H8"/>
    <mergeCell ref="A10:R10"/>
    <mergeCell ref="M7:N7"/>
    <mergeCell ref="O7:O8"/>
    <mergeCell ref="P7:P8"/>
    <mergeCell ref="D18:D19"/>
    <mergeCell ref="D21:D22"/>
    <mergeCell ref="O1:R1"/>
    <mergeCell ref="N2:R2"/>
    <mergeCell ref="K7:K8"/>
    <mergeCell ref="L7:L8"/>
    <mergeCell ref="P3:R3"/>
    <mergeCell ref="A4:R4"/>
    <mergeCell ref="A5:R5"/>
    <mergeCell ref="Q7:Q8"/>
    <mergeCell ref="A40:B40"/>
    <mergeCell ref="A41:E41"/>
    <mergeCell ref="R7:R8"/>
    <mergeCell ref="A7:A8"/>
    <mergeCell ref="B7:B8"/>
    <mergeCell ref="C7:C8"/>
    <mergeCell ref="D7:D8"/>
    <mergeCell ref="A36:B36"/>
    <mergeCell ref="A37:R37"/>
    <mergeCell ref="D16:D1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48" zoomScaleNormal="48" zoomScalePageLayoutView="0" workbookViewId="0" topLeftCell="A7">
      <selection activeCell="H32" sqref="H32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5" t="s">
        <v>36</v>
      </c>
      <c r="P1" s="45"/>
      <c r="Q1" s="45"/>
      <c r="R1" s="45"/>
    </row>
    <row r="2" spans="15:18" ht="18">
      <c r="O2" s="37" t="s">
        <v>37</v>
      </c>
      <c r="P2" s="37"/>
      <c r="Q2" s="37"/>
      <c r="R2" s="37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73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7" spans="1:18" ht="54.75" customHeight="1">
      <c r="A7" s="33" t="s">
        <v>0</v>
      </c>
      <c r="B7" s="32" t="s">
        <v>38</v>
      </c>
      <c r="C7" s="32" t="s">
        <v>39</v>
      </c>
      <c r="D7" s="32" t="s">
        <v>40</v>
      </c>
      <c r="E7" s="32" t="s">
        <v>41</v>
      </c>
      <c r="F7" s="32" t="s">
        <v>42</v>
      </c>
      <c r="G7" s="32" t="s">
        <v>53</v>
      </c>
      <c r="H7" s="32" t="s">
        <v>43</v>
      </c>
      <c r="I7" s="32" t="s">
        <v>44</v>
      </c>
      <c r="J7" s="32" t="s">
        <v>45</v>
      </c>
      <c r="K7" s="32" t="s">
        <v>46</v>
      </c>
      <c r="L7" s="32" t="s">
        <v>47</v>
      </c>
      <c r="M7" s="40" t="s">
        <v>69</v>
      </c>
      <c r="N7" s="40"/>
      <c r="O7" s="32" t="s">
        <v>52</v>
      </c>
      <c r="P7" s="32" t="s">
        <v>50</v>
      </c>
      <c r="Q7" s="32" t="s">
        <v>51</v>
      </c>
      <c r="R7" s="32" t="s">
        <v>70</v>
      </c>
    </row>
    <row r="8" spans="1:23" s="3" customFormat="1" ht="108.75" customHeigh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6" t="s">
        <v>48</v>
      </c>
      <c r="N8" s="5" t="s">
        <v>49</v>
      </c>
      <c r="O8" s="32"/>
      <c r="P8" s="32"/>
      <c r="Q8" s="32"/>
      <c r="R8" s="32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9" t="s">
        <v>1</v>
      </c>
      <c r="B13" s="3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1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32.75" customHeight="1">
      <c r="A15" s="21">
        <v>1</v>
      </c>
      <c r="B15" s="22" t="s">
        <v>57</v>
      </c>
      <c r="C15" s="22" t="s">
        <v>56</v>
      </c>
      <c r="D15" s="23">
        <v>6000000</v>
      </c>
      <c r="E15" s="24">
        <v>43459</v>
      </c>
      <c r="F15" s="22" t="s">
        <v>9</v>
      </c>
      <c r="G15" s="22" t="s">
        <v>8</v>
      </c>
      <c r="H15" s="23">
        <v>3524400</v>
      </c>
      <c r="I15" s="23"/>
      <c r="J15" s="23"/>
      <c r="K15" s="23"/>
      <c r="L15" s="23">
        <v>94400</v>
      </c>
      <c r="M15" s="25">
        <f>SUM(H15+J15-L15)</f>
        <v>3430000</v>
      </c>
      <c r="N15" s="23"/>
      <c r="O15" s="23"/>
      <c r="P15" s="23">
        <v>86758.35</v>
      </c>
      <c r="Q15" s="23">
        <v>71925.23</v>
      </c>
      <c r="R15" s="23">
        <f>SUM(O15+P15-Q15)</f>
        <v>14833.12000000001</v>
      </c>
    </row>
    <row r="16" spans="1:18" ht="129" customHeight="1">
      <c r="A16" s="21">
        <v>1</v>
      </c>
      <c r="B16" s="22" t="s">
        <v>58</v>
      </c>
      <c r="C16" s="22" t="s">
        <v>56</v>
      </c>
      <c r="D16" s="23">
        <v>11000000</v>
      </c>
      <c r="E16" s="24">
        <v>43459</v>
      </c>
      <c r="F16" s="22" t="s">
        <v>9</v>
      </c>
      <c r="G16" s="22" t="s">
        <v>59</v>
      </c>
      <c r="H16" s="23">
        <v>8080400</v>
      </c>
      <c r="I16" s="23"/>
      <c r="J16" s="23"/>
      <c r="K16" s="23"/>
      <c r="L16" s="23"/>
      <c r="M16" s="25">
        <f>SUM(H16+J16-L16)</f>
        <v>8080400</v>
      </c>
      <c r="N16" s="23"/>
      <c r="O16" s="23"/>
      <c r="P16" s="23">
        <v>203328.59</v>
      </c>
      <c r="Q16" s="23">
        <v>167065.89</v>
      </c>
      <c r="R16" s="23">
        <f>SUM(O16+P16-Q16)</f>
        <v>36262.69999999998</v>
      </c>
    </row>
    <row r="17" spans="1:18" s="13" customFormat="1" ht="25.5" customHeight="1">
      <c r="A17" s="46" t="s">
        <v>1</v>
      </c>
      <c r="B17" s="47"/>
      <c r="C17" s="26"/>
      <c r="D17" s="25">
        <f>SUM(D15:D16)</f>
        <v>17000000</v>
      </c>
      <c r="E17" s="26"/>
      <c r="F17" s="26"/>
      <c r="G17" s="25"/>
      <c r="H17" s="25">
        <f>SUM(H15:H16)</f>
        <v>11604800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94400</v>
      </c>
      <c r="M17" s="25">
        <f t="shared" si="0"/>
        <v>11510400</v>
      </c>
      <c r="N17" s="25">
        <f t="shared" si="0"/>
        <v>0</v>
      </c>
      <c r="O17" s="25">
        <f t="shared" si="0"/>
        <v>0</v>
      </c>
      <c r="P17" s="25">
        <f t="shared" si="0"/>
        <v>290086.94</v>
      </c>
      <c r="Q17" s="25">
        <f t="shared" si="0"/>
        <v>238991.12</v>
      </c>
      <c r="R17" s="25">
        <f t="shared" si="0"/>
        <v>51095.81999999999</v>
      </c>
    </row>
    <row r="18" spans="1:18" ht="24" customHeight="1">
      <c r="A18" s="48" t="s">
        <v>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26.75">
      <c r="A19" s="21">
        <v>1</v>
      </c>
      <c r="B19" s="27" t="s">
        <v>22</v>
      </c>
      <c r="C19" s="22" t="s">
        <v>16</v>
      </c>
      <c r="D19" s="23">
        <v>5000000</v>
      </c>
      <c r="E19" s="24">
        <v>43539</v>
      </c>
      <c r="F19" s="22" t="s">
        <v>9</v>
      </c>
      <c r="G19" s="22" t="s">
        <v>55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/>
      <c r="P19" s="23">
        <v>666115.73</v>
      </c>
      <c r="Q19" s="23">
        <v>600362.31</v>
      </c>
      <c r="R19" s="23">
        <f>SUM(O19+P19-Q19)</f>
        <v>65753.41999999993</v>
      </c>
    </row>
    <row r="20" spans="1:18" ht="21" customHeight="1">
      <c r="A20" s="29" t="s">
        <v>1</v>
      </c>
      <c r="B20" s="30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0</v>
      </c>
      <c r="P20" s="11">
        <f t="shared" si="1"/>
        <v>666115.73</v>
      </c>
      <c r="Q20" s="11">
        <f t="shared" si="1"/>
        <v>600362.31</v>
      </c>
      <c r="R20" s="11">
        <f t="shared" si="1"/>
        <v>65753.41999999993</v>
      </c>
    </row>
    <row r="21" spans="1:18" ht="24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29" t="s">
        <v>1</v>
      </c>
      <c r="B24" s="30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1" t="s">
        <v>2</v>
      </c>
      <c r="B25" s="31"/>
      <c r="C25" s="31"/>
      <c r="D25" s="31"/>
      <c r="E25" s="31"/>
      <c r="F25" s="8"/>
      <c r="G25" s="8"/>
      <c r="H25" s="11">
        <f>SUM(H20+H24+H17)</f>
        <v>16604800</v>
      </c>
      <c r="I25" s="11"/>
      <c r="J25" s="11">
        <f>SUM(J20+J24+J17)</f>
        <v>0</v>
      </c>
      <c r="K25" s="11"/>
      <c r="L25" s="11">
        <f aca="true" t="shared" si="2" ref="L25:R25">SUM(L20+L24+L17)</f>
        <v>94400</v>
      </c>
      <c r="M25" s="11">
        <f t="shared" si="2"/>
        <v>16510400</v>
      </c>
      <c r="N25" s="11">
        <f t="shared" si="2"/>
        <v>0</v>
      </c>
      <c r="O25" s="11">
        <f t="shared" si="2"/>
        <v>0</v>
      </c>
      <c r="P25" s="11">
        <f t="shared" si="2"/>
        <v>956202.6699999999</v>
      </c>
      <c r="Q25" s="11">
        <f t="shared" si="2"/>
        <v>839353.43</v>
      </c>
      <c r="R25" s="11">
        <f t="shared" si="2"/>
        <v>116849.23999999992</v>
      </c>
    </row>
    <row r="28" spans="1:13" ht="69" customHeight="1">
      <c r="A28" s="41" t="s">
        <v>74</v>
      </c>
      <c r="B28" s="41"/>
      <c r="C28" s="41"/>
      <c r="D28" s="41"/>
      <c r="E28" s="41"/>
      <c r="F28" s="41"/>
      <c r="G28" s="42"/>
      <c r="H28" s="49"/>
      <c r="I28" s="49"/>
      <c r="J28" s="18"/>
      <c r="K28" s="18"/>
      <c r="L28" s="43" t="s">
        <v>75</v>
      </c>
      <c r="M28" s="43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1" t="s">
        <v>63</v>
      </c>
      <c r="B31" s="41"/>
      <c r="C31" s="41"/>
      <c r="D31" s="41"/>
      <c r="E31" s="41"/>
      <c r="F31" s="41"/>
      <c r="G31" s="19"/>
      <c r="H31" s="18"/>
      <c r="I31" s="18"/>
      <c r="J31" s="18"/>
      <c r="K31" s="18"/>
      <c r="L31" s="43" t="s">
        <v>64</v>
      </c>
      <c r="M31" s="43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4" t="s">
        <v>72</v>
      </c>
      <c r="B34" s="44"/>
      <c r="C34" s="44"/>
      <c r="D34" s="44"/>
      <c r="E34" s="44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4" t="s">
        <v>65</v>
      </c>
      <c r="B35" s="44"/>
      <c r="C35" s="44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2017-11-02T08:41:28Z</cp:lastPrinted>
  <dcterms:created xsi:type="dcterms:W3CDTF">2000-01-05T08:20:30Z</dcterms:created>
  <dcterms:modified xsi:type="dcterms:W3CDTF">2017-11-02T08:41:30Z</dcterms:modified>
  <cp:category/>
  <cp:version/>
  <cp:contentType/>
  <cp:contentStatus/>
</cp:coreProperties>
</file>