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<sst xmlns="http://schemas.openxmlformats.org/spreadsheetml/2006/main" count="177" uniqueCount="82">
  <si>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</si>
  <si>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</si>
  <si>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</si>
  <si>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</si>
  <si>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</si>
  <si>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</si>
  <si>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</si>
  <si>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</si>
  <si>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</si>
  <si>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</si>
  <si>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</si>
  <si>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</si>
  <si>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</si>
  <si>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</si>
  <si>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</si>
  <si>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</si>
  <si>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</si>
  <si>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</si>
  <si>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</si>
  <si>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</si>
  <si>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</si>
  <si>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</si>
  <si>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</si>
  <si>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</si>
  <si>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</si>
  <si>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</si>
  <si>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</si>
  <si>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</si>
  <si>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</si>
  <si>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</si>
  <si>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</si>
  <si>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</si>
  <si>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</si>
  <si>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</si>
  <si>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</si>
  <si>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</si>
  <si>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</si>
  <si>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</si>
  <si>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</si>
  <si>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</si>
  <si>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</si>
  <si>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</si>
  <si>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</si>
  <si>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</si>
  <si>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</si>
  <si>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</si>
  <si>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</si>
  <si>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</si>
  <si>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</si>
  <si>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</si>
  <si>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</si>
  <si>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</si>
  <si>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</si>
  <si>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</si>
  <si>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</si>
  <si>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16 % годовых</t>
  </si>
  <si>
    <t>Администрация муниципального образования "Суоярвский район"</t>
  </si>
  <si>
    <t>Договор от 06.12.2011 года</t>
  </si>
  <si>
    <t>Договор №  31.01.2012 года</t>
  </si>
  <si>
    <t>2/3 действующей ставки рефинансирования ЦБ РФ</t>
  </si>
  <si>
    <t>Соглашение № 16-1/17р от 23.01.2017</t>
  </si>
  <si>
    <t>27.01.2017, 20.02.2017</t>
  </si>
  <si>
    <t>20.01.2017, 14.02.2017</t>
  </si>
  <si>
    <t>(8 814 57) 5-14-83</t>
  </si>
  <si>
    <t>Договор № 16-1/17 от 11.08.2017</t>
  </si>
  <si>
    <t>Исполнитель  Т.Н.Феоктистова</t>
  </si>
  <si>
    <t>Р.В.Петров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</si>
  <si>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</si>
  <si>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</si>
  <si>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</si>
  <si>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И.о.главы администрации муниципального образования "Суоярвский район" </t>
  </si>
  <si>
    <t xml:space="preserve">Начальник финансового управления администрации    </t>
  </si>
  <si>
    <t>А.Г.Кракулева</t>
  </si>
  <si>
    <t>Информация о долговых обязательствах Суоярвского муниципального района на 1 января 2018 года</t>
  </si>
  <si>
    <t>Объем муниципального долга на 1 января 2018 года</t>
  </si>
  <si>
    <t>Объем долга по процентам на 1 января 2018 года</t>
  </si>
  <si>
    <t>Договор № 16-2/17 от 25.12.2017</t>
  </si>
  <si>
    <t>30.03.2017, 18.04.2017, 01.06.2017, 6.07.2017, 27.07.2017, 04.09.2017, 17.10.2017, 30.11.2017, 07.12.2017</t>
  </si>
  <si>
    <t>23.03.2017, 12.04.2017, 01.06.2017, 6.07.2017, 31.07.2017, 04.09.2017, 18.09.2017, 30.11.2017, 07.12.2017</t>
  </si>
  <si>
    <t>Информация о долговых обязательствах Суоярвского городского поселения на 1 января 2018 года</t>
  </si>
  <si>
    <t>04.09.2017, 11.12.2017, 22.12.2017</t>
  </si>
  <si>
    <t>Зам.главы администрации муниципального образования "Суоярвский район" по экономике  и  ЖКХ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</si>
</sst>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3"/>
  <sheetViews>
    <sheetView tabSelected="1" zoomScale="53" zoomScaleNormal="53" zoomScalePageLayoutView="0" workbookViewId="0" topLeftCell="A1">
      <pane ySplit="10" topLeftCell="A35" activePane="bottomLeft" state="frozen"/>
      <selection pane="topLeft" activeCell="A1" sqref="A1"/>
      <selection pane="bottomLeft" activeCell="R43" sqref="R43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36</v>
      </c>
      <c r="P1" s="37"/>
      <c r="Q1" s="37"/>
      <c r="R1" s="37"/>
    </row>
    <row r="2" spans="14:18" ht="18">
      <c r="N2" s="37" t="s">
        <v>37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73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4" t="s">
        <v>0</v>
      </c>
      <c r="B7" s="33" t="s">
        <v>38</v>
      </c>
      <c r="C7" s="33" t="s">
        <v>39</v>
      </c>
      <c r="D7" s="33" t="s">
        <v>40</v>
      </c>
      <c r="E7" s="33" t="s">
        <v>41</v>
      </c>
      <c r="F7" s="33" t="s">
        <v>42</v>
      </c>
      <c r="G7" s="33" t="s">
        <v>53</v>
      </c>
      <c r="H7" s="33" t="s">
        <v>43</v>
      </c>
      <c r="I7" s="33" t="s">
        <v>44</v>
      </c>
      <c r="J7" s="33" t="s">
        <v>45</v>
      </c>
      <c r="K7" s="33" t="s">
        <v>46</v>
      </c>
      <c r="L7" s="33" t="s">
        <v>47</v>
      </c>
      <c r="M7" s="41" t="s">
        <v>74</v>
      </c>
      <c r="N7" s="41"/>
      <c r="O7" s="33" t="s">
        <v>52</v>
      </c>
      <c r="P7" s="33" t="s">
        <v>50</v>
      </c>
      <c r="Q7" s="33" t="s">
        <v>51</v>
      </c>
      <c r="R7" s="33" t="s">
        <v>75</v>
      </c>
    </row>
    <row r="8" spans="1:23" s="3" customFormat="1" ht="100.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6" t="s">
        <v>48</v>
      </c>
      <c r="N8" s="5" t="s">
        <v>49</v>
      </c>
      <c r="O8" s="33"/>
      <c r="P8" s="33"/>
      <c r="Q8" s="33"/>
      <c r="R8" s="33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0" t="s">
        <v>1</v>
      </c>
      <c r="B13" s="3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44">
      <c r="A15" s="4">
        <v>1</v>
      </c>
      <c r="B15" s="5" t="s">
        <v>25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>
        <v>12549</v>
      </c>
      <c r="Q15" s="9">
        <v>12549</v>
      </c>
      <c r="R15" s="9">
        <f>SUM(O15+P15-Q15)</f>
        <v>0</v>
      </c>
    </row>
    <row r="16" spans="1:18" ht="90">
      <c r="A16" s="4">
        <v>2</v>
      </c>
      <c r="B16" s="5" t="s">
        <v>28</v>
      </c>
      <c r="C16" s="5" t="s">
        <v>10</v>
      </c>
      <c r="D16" s="35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62</v>
      </c>
      <c r="L16" s="9">
        <v>600000</v>
      </c>
      <c r="M16" s="11">
        <f aca="true" t="shared" si="0" ref="M16:M32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2">SUM(O16+P16-Q16)</f>
        <v>-9.094947017729282E-13</v>
      </c>
    </row>
    <row r="17" spans="1:18" ht="144">
      <c r="A17" s="4">
        <v>2</v>
      </c>
      <c r="B17" s="5" t="s">
        <v>29</v>
      </c>
      <c r="C17" s="5" t="s">
        <v>10</v>
      </c>
      <c r="D17" s="36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2100</v>
      </c>
      <c r="Q17" s="9">
        <v>2100</v>
      </c>
      <c r="R17" s="9">
        <f t="shared" si="1"/>
        <v>0</v>
      </c>
    </row>
    <row r="18" spans="1:18" ht="90">
      <c r="A18" s="4">
        <v>3</v>
      </c>
      <c r="B18" s="5" t="s">
        <v>30</v>
      </c>
      <c r="C18" s="5" t="s">
        <v>10</v>
      </c>
      <c r="D18" s="35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61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31</v>
      </c>
      <c r="C19" s="5" t="s">
        <v>10</v>
      </c>
      <c r="D19" s="36"/>
      <c r="E19" s="10">
        <v>44367</v>
      </c>
      <c r="F19" s="5" t="s">
        <v>7</v>
      </c>
      <c r="G19" s="5" t="s">
        <v>35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>
        <v>2100</v>
      </c>
      <c r="Q19" s="9">
        <v>2100</v>
      </c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32</v>
      </c>
      <c r="C21" s="5" t="s">
        <v>10</v>
      </c>
      <c r="D21" s="35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61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33</v>
      </c>
      <c r="C22" s="5" t="s">
        <v>10</v>
      </c>
      <c r="D22" s="36"/>
      <c r="E22" s="10">
        <v>44367</v>
      </c>
      <c r="F22" s="5" t="s">
        <v>12</v>
      </c>
      <c r="G22" s="5" t="s">
        <v>34</v>
      </c>
      <c r="H22" s="9">
        <v>1099000</v>
      </c>
      <c r="I22" s="10"/>
      <c r="J22" s="9"/>
      <c r="K22" s="15">
        <v>43090</v>
      </c>
      <c r="L22" s="9">
        <v>1099000</v>
      </c>
      <c r="M22" s="11">
        <f t="shared" si="0"/>
        <v>0</v>
      </c>
      <c r="N22" s="9"/>
      <c r="O22" s="9"/>
      <c r="P22" s="9">
        <v>1099</v>
      </c>
      <c r="Q22" s="9">
        <v>1099</v>
      </c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130906.96</v>
      </c>
      <c r="Q23" s="9">
        <v>133278.29</v>
      </c>
      <c r="R23" s="9">
        <f t="shared" si="1"/>
        <v>9767.709999999992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152217.41</v>
      </c>
      <c r="Q24" s="9">
        <v>154974.76</v>
      </c>
      <c r="R24" s="9">
        <f t="shared" si="1"/>
        <v>11357.809999999998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91330.44</v>
      </c>
      <c r="Q25" s="9">
        <v>92984.85</v>
      </c>
      <c r="R25" s="9">
        <f t="shared" si="1"/>
        <v>6814.690000000002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61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72722.92</v>
      </c>
      <c r="Q26" s="9">
        <v>77378.94</v>
      </c>
      <c r="R26" s="9">
        <f t="shared" si="1"/>
        <v>5224.5899999999965</v>
      </c>
    </row>
    <row r="27" spans="1:18" ht="90">
      <c r="A27" s="4">
        <v>10</v>
      </c>
      <c r="B27" s="5" t="s">
        <v>23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334878.27</v>
      </c>
      <c r="Q27" s="9">
        <v>340944.45</v>
      </c>
      <c r="R27" s="9">
        <f t="shared" si="1"/>
        <v>24987.179999999993</v>
      </c>
    </row>
    <row r="28" spans="1:18" ht="90">
      <c r="A28" s="4">
        <v>11</v>
      </c>
      <c r="B28" s="5" t="s">
        <v>26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76108.66</v>
      </c>
      <c r="Q28" s="9">
        <v>77487.34</v>
      </c>
      <c r="R28" s="9">
        <f t="shared" si="1"/>
        <v>5678.900000000009</v>
      </c>
    </row>
    <row r="29" spans="1:18" ht="90">
      <c r="A29" s="4">
        <v>12</v>
      </c>
      <c r="B29" s="5" t="s">
        <v>27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60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34</v>
      </c>
      <c r="H30" s="9"/>
      <c r="I30" s="10">
        <v>42758</v>
      </c>
      <c r="J30" s="9">
        <v>16400000</v>
      </c>
      <c r="K30" s="15">
        <v>43090</v>
      </c>
      <c r="L30" s="9">
        <v>4580000</v>
      </c>
      <c r="M30" s="11">
        <f>SUM(H30+J30-L30)</f>
        <v>11820000</v>
      </c>
      <c r="N30" s="9"/>
      <c r="O30" s="9"/>
      <c r="P30" s="9">
        <v>15411.5</v>
      </c>
      <c r="Q30" s="9">
        <v>7144.11</v>
      </c>
      <c r="R30" s="9">
        <f>SUM(O30+P30-Q30)</f>
        <v>8267.39</v>
      </c>
    </row>
    <row r="31" spans="1:18" ht="90">
      <c r="A31" s="4">
        <v>14</v>
      </c>
      <c r="B31" s="5" t="s">
        <v>64</v>
      </c>
      <c r="C31" s="5" t="s">
        <v>10</v>
      </c>
      <c r="D31" s="9">
        <v>1500000</v>
      </c>
      <c r="E31" s="10">
        <v>44037</v>
      </c>
      <c r="F31" s="5" t="s">
        <v>21</v>
      </c>
      <c r="G31" s="5" t="s">
        <v>11</v>
      </c>
      <c r="H31" s="9"/>
      <c r="I31" s="10">
        <v>42961</v>
      </c>
      <c r="J31" s="9">
        <v>1500000</v>
      </c>
      <c r="K31" s="15"/>
      <c r="L31" s="9"/>
      <c r="M31" s="11">
        <f>SUM(H31+J31-L31)</f>
        <v>1500000</v>
      </c>
      <c r="N31" s="9"/>
      <c r="O31" s="9"/>
      <c r="P31" s="9">
        <v>16324.77</v>
      </c>
      <c r="Q31" s="9"/>
      <c r="R31" s="9">
        <f>SUM(O31+P31-Q31)</f>
        <v>16324.77</v>
      </c>
    </row>
    <row r="32" spans="1:18" ht="90">
      <c r="A32" s="4">
        <v>15</v>
      </c>
      <c r="B32" s="5" t="s">
        <v>76</v>
      </c>
      <c r="C32" s="5" t="s">
        <v>10</v>
      </c>
      <c r="D32" s="9">
        <v>3000000</v>
      </c>
      <c r="E32" s="10">
        <v>44191</v>
      </c>
      <c r="F32" s="5" t="s">
        <v>21</v>
      </c>
      <c r="G32" s="5" t="s">
        <v>11</v>
      </c>
      <c r="H32" s="9"/>
      <c r="I32" s="10">
        <v>43095</v>
      </c>
      <c r="J32" s="9">
        <v>3000000</v>
      </c>
      <c r="K32" s="15"/>
      <c r="L32" s="9"/>
      <c r="M32" s="11">
        <f t="shared" si="0"/>
        <v>3000000</v>
      </c>
      <c r="N32" s="9"/>
      <c r="O32" s="9"/>
      <c r="P32" s="9">
        <v>1273.81</v>
      </c>
      <c r="Q32" s="9"/>
      <c r="R32" s="9">
        <f t="shared" si="1"/>
        <v>1273.81</v>
      </c>
    </row>
    <row r="33" spans="1:18" s="13" customFormat="1" ht="25.5" customHeight="1">
      <c r="A33" s="30" t="s">
        <v>1</v>
      </c>
      <c r="B33" s="31"/>
      <c r="C33" s="12"/>
      <c r="D33" s="11">
        <f>SUM(D15:D32)</f>
        <v>100438000</v>
      </c>
      <c r="E33" s="12"/>
      <c r="F33" s="12"/>
      <c r="G33" s="11"/>
      <c r="H33" s="11">
        <f>SUM(H15:H32)</f>
        <v>64062000</v>
      </c>
      <c r="I33" s="11"/>
      <c r="J33" s="11">
        <f>SUM(J15:J32)</f>
        <v>4500000</v>
      </c>
      <c r="K33" s="16"/>
      <c r="L33" s="11">
        <f>SUM(L15:L32)</f>
        <v>7393000</v>
      </c>
      <c r="M33" s="11">
        <f>SUM(M15:M32)</f>
        <v>61169000</v>
      </c>
      <c r="N33" s="11"/>
      <c r="O33" s="11">
        <f>SUM(O15:O32)</f>
        <v>130718.61</v>
      </c>
      <c r="P33" s="11">
        <f>SUM(P15:P32)</f>
        <v>944926.8100000002</v>
      </c>
      <c r="Q33" s="11">
        <f>SUM(Q15:Q32)</f>
        <v>985948.5699999998</v>
      </c>
      <c r="R33" s="11">
        <f>SUM(R15:R32)</f>
        <v>89696.84999999999</v>
      </c>
    </row>
    <row r="34" spans="1:18" ht="24" customHeight="1">
      <c r="A34" s="32" t="s">
        <v>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78.5" customHeight="1">
      <c r="A35" s="4">
        <v>1</v>
      </c>
      <c r="B35" s="14" t="s">
        <v>17</v>
      </c>
      <c r="C35" s="5" t="s">
        <v>16</v>
      </c>
      <c r="D35" s="9">
        <v>5000000</v>
      </c>
      <c r="E35" s="10">
        <v>43406</v>
      </c>
      <c r="F35" s="5" t="s">
        <v>9</v>
      </c>
      <c r="G35" s="5" t="s">
        <v>18</v>
      </c>
      <c r="H35" s="9">
        <v>5000000</v>
      </c>
      <c r="I35" s="9"/>
      <c r="J35" s="9"/>
      <c r="K35" s="17" t="s">
        <v>77</v>
      </c>
      <c r="L35" s="9">
        <v>5000000</v>
      </c>
      <c r="M35" s="11">
        <f>SUM(H35+J35-L35)</f>
        <v>0</v>
      </c>
      <c r="N35" s="9"/>
      <c r="O35" s="9"/>
      <c r="P35" s="9">
        <v>574570.4</v>
      </c>
      <c r="Q35" s="9">
        <v>574570.4</v>
      </c>
      <c r="R35" s="9">
        <f>SUM(O35+P35-Q35)</f>
        <v>0</v>
      </c>
    </row>
    <row r="36" spans="1:18" ht="180" customHeight="1">
      <c r="A36" s="4">
        <v>2</v>
      </c>
      <c r="B36" s="14" t="s">
        <v>54</v>
      </c>
      <c r="C36" s="5" t="s">
        <v>16</v>
      </c>
      <c r="D36" s="9">
        <v>7000000</v>
      </c>
      <c r="E36" s="10">
        <v>43643</v>
      </c>
      <c r="F36" s="5" t="s">
        <v>9</v>
      </c>
      <c r="G36" s="5" t="s">
        <v>24</v>
      </c>
      <c r="H36" s="9">
        <v>7000000</v>
      </c>
      <c r="I36" s="9"/>
      <c r="J36" s="9"/>
      <c r="K36" s="17" t="s">
        <v>78</v>
      </c>
      <c r="L36" s="9">
        <v>7000000</v>
      </c>
      <c r="M36" s="11">
        <f>SUM(H36+J36-L36)</f>
        <v>0</v>
      </c>
      <c r="N36" s="9"/>
      <c r="O36" s="9"/>
      <c r="P36" s="9">
        <v>600327.67</v>
      </c>
      <c r="Q36" s="9">
        <v>600327.67</v>
      </c>
      <c r="R36" s="9">
        <f>SUM(O36+P36-Q36)</f>
        <v>0</v>
      </c>
    </row>
    <row r="37" spans="1:18" ht="168.75" customHeight="1">
      <c r="A37" s="4">
        <v>3</v>
      </c>
      <c r="B37" s="14" t="s">
        <v>67</v>
      </c>
      <c r="C37" s="5" t="s">
        <v>68</v>
      </c>
      <c r="D37" s="9">
        <v>10000000</v>
      </c>
      <c r="E37" s="10">
        <v>44162</v>
      </c>
      <c r="F37" s="5" t="s">
        <v>9</v>
      </c>
      <c r="G37" s="5" t="s">
        <v>69</v>
      </c>
      <c r="H37" s="9"/>
      <c r="I37" s="9"/>
      <c r="J37" s="9">
        <v>10000000</v>
      </c>
      <c r="K37" s="17"/>
      <c r="L37" s="9"/>
      <c r="M37" s="11">
        <f>SUM(H37+J37-L37)</f>
        <v>10000000</v>
      </c>
      <c r="N37" s="9"/>
      <c r="O37" s="9"/>
      <c r="P37" s="9">
        <v>28416.62</v>
      </c>
      <c r="Q37" s="9">
        <v>28416.62</v>
      </c>
      <c r="R37" s="9">
        <f>SUM(O37+P37-Q37)</f>
        <v>0</v>
      </c>
    </row>
    <row r="38" spans="1:18" ht="21" customHeight="1">
      <c r="A38" s="30" t="s">
        <v>1</v>
      </c>
      <c r="B38" s="31"/>
      <c r="C38" s="8"/>
      <c r="D38" s="11">
        <f>SUM(D35:D37)</f>
        <v>22000000</v>
      </c>
      <c r="E38" s="11"/>
      <c r="F38" s="11"/>
      <c r="G38" s="11"/>
      <c r="H38" s="11">
        <f>SUM(H35:H37)</f>
        <v>12000000</v>
      </c>
      <c r="I38" s="11"/>
      <c r="J38" s="11">
        <f>SUM(J35:J37)</f>
        <v>10000000</v>
      </c>
      <c r="K38" s="11"/>
      <c r="L38" s="11">
        <f aca="true" t="shared" si="2" ref="L38:R38">SUM(L35:L37)</f>
        <v>12000000</v>
      </c>
      <c r="M38" s="11">
        <f t="shared" si="2"/>
        <v>10000000</v>
      </c>
      <c r="N38" s="11">
        <f t="shared" si="2"/>
        <v>0</v>
      </c>
      <c r="O38" s="11">
        <f t="shared" si="2"/>
        <v>0</v>
      </c>
      <c r="P38" s="11">
        <f t="shared" si="2"/>
        <v>1203314.6900000002</v>
      </c>
      <c r="Q38" s="11">
        <f t="shared" si="2"/>
        <v>1203314.6900000002</v>
      </c>
      <c r="R38" s="11">
        <f t="shared" si="2"/>
        <v>0</v>
      </c>
    </row>
    <row r="39" spans="1:18" ht="24" customHeight="1">
      <c r="A39" s="32" t="s">
        <v>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8">
      <c r="A40" s="4">
        <v>1</v>
      </c>
      <c r="B40" s="14"/>
      <c r="C40" s="5"/>
      <c r="D40" s="9"/>
      <c r="E40" s="4"/>
      <c r="F40" s="5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8">
      <c r="A41" s="4">
        <v>2</v>
      </c>
      <c r="B41" s="14"/>
      <c r="C41" s="5"/>
      <c r="D41" s="9"/>
      <c r="E41" s="4"/>
      <c r="F41" s="5"/>
      <c r="G41" s="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21" customHeight="1">
      <c r="A42" s="30" t="s">
        <v>1</v>
      </c>
      <c r="B42" s="31"/>
      <c r="C42" s="8"/>
      <c r="D42" s="11">
        <f>SUM(D40:D41)</f>
        <v>0</v>
      </c>
      <c r="E42" s="8"/>
      <c r="F42" s="8"/>
      <c r="G42" s="8"/>
      <c r="H42" s="11">
        <f>SUM(H40:H41)</f>
        <v>0</v>
      </c>
      <c r="I42" s="11"/>
      <c r="J42" s="11"/>
      <c r="K42" s="11"/>
      <c r="L42" s="11">
        <f>SUM(L40:L41)</f>
        <v>0</v>
      </c>
      <c r="M42" s="11"/>
      <c r="N42" s="11"/>
      <c r="O42" s="11"/>
      <c r="P42" s="11"/>
      <c r="Q42" s="11"/>
      <c r="R42" s="11"/>
    </row>
    <row r="43" spans="1:18" ht="38.25" customHeight="1">
      <c r="A43" s="32" t="s">
        <v>2</v>
      </c>
      <c r="B43" s="32"/>
      <c r="C43" s="32"/>
      <c r="D43" s="32"/>
      <c r="E43" s="32"/>
      <c r="F43" s="8"/>
      <c r="G43" s="8"/>
      <c r="H43" s="11">
        <f>SUM(H38+H42+H33)</f>
        <v>76062000</v>
      </c>
      <c r="I43" s="11"/>
      <c r="J43" s="11">
        <f>SUM(J38+J42+J33)</f>
        <v>14500000</v>
      </c>
      <c r="K43" s="11"/>
      <c r="L43" s="11">
        <f aca="true" t="shared" si="3" ref="L43:R43">SUM(L38+L42+L33)</f>
        <v>19393000</v>
      </c>
      <c r="M43" s="11">
        <f t="shared" si="3"/>
        <v>71169000</v>
      </c>
      <c r="N43" s="11">
        <f t="shared" si="3"/>
        <v>0</v>
      </c>
      <c r="O43" s="11">
        <f t="shared" si="3"/>
        <v>130718.61</v>
      </c>
      <c r="P43" s="11">
        <f t="shared" si="3"/>
        <v>2148241.5000000005</v>
      </c>
      <c r="Q43" s="11">
        <f t="shared" si="3"/>
        <v>2189263.26</v>
      </c>
      <c r="R43" s="11">
        <f t="shared" si="3"/>
        <v>89696.84999999999</v>
      </c>
    </row>
    <row r="46" spans="1:13" ht="69" customHeight="1">
      <c r="A46" s="42" t="s">
        <v>70</v>
      </c>
      <c r="B46" s="42"/>
      <c r="C46" s="42"/>
      <c r="D46" s="42"/>
      <c r="E46" s="42"/>
      <c r="F46" s="42"/>
      <c r="G46" s="43"/>
      <c r="H46" s="44"/>
      <c r="I46" s="44"/>
      <c r="J46" s="18"/>
      <c r="K46" s="18"/>
      <c r="L46" s="45" t="s">
        <v>66</v>
      </c>
      <c r="M46" s="45"/>
    </row>
    <row r="47" spans="1:13" ht="35.25">
      <c r="A47" s="19"/>
      <c r="B47" s="19"/>
      <c r="C47" s="19"/>
      <c r="D47" s="19"/>
      <c r="E47" s="19"/>
      <c r="F47" s="19"/>
      <c r="G47" s="19"/>
      <c r="H47" s="18"/>
      <c r="I47" s="18"/>
      <c r="J47" s="18"/>
      <c r="K47" s="18"/>
      <c r="L47" s="19"/>
      <c r="M47" s="18"/>
    </row>
    <row r="48" spans="1:13" ht="35.25">
      <c r="A48" s="19"/>
      <c r="B48" s="19"/>
      <c r="C48" s="19"/>
      <c r="D48" s="19"/>
      <c r="E48" s="19"/>
      <c r="F48" s="19"/>
      <c r="G48" s="19"/>
      <c r="H48" s="18"/>
      <c r="I48" s="18"/>
      <c r="J48" s="18"/>
      <c r="K48" s="18"/>
      <c r="L48" s="19"/>
      <c r="M48" s="18"/>
    </row>
    <row r="49" spans="1:13" ht="73.5" customHeight="1">
      <c r="A49" s="42" t="s">
        <v>71</v>
      </c>
      <c r="B49" s="42"/>
      <c r="C49" s="42"/>
      <c r="D49" s="42"/>
      <c r="E49" s="42"/>
      <c r="F49" s="42"/>
      <c r="G49" s="19"/>
      <c r="H49" s="18"/>
      <c r="I49" s="18"/>
      <c r="J49" s="18"/>
      <c r="K49" s="18"/>
      <c r="L49" s="46" t="s">
        <v>72</v>
      </c>
      <c r="M49" s="46"/>
    </row>
    <row r="50" spans="1:13" ht="35.25">
      <c r="A50" s="19"/>
      <c r="B50" s="20"/>
      <c r="C50" s="20"/>
      <c r="D50" s="20"/>
      <c r="E50" s="19"/>
      <c r="F50" s="19"/>
      <c r="G50" s="19"/>
      <c r="H50" s="19"/>
      <c r="I50" s="18"/>
      <c r="J50" s="18"/>
      <c r="K50" s="18"/>
      <c r="L50" s="18"/>
      <c r="M50" s="18"/>
    </row>
    <row r="51" spans="1:13" ht="35.25">
      <c r="A51" s="20"/>
      <c r="B51" s="20"/>
      <c r="C51" s="20"/>
      <c r="D51" s="20"/>
      <c r="E51" s="19"/>
      <c r="F51" s="19"/>
      <c r="G51" s="19"/>
      <c r="H51" s="19"/>
      <c r="I51" s="18"/>
      <c r="J51" s="18"/>
      <c r="K51" s="18"/>
      <c r="L51" s="18"/>
      <c r="M51" s="18"/>
    </row>
    <row r="52" spans="1:13" ht="35.25">
      <c r="A52" s="45" t="s">
        <v>65</v>
      </c>
      <c r="B52" s="45"/>
      <c r="C52" s="45"/>
      <c r="D52" s="45"/>
      <c r="E52" s="45"/>
      <c r="F52" s="19"/>
      <c r="G52" s="19"/>
      <c r="H52" s="19"/>
      <c r="I52" s="18"/>
      <c r="J52" s="18"/>
      <c r="K52" s="18"/>
      <c r="L52" s="18"/>
      <c r="M52" s="18"/>
    </row>
    <row r="53" spans="1:13" ht="35.25">
      <c r="A53" s="45" t="s">
        <v>63</v>
      </c>
      <c r="B53" s="45"/>
      <c r="C53" s="45"/>
      <c r="D53" s="19"/>
      <c r="E53" s="19"/>
      <c r="F53" s="19"/>
      <c r="G53" s="19"/>
      <c r="H53" s="19"/>
      <c r="I53" s="18"/>
      <c r="J53" s="18"/>
      <c r="K53" s="18"/>
      <c r="L53" s="18"/>
      <c r="M53" s="18"/>
    </row>
  </sheetData>
  <sheetProtection/>
  <mergeCells count="40">
    <mergeCell ref="A46:I46"/>
    <mergeCell ref="I7:I8"/>
    <mergeCell ref="J7:J8"/>
    <mergeCell ref="L46:M46"/>
    <mergeCell ref="L49:M49"/>
    <mergeCell ref="A53:C53"/>
    <mergeCell ref="A49:F49"/>
    <mergeCell ref="A52:E52"/>
    <mergeCell ref="E7:E8"/>
    <mergeCell ref="F7:F8"/>
    <mergeCell ref="A13:B13"/>
    <mergeCell ref="A14:R14"/>
    <mergeCell ref="A33:B33"/>
    <mergeCell ref="A34:R34"/>
    <mergeCell ref="G7:G8"/>
    <mergeCell ref="H7:H8"/>
    <mergeCell ref="A10:R10"/>
    <mergeCell ref="M7:N7"/>
    <mergeCell ref="O7:O8"/>
    <mergeCell ref="P7:P8"/>
    <mergeCell ref="D18:D19"/>
    <mergeCell ref="D21:D22"/>
    <mergeCell ref="O1:R1"/>
    <mergeCell ref="N2:R2"/>
    <mergeCell ref="K7:K8"/>
    <mergeCell ref="L7:L8"/>
    <mergeCell ref="P3:R3"/>
    <mergeCell ref="A4:R4"/>
    <mergeCell ref="A5:R5"/>
    <mergeCell ref="Q7:Q8"/>
    <mergeCell ref="A42:B42"/>
    <mergeCell ref="A43:E43"/>
    <mergeCell ref="R7:R8"/>
    <mergeCell ref="A7:A8"/>
    <mergeCell ref="B7:B8"/>
    <mergeCell ref="C7:C8"/>
    <mergeCell ref="D7:D8"/>
    <mergeCell ref="A38:B38"/>
    <mergeCell ref="A39:R39"/>
    <mergeCell ref="D16:D1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7">
      <selection activeCell="N29" sqref="N29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7" t="s">
        <v>36</v>
      </c>
      <c r="P1" s="47"/>
      <c r="Q1" s="47"/>
      <c r="R1" s="47"/>
    </row>
    <row r="2" spans="15:18" ht="18">
      <c r="O2" s="38" t="s">
        <v>37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79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4" t="s">
        <v>0</v>
      </c>
      <c r="B7" s="33" t="s">
        <v>38</v>
      </c>
      <c r="C7" s="33" t="s">
        <v>39</v>
      </c>
      <c r="D7" s="33" t="s">
        <v>40</v>
      </c>
      <c r="E7" s="33" t="s">
        <v>41</v>
      </c>
      <c r="F7" s="33" t="s">
        <v>42</v>
      </c>
      <c r="G7" s="33" t="s">
        <v>53</v>
      </c>
      <c r="H7" s="33" t="s">
        <v>43</v>
      </c>
      <c r="I7" s="33" t="s">
        <v>44</v>
      </c>
      <c r="J7" s="33" t="s">
        <v>45</v>
      </c>
      <c r="K7" s="33" t="s">
        <v>46</v>
      </c>
      <c r="L7" s="33" t="s">
        <v>47</v>
      </c>
      <c r="M7" s="41" t="s">
        <v>74</v>
      </c>
      <c r="N7" s="41"/>
      <c r="O7" s="33" t="s">
        <v>52</v>
      </c>
      <c r="P7" s="33" t="s">
        <v>50</v>
      </c>
      <c r="Q7" s="33" t="s">
        <v>51</v>
      </c>
      <c r="R7" s="33" t="s">
        <v>75</v>
      </c>
    </row>
    <row r="8" spans="1:23" s="3" customFormat="1" ht="108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6" t="s">
        <v>48</v>
      </c>
      <c r="N8" s="5" t="s">
        <v>49</v>
      </c>
      <c r="O8" s="33"/>
      <c r="P8" s="33"/>
      <c r="Q8" s="33"/>
      <c r="R8" s="33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2" t="s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0" t="s">
        <v>1</v>
      </c>
      <c r="B13" s="3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32.75" customHeight="1">
      <c r="A15" s="21">
        <v>1</v>
      </c>
      <c r="B15" s="22" t="s">
        <v>57</v>
      </c>
      <c r="C15" s="22" t="s">
        <v>56</v>
      </c>
      <c r="D15" s="23">
        <v>6000000</v>
      </c>
      <c r="E15" s="24">
        <v>43459</v>
      </c>
      <c r="F15" s="22" t="s">
        <v>9</v>
      </c>
      <c r="G15" s="22" t="s">
        <v>8</v>
      </c>
      <c r="H15" s="23">
        <v>3524400</v>
      </c>
      <c r="I15" s="23"/>
      <c r="J15" s="23"/>
      <c r="K15" s="29" t="s">
        <v>80</v>
      </c>
      <c r="L15" s="23">
        <v>1132800</v>
      </c>
      <c r="M15" s="25">
        <f>SUM(H15+J15-L15)</f>
        <v>2391600</v>
      </c>
      <c r="N15" s="23"/>
      <c r="O15" s="23"/>
      <c r="P15" s="23">
        <v>106582.67</v>
      </c>
      <c r="Q15" s="23">
        <v>106582.67</v>
      </c>
      <c r="R15" s="23">
        <f>SUM(O15+P15-Q15)</f>
        <v>0</v>
      </c>
    </row>
    <row r="16" spans="1:18" ht="129" customHeight="1">
      <c r="A16" s="21">
        <v>1</v>
      </c>
      <c r="B16" s="22" t="s">
        <v>58</v>
      </c>
      <c r="C16" s="22" t="s">
        <v>56</v>
      </c>
      <c r="D16" s="23">
        <v>11000000</v>
      </c>
      <c r="E16" s="24">
        <v>43459</v>
      </c>
      <c r="F16" s="22" t="s">
        <v>9</v>
      </c>
      <c r="G16" s="22" t="s">
        <v>59</v>
      </c>
      <c r="H16" s="23">
        <v>8080400</v>
      </c>
      <c r="I16" s="23"/>
      <c r="J16" s="23"/>
      <c r="K16" s="23"/>
      <c r="L16" s="23"/>
      <c r="M16" s="25">
        <f>SUM(H16+J16-L16)</f>
        <v>8080400</v>
      </c>
      <c r="N16" s="23"/>
      <c r="O16" s="23"/>
      <c r="P16" s="23">
        <v>246396.85</v>
      </c>
      <c r="Q16" s="23">
        <v>246396.85</v>
      </c>
      <c r="R16" s="23">
        <f>SUM(O16+P16-Q16)</f>
        <v>0</v>
      </c>
    </row>
    <row r="17" spans="1:18" s="13" customFormat="1" ht="25.5" customHeight="1">
      <c r="A17" s="48" t="s">
        <v>1</v>
      </c>
      <c r="B17" s="49"/>
      <c r="C17" s="26"/>
      <c r="D17" s="25">
        <f>SUM(D15:D16)</f>
        <v>17000000</v>
      </c>
      <c r="E17" s="26"/>
      <c r="F17" s="26"/>
      <c r="G17" s="25"/>
      <c r="H17" s="25">
        <f>SUM(H15:H16)</f>
        <v>11604800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1132800</v>
      </c>
      <c r="M17" s="25">
        <f t="shared" si="0"/>
        <v>10472000</v>
      </c>
      <c r="N17" s="25">
        <f t="shared" si="0"/>
        <v>0</v>
      </c>
      <c r="O17" s="25">
        <f t="shared" si="0"/>
        <v>0</v>
      </c>
      <c r="P17" s="25">
        <f t="shared" si="0"/>
        <v>352979.52</v>
      </c>
      <c r="Q17" s="25">
        <f t="shared" si="0"/>
        <v>352979.52</v>
      </c>
      <c r="R17" s="25">
        <f t="shared" si="0"/>
        <v>0</v>
      </c>
    </row>
    <row r="18" spans="1:18" ht="24" customHeight="1">
      <c r="A18" s="50" t="s">
        <v>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6.75">
      <c r="A19" s="21">
        <v>1</v>
      </c>
      <c r="B19" s="27" t="s">
        <v>22</v>
      </c>
      <c r="C19" s="22" t="s">
        <v>16</v>
      </c>
      <c r="D19" s="23">
        <v>5000000</v>
      </c>
      <c r="E19" s="24">
        <v>43539</v>
      </c>
      <c r="F19" s="22" t="s">
        <v>9</v>
      </c>
      <c r="G19" s="22" t="s">
        <v>55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/>
      <c r="P19" s="23">
        <v>867759.62</v>
      </c>
      <c r="Q19" s="23">
        <v>668307.52</v>
      </c>
      <c r="R19" s="23">
        <f>SUM(O19+P19-Q19)</f>
        <v>199452.09999999998</v>
      </c>
    </row>
    <row r="20" spans="1:18" ht="21" customHeight="1">
      <c r="A20" s="30" t="s">
        <v>1</v>
      </c>
      <c r="B20" s="31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867759.62</v>
      </c>
      <c r="Q20" s="11">
        <f t="shared" si="1"/>
        <v>668307.52</v>
      </c>
      <c r="R20" s="11">
        <f t="shared" si="1"/>
        <v>199452.09999999998</v>
      </c>
    </row>
    <row r="21" spans="1:18" ht="24" customHeight="1">
      <c r="A21" s="32" t="s">
        <v>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0" t="s">
        <v>1</v>
      </c>
      <c r="B24" s="31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2" t="s">
        <v>2</v>
      </c>
      <c r="B25" s="32"/>
      <c r="C25" s="32"/>
      <c r="D25" s="32"/>
      <c r="E25" s="32"/>
      <c r="F25" s="8"/>
      <c r="G25" s="8"/>
      <c r="H25" s="11">
        <f>SUM(H20+H24+H17)</f>
        <v>16604800</v>
      </c>
      <c r="I25" s="11"/>
      <c r="J25" s="11">
        <f>SUM(J20+J24+J17)</f>
        <v>0</v>
      </c>
      <c r="K25" s="11"/>
      <c r="L25" s="11">
        <f aca="true" t="shared" si="2" ref="L25:R25">SUM(L20+L24+L17)</f>
        <v>1132800</v>
      </c>
      <c r="M25" s="11">
        <f t="shared" si="2"/>
        <v>15472000</v>
      </c>
      <c r="N25" s="11">
        <f t="shared" si="2"/>
        <v>0</v>
      </c>
      <c r="O25" s="11">
        <f t="shared" si="2"/>
        <v>0</v>
      </c>
      <c r="P25" s="11">
        <f t="shared" si="2"/>
        <v>1220739.1400000001</v>
      </c>
      <c r="Q25" s="11">
        <f t="shared" si="2"/>
        <v>1021287.04</v>
      </c>
      <c r="R25" s="11">
        <f t="shared" si="2"/>
        <v>199452.09999999998</v>
      </c>
    </row>
    <row r="28" spans="1:13" ht="69" customHeight="1">
      <c r="A28" s="42" t="s">
        <v>81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66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71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72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65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63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2017-12-29T12:19:53Z</cp:lastPrinted>
  <dcterms:created xsi:type="dcterms:W3CDTF">2000-01-05T08:20:30Z</dcterms:created>
  <dcterms:modified xsi:type="dcterms:W3CDTF">2017-12-29T12:19:55Z</dcterms:modified>
  <cp:category/>
  <cp:version/>
  <cp:contentType/>
  <cp:contentStatus/>
</cp:coreProperties>
</file>