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72" windowWidth="17496" windowHeight="10908" activeTab="0"/>
  </bookViews>
  <sheets>
    <sheet name="прилож.10" sheetId="1" r:id="rId1"/>
  </sheets>
  <definedNames>
    <definedName name="_xlnm._FilterDatabase" localSheetId="0" hidden="1">'прилож.10'!$A$7:$F$397</definedName>
    <definedName name="_xlnm.Print_Area" localSheetId="0">'прилож.10'!$A$1:$F$397</definedName>
  </definedNames>
  <calcPr fullCalcOnLoad="1"/>
</workbook>
</file>

<file path=xl/sharedStrings.xml><?xml version="1.0" encoding="utf-8"?>
<sst xmlns="http://schemas.openxmlformats.org/spreadsheetml/2006/main" count="1369" uniqueCount="435">
  <si>
    <t>Наименование</t>
  </si>
  <si>
    <t>Муниципальная программа "Развитие образования в Суоярвском районе"</t>
  </si>
  <si>
    <t>07</t>
  </si>
  <si>
    <t>01</t>
  </si>
  <si>
    <t>02</t>
  </si>
  <si>
    <t>09</t>
  </si>
  <si>
    <t>Подпрограмма "Энергосбережение и повышение энергетической эффективности"</t>
  </si>
  <si>
    <t>Муниципальная программа "Развитие культуры Суоярвского района"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</si>
  <si>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</si>
  <si>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>08</t>
  </si>
  <si>
    <t>Подпрограмма "Подписка"</t>
  </si>
  <si>
    <t>Подпрограмма "Модернизация материально-технической базы"</t>
  </si>
  <si>
    <t>Муниципальная программа "Ветеран"</t>
  </si>
  <si>
    <t>10</t>
  </si>
  <si>
    <t>03</t>
  </si>
  <si>
    <t>06</t>
  </si>
  <si>
    <t>11</t>
  </si>
  <si>
    <t>05</t>
  </si>
  <si>
    <t>Муниципальная программа "Управление муниципальными финансами"</t>
  </si>
  <si>
    <t>Подпрограмма "Управление муниципальным долгом МО "Суоярвский район"</t>
  </si>
  <si>
    <t>Подпрограмма "Предоставление межбюджетных трансфертов"</t>
  </si>
  <si>
    <t>14</t>
  </si>
  <si>
    <t>Муниципальная программа "Адресная социальная помощь"</t>
  </si>
  <si>
    <t>Муниципальная программа развития и поддержки малого и среднего предпринимательства в Суоярвском районе</t>
  </si>
  <si>
    <t>04</t>
  </si>
  <si>
    <t>12</t>
  </si>
  <si>
    <t>Муниципальная программа "Молодежь Суоярвского района"</t>
  </si>
  <si>
    <t>Осуществление первичного воинского учета на территориях, где отсутствуют военные комиссариаты</t>
  </si>
  <si>
    <t>Раздел</t>
  </si>
  <si>
    <t>Подраздел</t>
  </si>
  <si>
    <t>Целевая статья</t>
  </si>
  <si>
    <t>Вид расходов</t>
  </si>
  <si>
    <t>244</t>
  </si>
  <si>
    <t>Осуществление полномочий местной администрацией (исполнительно-распорядительного органа муниципального образования)</t>
  </si>
  <si>
    <t>Глава местной администрации (исполнительно-распорядительного органа муниципального образования)</t>
  </si>
  <si>
    <t>Создание комиссий по делам несовершеннолетних и защите их прав и организация деятельности таких комиссий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</si>
  <si>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</si>
  <si>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Субвенции</t>
  </si>
  <si>
    <t>530</t>
  </si>
  <si>
    <t>13</t>
  </si>
  <si>
    <t>Реализация государственных функций, связанных с общегосударственным управлением</t>
  </si>
  <si>
    <t>111</t>
  </si>
  <si>
    <t>Прочая закупка товаров, работ и услуг для обеспечения государственных (муниципальных) нужд</t>
  </si>
  <si>
    <t>Дошкольное образование</t>
  </si>
  <si>
    <t>Оказание платных услуг по ДДОУ</t>
  </si>
  <si>
    <t>Расходы на содержание и обеспечение деятельности дошкольных учреждений</t>
  </si>
  <si>
    <t>Субсидии бюджетным учреждениям на иные цели</t>
  </si>
  <si>
    <t>612</t>
  </si>
  <si>
    <t>Молодежная политика и оздоровление детей</t>
  </si>
  <si>
    <t>Доплаты к пенсиям муниципальных служащих</t>
  </si>
  <si>
    <t>Организация и осуществление деятельности по опеке и попечительству</t>
  </si>
  <si>
    <t>412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</si>
  <si>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</si>
  <si>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10 </t>
  </si>
  <si>
    <t>Обслуживание муниципального долга</t>
  </si>
  <si>
    <t>730</t>
  </si>
  <si>
    <t>Выравнивание бюджетной обеспеченности поселений</t>
  </si>
  <si>
    <t>Расчет и предоставление дотаций бюджетам поселений, входящих в состав соответствующего муниципального района</t>
  </si>
  <si>
    <t>Оказание платных услуг по школам</t>
  </si>
  <si>
    <t>Расходы на содержание и обеспечение деятельности школ</t>
  </si>
  <si>
    <t>Расходы на содержание и обеспечение деятельности учреждений дополнительного образования</t>
  </si>
  <si>
    <t>Расходы на обеспечение деятельности учреждений, обеспечивающих предоставление услуг в сфере образования</t>
  </si>
  <si>
    <t>Расходы на  обеспечение деятельности учреждения</t>
  </si>
  <si>
    <t>реализация мероприятий в рамках Подпрограммы "Подписка"</t>
  </si>
  <si>
    <t>Муниципальная программа "Развитие физической культуры и спорта в Суоярвском районе"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</si>
  <si>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</si>
  <si>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Своевременная уплата процентов по долговым обязательствам</t>
  </si>
  <si>
    <t>Субвенции на осуществление отдельных государственных полномочий Республики Карелияпо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</si>
  <si>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Подпрограмма "Функционирование администрации"</t>
  </si>
  <si>
    <t>Муниципальная программа "Осуществление полномочий местной администрацией"</t>
  </si>
  <si>
    <t>Подпрограмма "Национальная экономика"</t>
  </si>
  <si>
    <t>Подпрограмма "Жилищно-коммунальное хозяйство"</t>
  </si>
  <si>
    <t>Подпрограмма "Социальная политика"</t>
  </si>
  <si>
    <t>Подпрограмма "Средства массовой информации"</t>
  </si>
  <si>
    <t>Поддержка периодических изданий,  учрежденных органами  законодательной и исполнительной власти</t>
  </si>
  <si>
    <t>Всего по муниципальным программам</t>
  </si>
  <si>
    <t>Муниципальная программа "Профилактика правонарушений и преступлений в Суоярвском муниципальном районе"</t>
  </si>
  <si>
    <t>Мероприятия по муниципальной программе "Профилактика правонарушений и преступлений в Суоярвском муниципальном районе"</t>
  </si>
  <si>
    <t xml:space="preserve">Подпрограмма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 </t>
  </si>
  <si>
    <t>810</t>
  </si>
  <si>
    <t>Субвенции на 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</t>
  </si>
  <si>
    <t>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</si>
  <si>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Льготное питание по ДДОУ</t>
  </si>
  <si>
    <t>Субвенция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</si>
  <si>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Субвенция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</si>
  <si>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</si>
  <si>
    <t>Мероприятия в рамках подпрограммы "Комплексная безопасность муниципальных образовательных организаций"</t>
  </si>
  <si>
    <t>Подпрограмма "Организация отдыха и оздоровление детей" Софинансирование за счет собственных средств субсидии на организацию отдыха детей в каникулярное время"</t>
  </si>
  <si>
    <t>Подпрограмма " Комплексная безопасность муниципальных образовательных организаций"</t>
  </si>
  <si>
    <t>Судебная система</t>
  </si>
  <si>
    <t>Другие общегосударственные вопросы</t>
  </si>
  <si>
    <t xml:space="preserve"> </t>
  </si>
  <si>
    <t>Жилищное хозяйство</t>
  </si>
  <si>
    <t>Мероприятия в сфере жилищного хозяйства</t>
  </si>
  <si>
    <t>Мероприятия по капитальному ремонту жилых домов</t>
  </si>
  <si>
    <t>Пенсионное обеспечение</t>
  </si>
  <si>
    <t>Мероприятия муниципальной программы «Адресная социальная помощь»</t>
  </si>
  <si>
    <t>09 0 00 00000</t>
  </si>
  <si>
    <t>11 0 00 00000</t>
  </si>
  <si>
    <t>10 0 00 00000</t>
  </si>
  <si>
    <t>08 5 00 00000</t>
  </si>
  <si>
    <t>01 0 00 00000</t>
  </si>
  <si>
    <t>01 1 00 00000</t>
  </si>
  <si>
    <t>01 3 00 00000</t>
  </si>
  <si>
    <t xml:space="preserve"> 02 0 00 00000</t>
  </si>
  <si>
    <t>03 0 00 00000</t>
  </si>
  <si>
    <t>03 1 00 00000</t>
  </si>
  <si>
    <t>04 0 00 00000</t>
  </si>
  <si>
    <t>05 0 00 00000</t>
  </si>
  <si>
    <t>06 0 00 00000</t>
  </si>
  <si>
    <t>06 1 00 00000</t>
  </si>
  <si>
    <t>06 2 00 00000</t>
  </si>
  <si>
    <t>Дотации на выравнивание бюджетной обеспеченности субъектов Российской Федерации и муниципальных образований</t>
  </si>
  <si>
    <t>08 0 00 00000</t>
  </si>
  <si>
    <t>08 1 00 00000</t>
  </si>
  <si>
    <t>08 2 00 00000</t>
  </si>
  <si>
    <t>08 3 00 00000</t>
  </si>
  <si>
    <t>08 4 00 00000</t>
  </si>
  <si>
    <t>Основное мероприятие "Реализация образовательной программы дошкольного образования"</t>
  </si>
  <si>
    <t>01 1 01 00000</t>
  </si>
  <si>
    <t>01 1 01 21110</t>
  </si>
  <si>
    <t>01 1 01 23400</t>
  </si>
  <si>
    <t>01 1 01 24200</t>
  </si>
  <si>
    <t xml:space="preserve">Фонд оплаты труда казенных учреждений 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</si>
  <si>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</si>
  <si>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</si>
  <si>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01 1 01 42040</t>
  </si>
  <si>
    <t>Основное мероприятие «Реализация образовательных программ начального общего, основного общего, среднего общего, дополнительного  образования»</t>
  </si>
  <si>
    <t>01 1 02 00000</t>
  </si>
  <si>
    <t>01 1 02 21120</t>
  </si>
  <si>
    <t>01 1 02 24210</t>
  </si>
  <si>
    <t>01 1 02 24230</t>
  </si>
  <si>
    <t>01 1 02 42040</t>
  </si>
  <si>
    <t>01 1 02 24350</t>
  </si>
  <si>
    <t>01 1 02 77950</t>
  </si>
  <si>
    <t>Основное мероприятие «Совершенствование социальной поддержки семьи и детей»</t>
  </si>
  <si>
    <t>01 5 01 00000</t>
  </si>
  <si>
    <t>01 5 00 00000</t>
  </si>
  <si>
    <t>01 5 01 42030</t>
  </si>
  <si>
    <t>01 3 01 00000</t>
  </si>
  <si>
    <t>Основное мероприятие «Создание эффективной системы энергоснабжения и контроля потребления топливно-энергетических ресурсов"</t>
  </si>
  <si>
    <t>01 4 00 00000</t>
  </si>
  <si>
    <t>01 4 01 00000</t>
  </si>
  <si>
    <t>01 3 01 77950</t>
  </si>
  <si>
    <t>01 4 01 77950</t>
  </si>
  <si>
    <t>Основное мероприятие «Реализация основных направлений молодежной политики»</t>
  </si>
  <si>
    <t>02 0 01 00000</t>
  </si>
  <si>
    <t>01 2 01 77950</t>
  </si>
  <si>
    <t>02 0 01 77950</t>
  </si>
  <si>
    <t>03 1 01 00000</t>
  </si>
  <si>
    <t>03 1 01 24420</t>
  </si>
  <si>
    <t>Основное мероприятие "Обновление библиотечно-информационных ресурсов на основе изучения, учета потребностей и спроса в периодических изданиях"</t>
  </si>
  <si>
    <t>03 3 00 00000</t>
  </si>
  <si>
    <t>03 3 01 00000</t>
  </si>
  <si>
    <t>03 5 01 00000</t>
  </si>
  <si>
    <t>03 5 00 00000</t>
  </si>
  <si>
    <t>Основное мероприятие "Организация и проведение мероприятий,клубов по интересам граждан пожилого возраста"</t>
  </si>
  <si>
    <t>04 0 01 00000</t>
  </si>
  <si>
    <t>04 0 01 87950</t>
  </si>
  <si>
    <t>Основное мероприятие "Пропаганда  физической культуры и спорта,здорового образа жизни"</t>
  </si>
  <si>
    <t>05 0 01 00000</t>
  </si>
  <si>
    <t>05 0 01 77950</t>
  </si>
  <si>
    <t>Основное мероприятие "Обеспечение сбалансированности и устойчивости бюджетной системы"</t>
  </si>
  <si>
    <t>06 0 01 00000</t>
  </si>
  <si>
    <t>06 1 01 70650</t>
  </si>
  <si>
    <t>06 2 01 00000</t>
  </si>
  <si>
    <t>06 2 01 61300</t>
  </si>
  <si>
    <t>06 2 01 51180</t>
  </si>
  <si>
    <t>08 1 01 00000</t>
  </si>
  <si>
    <t>08 1 01 12080</t>
  </si>
  <si>
    <t>08 1 01 42020</t>
  </si>
  <si>
    <t>08 1 01 42120</t>
  </si>
  <si>
    <t>08 1 01 42140</t>
  </si>
  <si>
    <t>08 1 01 75010</t>
  </si>
  <si>
    <t>08 1 01 22030</t>
  </si>
  <si>
    <t>Основное мероприятие "Исполнение полномочий муниципального района в сфере экономики"</t>
  </si>
  <si>
    <t>08 2 01 00000</t>
  </si>
  <si>
    <t>08 3 01 00000</t>
  </si>
  <si>
    <t>08 3 01 73500</t>
  </si>
  <si>
    <t>08 3 01 73600</t>
  </si>
  <si>
    <t>Основное мероприятие "Исполнение полномочий муниципального района в сфере социальной поддержки отдельных категорий граждан"</t>
  </si>
  <si>
    <t>08 4 01 00000</t>
  </si>
  <si>
    <t>08 4 01 84910</t>
  </si>
  <si>
    <t>08 4 01 42090</t>
  </si>
  <si>
    <t>Основное мероприятие "Организация функционирования редакции газеты "Суоярвский вестник"</t>
  </si>
  <si>
    <t>08 5 01 00000</t>
  </si>
  <si>
    <t>08 5 01 74570</t>
  </si>
  <si>
    <t>09 0 01 00000</t>
  </si>
  <si>
    <t>Основное мероприятие "Оказание материальной поддержки гражданам, оказавшимся в трудной жизненной ситуации"</t>
  </si>
  <si>
    <t>10 0 01 00000</t>
  </si>
  <si>
    <t>Основное мероприятие "Профилактика жестокого обращения,алкоголизма,наркомании,экстремизма и терроризма"</t>
  </si>
  <si>
    <t>11 0 01 00000</t>
  </si>
  <si>
    <t>10 0 01 87950</t>
  </si>
  <si>
    <t>11 0 01 77950</t>
  </si>
  <si>
    <t>01 1 01 42100</t>
  </si>
  <si>
    <t>01 2 00 00000</t>
  </si>
  <si>
    <t>01 2 01 00000</t>
  </si>
  <si>
    <t>Трудоустройство детей в каникулярное время</t>
  </si>
  <si>
    <t>Основное мероприятие - реализация мероприятий по обеспечению безопасных условий в образовательных учреждениях</t>
  </si>
  <si>
    <t>Энергосбережение и повышение энергетической эффективности</t>
  </si>
  <si>
    <t>Основное мероприятие "Совершенствование межбюджетных отношений"</t>
  </si>
  <si>
    <t>Основное мероприятие "Качественное исполнение как собственных, так и отдельных переданных государственных полномочий"</t>
  </si>
  <si>
    <t>08 1 01 51200</t>
  </si>
  <si>
    <t>Основное мероприятие "Комплексное решение проблем ЖКХ"</t>
  </si>
  <si>
    <t>01 1 02 42100</t>
  </si>
  <si>
    <t xml:space="preserve">Расходы на 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 </t>
  </si>
  <si>
    <t>03 1 01 64420</t>
  </si>
  <si>
    <t>Средства, передаваемые бюджету муниципального района на формирование и исполнение бюджетов сельских поселений</t>
  </si>
  <si>
    <t>08 1 01 62040</t>
  </si>
  <si>
    <t>Средства, передаваемые бюджету муниципального района на участие в предупреждении и ликвидации последствий чрезвычайных ситуаций в границах сельских поселений</t>
  </si>
  <si>
    <t>08 1 01 62030</t>
  </si>
  <si>
    <t>Средства, передаваемые бюджету муниципального района по осуществлению муниципального контроля за сохранностью автомобильных дорог местного значения в границах населенных пунктов поселения</t>
  </si>
  <si>
    <t>08 1 01 62060</t>
  </si>
  <si>
    <t>08 1 01 62180</t>
  </si>
  <si>
    <t xml:space="preserve">08 1 01 62180 </t>
  </si>
  <si>
    <t>08 1 01 62190</t>
  </si>
  <si>
    <t>08 1 01 63020</t>
  </si>
  <si>
    <t>Организация отдыха и оздоровление детей в каникулярное время</t>
  </si>
  <si>
    <t>03 3 01 72260</t>
  </si>
  <si>
    <t>853</t>
  </si>
  <si>
    <t>Уплата иных платежей</t>
  </si>
  <si>
    <t>Иные выплаты населению</t>
  </si>
  <si>
    <t>360</t>
  </si>
  <si>
    <t>Субсидии на организацию отдыха детей в каникулярное время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</si>
  <si>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средства РК</t>
  </si>
  <si>
    <t>08 4 01 R0820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</si>
  <si>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</si>
  <si>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Основное мероприятие «Организация оздоровительных и профильных лагерей,смен, трудоустройство детей в каникулярное время"</t>
  </si>
  <si>
    <t>Основное мероприятие «Развитие библиотечного дела и кинематографии"</t>
  </si>
  <si>
    <t>06 2 01 42150</t>
  </si>
  <si>
    <t>Приложение № 10</t>
  </si>
  <si>
    <t>Основное мероприятие «Модернизация материально-технической базы учреждения"</t>
  </si>
  <si>
    <t>Общее образование</t>
  </si>
  <si>
    <t>Дополнительное образование детей</t>
  </si>
  <si>
    <t>Другие вопросы в области образования</t>
  </si>
  <si>
    <t>08 1 01 62210</t>
  </si>
  <si>
    <t>Премии и гранты</t>
  </si>
  <si>
    <t>350</t>
  </si>
  <si>
    <t>01 1 01 42190</t>
  </si>
  <si>
    <t>01 1 02 42190</t>
  </si>
  <si>
    <t>Софинансирование за счёт средств местного бюджета cубсидии на реализацию мероприятий государственной программы РК " Развитие образования"</t>
  </si>
  <si>
    <t>Субсидии на реализацию мероприятий государственной программы РК " Развитие образования"</t>
  </si>
  <si>
    <t>01 1 02 43200</t>
  </si>
  <si>
    <t>01 1 02 S3200</t>
  </si>
  <si>
    <t>01 2 01 43210</t>
  </si>
  <si>
    <t>01 2 01 S3210</t>
  </si>
  <si>
    <t>Субсидии на реализацию мероприятий государственной программы Республики Карелия "Совершенствование социальной защиты граждан" (питание школьников)</t>
  </si>
  <si>
    <t>01 5 01 43210</t>
  </si>
  <si>
    <t>Субвенции бюджетаммуниципальных районов и городских округов для финансового обеспечения переданных исполнительно-распорядительным органам муниципальных образований гос.полномочий по составленгию (изменению) списков кандидатов в присяжные заседатели федеральных судов общей юрисдикции в РФ</t>
  </si>
  <si>
    <t>Сумма,руб.</t>
  </si>
  <si>
    <t>Всего расходы</t>
  </si>
  <si>
    <t>Резервные средства</t>
  </si>
  <si>
    <t>870</t>
  </si>
  <si>
    <t>Бюджетные инвестиции на приобретение
объектов недвижимого имущества в государственную
(муниципальную) собственность</t>
  </si>
  <si>
    <t>08 1 01 43170</t>
  </si>
  <si>
    <t>Реализация мероприятий госпрограммы Республики Карелия "Эффективное управление региональными и муниципальными финансами</t>
  </si>
  <si>
    <t>Реализация мероприятий госпрограммы Республики Карелия "Развитие культуры" на частичную компенсацию дополнительных расходов на повышение оплаты труда работников муниципальных учреждений культуры</t>
  </si>
  <si>
    <t>03 1 01 43250</t>
  </si>
  <si>
    <t xml:space="preserve">к решению Совета муниципального   </t>
  </si>
  <si>
    <t>Регулирование цен (тарифов) на отдельные виды продукции, товаров и услуг</t>
  </si>
  <si>
    <t>Мероприятия по обеспечению безопасности людей на водных объектах, охране их жизни и здоровья в границах Суоярвского городского поселения</t>
  </si>
  <si>
    <t>Мероприятия по территориальной обороне, гражданской обороне , защите населения и территории в границах Суоярвского городского поселения</t>
  </si>
  <si>
    <t>Создание, содержание и организация деятельности аварийно-спасательных служб и (или) аварийно-спасательных формирований в границах Суоярвского городского поселения</t>
  </si>
  <si>
    <t>Участие в предупреждении и ликвидации последствий чрезвычайных ситуаций в границах поселения в границах Суоярвского городского поселения</t>
  </si>
  <si>
    <t>Софинансирование субсидии на реализацию мероприятий государственной программы РК " Развитие образования"</t>
  </si>
  <si>
    <t>03 5 01 77950</t>
  </si>
  <si>
    <t>03 4 00 00000</t>
  </si>
  <si>
    <t>Основное мероприятие: "Создание условий для энергоэффективности"</t>
  </si>
  <si>
    <t>03 4 01 00000</t>
  </si>
  <si>
    <t xml:space="preserve">08 </t>
  </si>
  <si>
    <t>03 4 01 77950</t>
  </si>
  <si>
    <t>12 0 00 00000</t>
  </si>
  <si>
    <t>12 0 00 72180</t>
  </si>
  <si>
    <t>Благоустройство</t>
  </si>
  <si>
    <t xml:space="preserve">Прочие мероприятия по благоустройству </t>
  </si>
  <si>
    <t>08 3 01 76050</t>
  </si>
  <si>
    <t>Муниципальная программа "Обеспечение  безопасности жизнедеятельности населения МО "Суоярвский район"</t>
  </si>
  <si>
    <t>Мероприятия по программе "Обеспечение  безопасности жизнедеятельности населения МО "Суоярвский район"</t>
  </si>
  <si>
    <t>Субсидия на реализацию мероприятий государственной программы Российской  Федерации "Доступная среда" на 2011-2020 годы</t>
  </si>
  <si>
    <t>Софинансирование субсидия местным бюджетам на реализацию мероприятий государственной программы Республики Карелия "Эффективное управление региональными и муниципальными финансамир Республики Карелия"(на увеличение ставки по налогу на имущество"</t>
  </si>
  <si>
    <t>01 1 01 43170</t>
  </si>
  <si>
    <t>01 1 01 L0270</t>
  </si>
  <si>
    <t>01 1 01 S3170</t>
  </si>
  <si>
    <t>Софинансирование субсидии на реализацию мероприятий гос. программы РК "Развитие культуры" (на частичную компенсацию дополнительных расходов на повышение оплаты труда работников муниципальных учреждений культуры)</t>
  </si>
  <si>
    <t>03 1 01 S3250</t>
  </si>
  <si>
    <r>
  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расходов бюджета муниципального образования "Суоярвский район" на 2020 год</t>
    </r>
  </si>
  <si>
    <t>01 1 02 24211</t>
  </si>
  <si>
    <t>01 1 Е2 50970</t>
  </si>
  <si>
    <t>Субсидия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физ.культурой и спортом за счет ФБ</t>
  </si>
  <si>
    <t>Расходы на обеспечение деятельности учреждения физической культуры</t>
  </si>
  <si>
    <t>05 0 01 24820</t>
  </si>
  <si>
    <t>08 2 01 42180</t>
  </si>
  <si>
    <t>Субсидии на обеспечение мероприятий по переселению граждан из аварийного жилищного фонда (фонд реформирования ЖКХ)</t>
  </si>
  <si>
    <t>Субсидии на обеспечение мероприятий по переселению граждан из аварийного жилищного фонда (средства РК)</t>
  </si>
  <si>
    <t>06 2 01 43220</t>
  </si>
  <si>
    <t>08 1 01 12020</t>
  </si>
  <si>
    <t>08 1 01 22040</t>
  </si>
  <si>
    <t>240</t>
  </si>
  <si>
    <t>Иные закупки товаров, работ и услуг для обеспечения государственных (муниципальных) нужд</t>
  </si>
  <si>
    <t>110</t>
  </si>
  <si>
    <t>Расходы на выплаты персоналу казенных учреждений</t>
  </si>
  <si>
    <t>320</t>
  </si>
  <si>
    <t>Социальные выплаты гражданам, кроме публичных нормативных социальных выплат</t>
  </si>
  <si>
    <t>610</t>
  </si>
  <si>
    <t>Субсидии бюджетным учреждениям</t>
  </si>
  <si>
    <t>830</t>
  </si>
  <si>
    <t>Исполнение судебных актов</t>
  </si>
  <si>
    <t>850</t>
  </si>
  <si>
    <t>Уплата налогов, сборов и иных платежей</t>
  </si>
  <si>
    <t>310</t>
  </si>
  <si>
    <t>520</t>
  </si>
  <si>
    <t>Публичные нормативные социальные выплаты гражданам</t>
  </si>
  <si>
    <t>510</t>
  </si>
  <si>
    <t>Дотации</t>
  </si>
  <si>
    <t>120</t>
  </si>
  <si>
    <t>Расходы на выплаты персоналу государственных (муниципальных) органов</t>
  </si>
  <si>
    <t>Субсидии</t>
  </si>
  <si>
    <t>410</t>
  </si>
  <si>
    <t>Бюджетные инвестиции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</si>
  <si>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</si>
  <si>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Расходы на участие в национальном проекте "Образование" и региональном проекте "Успех каждого ребенка"</t>
  </si>
  <si>
    <t>01 1 02 24231</t>
  </si>
  <si>
    <t>Субсидии на мероприятия по программе "Развитие образования"</t>
  </si>
  <si>
    <t>01 1 01 43200</t>
  </si>
  <si>
    <t>Софинансирование субсидии на мероприятия по программе "Развитие образования" за счет средств местного бюджета</t>
  </si>
  <si>
    <t>01 1 01 S3200</t>
  </si>
  <si>
    <t>На исполнение решений судов по исполненительным листам</t>
  </si>
  <si>
    <t>Софинансирование за счет средств местного бюджета субсидии на реализацию мероприятий государственной программы Республики Карелия "Совершенствование социальной защиты граждан" (питание школьников)</t>
  </si>
  <si>
    <t>01 5 01 S3210</t>
  </si>
  <si>
    <t>Субсидии на реализацию мероприятий госпрограммы Республики Карелия "Развитие физической культуры, спорта и совершенствование молодежной политики" (в целях развития системы спортивной подготовки)</t>
  </si>
  <si>
    <t>Софинансирование за счет средств местного бюджета субсидии на реализацию мероприятий госпрограммы Республики Карелия "Развитие физической культуры, спорта и совершенствование молодежной политики" (в целях развития системы спортивной подготовки)</t>
  </si>
  <si>
    <t>05 0 P5 43230</t>
  </si>
  <si>
    <t>Субсидия на реализацию мероприятий государственной програмы Республики Карелия "Обеспечение доступным и комфортным жильем и жилищно-коммунальными услугами" (в целях реализации мероприятий по строительству и реконструкции (модернизации) объектов водоснабжения и водоотведения)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</si>
  <si>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</si>
  <si>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Иные межбюджетные трансферты</t>
  </si>
  <si>
    <t>06 2 01 65200</t>
  </si>
  <si>
    <t>540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</si>
  <si>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</si>
  <si>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08 3 F3 67483</t>
  </si>
  <si>
    <t>620</t>
  </si>
  <si>
    <t>Субсидии автономным учреждениям</t>
  </si>
  <si>
    <t xml:space="preserve">Основное мероприятие "Финансовая поддержка субъектов малого и среднего предпринимательства </t>
  </si>
  <si>
    <t>09 0 01 S3240</t>
  </si>
  <si>
    <t>Софинансирование за счет средств местного бюджета субсидии на развитие и поддержку малого и среднего предпринимательства</t>
  </si>
  <si>
    <t>Резервные фонды местных администраций</t>
  </si>
  <si>
    <t>12 0 00 70500</t>
  </si>
  <si>
    <t>Муниципальная программа "Обеспечение жильем молодых семей"</t>
  </si>
  <si>
    <t>Основное мероприятие "Выполнение государственных обязательств по обеспечению жильем категорий граждан, установленных федеральным законодательством"</t>
  </si>
  <si>
    <t>Субсидия на предоставление социальных выплат молодым семьям на приобретение (строительство) жилья</t>
  </si>
  <si>
    <t>13 0 00 00000</t>
  </si>
  <si>
    <t>13 0 01 00000</t>
  </si>
  <si>
    <t>13 0 01 L4970</t>
  </si>
  <si>
    <t>Предоставление межбюджетного трансферта в виде субсидии в целях реализации мероприятий по сносу аварийных многоквартирных домов</t>
  </si>
  <si>
    <t>Субсидии в целях реализации мероприятий по сносу аварийных многоквартирных домов</t>
  </si>
  <si>
    <t>Софинансирование за счет средств местного бюджета субсидии в целях реализации мероприятий по сносу аварийных многоквартирных домов</t>
  </si>
  <si>
    <t>08 3 01 43220</t>
  </si>
  <si>
    <t>08 3 01 S3220</t>
  </si>
  <si>
    <t>Расходы на содержание ДОУ по исполнительным листам</t>
  </si>
  <si>
    <t>01 1 01 24201</t>
  </si>
  <si>
    <t xml:space="preserve">Расходы на софинансирование строительства школы за счет иных межбюджетных трансфертов на стимулирование органов местного самоуправления за достижение наилучших результатов реализации программы оздоровления муниципальных финансов </t>
  </si>
  <si>
    <t xml:space="preserve">Софинансирование субсидии на реализацию мероприятий государственной программы Российской  Федерации "Развитие культуры" </t>
  </si>
  <si>
    <t>01 1 02 L5190</t>
  </si>
  <si>
    <t xml:space="preserve">Мероприятия в рамках программы "Развитие культуры" за счет субсидии на реализацию мероприятий по гос. поддержке отрасли культуры </t>
  </si>
  <si>
    <t>03 1 01 L5190</t>
  </si>
  <si>
    <t>Иные межбюджетные трансферты бюджетам муниципальных образований на поддержку развития территориального общественного самоуправления</t>
  </si>
  <si>
    <t>06 2 01 44070</t>
  </si>
  <si>
    <t xml:space="preserve">Иные межбюджетные трансферты на софинансирование за счет средств местного бюджета иных межбюджетных трансфертов из бюджета Республики Карелия на развитие территориально-общественного самоуправления </t>
  </si>
  <si>
    <t>06 2 01 S4070</t>
  </si>
  <si>
    <t>Иные межбюджетные трансферты на поддержку развития практик инициативного бюджетирования в муниципальных образованиях</t>
  </si>
  <si>
    <t>06 2 01 44200</t>
  </si>
  <si>
    <t>Субсидии на реализацию мероприятий в рамках федеральной целевой программы "Увековечивание памяти погибших при защите Отечества на 2019-2024годы"</t>
  </si>
  <si>
    <t xml:space="preserve">Субсидии </t>
  </si>
  <si>
    <t>06 2 01 L2990</t>
  </si>
  <si>
    <t>Субсидии на реализацию мероприятий по гос. поддержке отрасли культуры (гос. проддержка лучших сельских учреждений культуры)</t>
  </si>
  <si>
    <t>06 2 01 L5190</t>
  </si>
  <si>
    <t>Реализация мероприятий госпрограммы Республики Карелия "Развитие культуры" (ПСД памятника п.Поросозеро)</t>
  </si>
  <si>
    <t xml:space="preserve">Субсидии на подеержку местных иницитатив граждан, проживающих в муниципальных образованиях </t>
  </si>
  <si>
    <t>06 2 01 43250</t>
  </si>
  <si>
    <t>06 2 01 43140</t>
  </si>
  <si>
    <t>Иные межбюджетные трансферты на мероприятия по формированию земельных участков под аварийными многоквартирными домами</t>
  </si>
  <si>
    <t>08 3 01 44280</t>
  </si>
  <si>
    <t>Иные межбюджетные трансферты из бюджета Суоярвского городского поселения на кадастровые работы по зем.участкам под жилыми домами</t>
  </si>
  <si>
    <t>08 3 01 73501</t>
  </si>
  <si>
    <t>Коммунальное хозяйство</t>
  </si>
  <si>
    <t>Расходы за счет иных межбюджетных трансфертов на стимулирование органов местного самоуправления за достижение наилучших результатов реализации программы
оздоровления муниципальных финансов(капитальный ремонт водопроводных сетей с.Поросозеро)</t>
  </si>
  <si>
    <t>08 3 01 44110</t>
  </si>
  <si>
    <t>Субсидии на поддержку местных инициатив граждан, проживающих в муниципальных образованиях в Республике Карелия</t>
  </si>
  <si>
    <t>08 3 01 43140</t>
  </si>
  <si>
    <t>Софинансирование cубсидии на поддержку местных инициатив граждан, проживающих в городских и сельских поселениях за счет юридических и физических лиц</t>
  </si>
  <si>
    <t>Софинансирование за счет средств местного бюджета cубсидии на поддержку местных инициатив граждан, проживающих в городских и сельских поселениях РК</t>
  </si>
  <si>
    <t>08 3 01 73140</t>
  </si>
  <si>
    <t>08 3 01 S3140</t>
  </si>
  <si>
    <t>Субсидии на поддержку местных инициатив граждан, проживающих в муниципальных образованиях в Республике Карелия (грант)</t>
  </si>
  <si>
    <t>06 2 01 43141</t>
  </si>
  <si>
    <t>Иные межбюджетные трансферты бюджетам муниципальных районов и городских округов в РК на организацию работы обсерваторов для лиц,прибывающих  из эпидемически неблагополучной территории по новой короновирусной инфекции</t>
  </si>
  <si>
    <t>12 0 00 75050</t>
  </si>
  <si>
    <t>Владение, пользование и распоряжение имуществом, находящимся в муниципальной собственности поселения (полномочие от Суоярвского городского поселения)</t>
  </si>
  <si>
    <t>08 1 01 75011</t>
  </si>
  <si>
    <t>Иные межбюджетные трансферты победителям регионального этапа Всероссийского конкурса "Лучшая муниципальная практика"</t>
  </si>
  <si>
    <t>06 2 01 44230</t>
  </si>
  <si>
    <t>Иные межбюджетные трансферты на поощрение победителей конкурса по благоустройству территрии муниципального образования</t>
  </si>
  <si>
    <t>06 2 01 44120</t>
  </si>
  <si>
    <t>участие в организации деятельности по накоплению (в том числе раздельному накоплению) и транспортированию твердых коммунальных отходов, в части установки контейнерных площадок</t>
  </si>
  <si>
    <t>06 2 01 66050</t>
  </si>
  <si>
    <t>Расходы на выплаты персоналу  учреждений</t>
  </si>
  <si>
    <t>Расходы на выплаты персоналу учреждений</t>
  </si>
  <si>
    <t>МКУ "Центр информационно-хозяйственного обеспечения "Суоярвского муниципального района"</t>
  </si>
  <si>
    <t>МКУ "ЦУМИ И ЗР СУОЯРВСКОГО РАЙОНА"</t>
  </si>
  <si>
    <t>Расходы на выплаты персоналу казенных  учреждений</t>
  </si>
  <si>
    <t>08 3 F3 67484</t>
  </si>
  <si>
    <t>01 1 02 44110</t>
  </si>
  <si>
    <t xml:space="preserve">Иные межбюджетные трансферты на реализацию мероприятий на ежемесячное денежное вознаграждение за классное руководство педагогическим работникам государственных и муниципальных </t>
  </si>
  <si>
    <t>Иные межбюджетные трансферты на реализацию мероприятий по соблюдению санитарного режима в муниципальных общеобразовательных организациях</t>
  </si>
  <si>
    <t>Субсидии на организацию бесплатного горячего питания обучающихся</t>
  </si>
  <si>
    <t>Софинансирование субсидии за счет средств местного бюджета на реализацию мероприятий по организации бесплатного горячего питания обучающихся</t>
  </si>
  <si>
    <t>01 1 02 53030</t>
  </si>
  <si>
    <t>01 1 02 75050</t>
  </si>
  <si>
    <t>01 1 02 L3040</t>
  </si>
  <si>
    <t>01 1 02 S3040</t>
  </si>
  <si>
    <t>08 1 01 76050</t>
  </si>
  <si>
    <t>Мероприятия по активной политике занятости населения и социальной поддержке безработных граждан</t>
  </si>
  <si>
    <t>01 5 02 71300</t>
  </si>
  <si>
    <t>01 5 02 00300</t>
  </si>
  <si>
    <t>Иные межбюджетные трансферты на мероприятия по внесению изменений в документы территориального планирования и градостроительного зонирования муниципальных образований</t>
  </si>
  <si>
    <t>08 2 01 44330</t>
  </si>
  <si>
    <t xml:space="preserve">Субсидия на реализацию доп.мерорприятий по поддержке малолго и среднего предпринимательства(Субсидии на возмещение недополученных доходов и (или) возмещение фактически </t>
  </si>
  <si>
    <t>09 0 01 43240</t>
  </si>
  <si>
    <t>05 0 01 74820</t>
  </si>
  <si>
    <t>05 0 01 44110</t>
  </si>
  <si>
    <t>Мероприятия в рамках программы "Развитие физической культуры и спорта" за счет иных межбюджетных трансфертов на стимулирование органов местного самоуправления за достижения наилучших результатов реализации программ оздоровления муниципальных финансов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</si>
  <si>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</si>
  <si>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Прочие расходы на мероприятия по благоустройству территории Суоярвского городского поселения</t>
  </si>
  <si>
    <t>08 3 01 44340</t>
  </si>
  <si>
    <t>Иные межбюджетные трансферты на реализацию отдельных мероприятий по повышению комфортности условий проживания граждан</t>
  </si>
  <si>
    <t>образования "Суоярвский район" "О бюджете муниципального образования"Суоярвский район" на 2020 год и плановый период 2021 и 2022 года" от24 сентября 2020 года № 223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</si>
</sst>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\.00\.00"/>
    <numFmt numFmtId="173" formatCode="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0"/>
      <name val="Calibri"/>
      <family val="2"/>
    </font>
    <font>
      <sz val="10"/>
      <color indexed="2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92D050"/>
      <name val="Calibri"/>
      <family val="2"/>
    </font>
    <font>
      <sz val="10"/>
      <color rgb="FF80008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Border="1" applyAlignment="1" applyProtection="1">
      <alignment vertical="top"/>
      <protection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4" fontId="8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top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9" fillId="32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0" fontId="9" fillId="32" borderId="14" xfId="0" applyFont="1" applyFill="1" applyBorder="1" applyAlignment="1">
      <alignment horizontal="left" vertical="center" wrapText="1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51" fillId="34" borderId="0" xfId="0" applyFont="1" applyFill="1" applyAlignment="1">
      <alignment/>
    </xf>
    <xf numFmtId="1" fontId="2" fillId="0" borderId="15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4" fontId="2" fillId="0" borderId="16" xfId="0" applyNumberFormat="1" applyFont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" fillId="0" borderId="17" xfId="0" applyFont="1" applyBorder="1" applyAlignment="1">
      <alignment wrapText="1"/>
    </xf>
    <xf numFmtId="49" fontId="9" fillId="0" borderId="13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52" fillId="0" borderId="18" xfId="0" applyNumberFormat="1" applyFont="1" applyBorder="1" applyAlignment="1">
      <alignment horizontal="right"/>
    </xf>
    <xf numFmtId="49" fontId="2" fillId="0" borderId="18" xfId="0" applyNumberFormat="1" applyFont="1" applyBorder="1" applyAlignment="1" applyProtection="1">
      <alignment horizontal="right"/>
      <protection locked="0"/>
    </xf>
    <xf numFmtId="49" fontId="2" fillId="0" borderId="18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49" fontId="3" fillId="0" borderId="18" xfId="0" applyNumberFormat="1" applyFont="1" applyBorder="1" applyAlignment="1" applyProtection="1">
      <alignment horizontal="right"/>
      <protection locked="0"/>
    </xf>
    <xf numFmtId="49" fontId="9" fillId="32" borderId="19" xfId="0" applyNumberFormat="1" applyFont="1" applyFill="1" applyBorder="1" applyAlignment="1">
      <alignment horizontal="right"/>
    </xf>
    <xf numFmtId="4" fontId="9" fillId="32" borderId="20" xfId="0" applyNumberFormat="1" applyFont="1" applyFill="1" applyBorder="1" applyAlignment="1">
      <alignment horizontal="right"/>
    </xf>
    <xf numFmtId="49" fontId="9" fillId="0" borderId="18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 applyProtection="1">
      <alignment horizontal="right"/>
      <protection locked="0"/>
    </xf>
    <xf numFmtId="49" fontId="7" fillId="0" borderId="18" xfId="0" applyNumberFormat="1" applyFont="1" applyFill="1" applyBorder="1" applyAlignment="1" applyProtection="1">
      <alignment horizontal="right"/>
      <protection locked="0"/>
    </xf>
    <xf numFmtId="49" fontId="9" fillId="0" borderId="18" xfId="0" applyNumberFormat="1" applyFont="1" applyFill="1" applyBorder="1" applyAlignment="1" applyProtection="1">
      <alignment horizontal="right"/>
      <protection locked="0"/>
    </xf>
    <xf numFmtId="49" fontId="2" fillId="0" borderId="18" xfId="0" applyNumberFormat="1" applyFont="1" applyFill="1" applyBorder="1" applyAlignment="1" applyProtection="1">
      <alignment horizontal="right"/>
      <protection locked="0"/>
    </xf>
    <xf numFmtId="49" fontId="2" fillId="0" borderId="18" xfId="0" applyNumberFormat="1" applyFont="1" applyFill="1" applyBorder="1" applyAlignment="1">
      <alignment horizontal="right"/>
    </xf>
    <xf numFmtId="49" fontId="2" fillId="0" borderId="18" xfId="0" applyNumberFormat="1" applyFont="1" applyFill="1" applyBorder="1" applyAlignment="1" applyProtection="1">
      <alignment horizontal="right"/>
      <protection/>
    </xf>
    <xf numFmtId="49" fontId="6" fillId="0" borderId="18" xfId="0" applyNumberFormat="1" applyFont="1" applyFill="1" applyBorder="1" applyAlignment="1" applyProtection="1">
      <alignment horizontal="right"/>
      <protection locked="0"/>
    </xf>
    <xf numFmtId="49" fontId="7" fillId="0" borderId="18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4" fontId="2" fillId="34" borderId="16" xfId="0" applyNumberFormat="1" applyFont="1" applyFill="1" applyBorder="1" applyAlignment="1">
      <alignment horizontal="right"/>
    </xf>
    <xf numFmtId="49" fontId="2" fillId="0" borderId="18" xfId="0" applyNumberFormat="1" applyFont="1" applyFill="1" applyBorder="1" applyAlignment="1">
      <alignment horizontal="right" wrapText="1"/>
    </xf>
    <xf numFmtId="0" fontId="2" fillId="0" borderId="18" xfId="0" applyFont="1" applyFill="1" applyBorder="1" applyAlignment="1">
      <alignment horizontal="right" wrapText="1"/>
    </xf>
    <xf numFmtId="49" fontId="2" fillId="0" borderId="21" xfId="0" applyNumberFormat="1" applyFont="1" applyFill="1" applyBorder="1" applyAlignment="1" applyProtection="1">
      <alignment horizontal="right"/>
      <protection locked="0"/>
    </xf>
    <xf numFmtId="49" fontId="9" fillId="32" borderId="18" xfId="0" applyNumberFormat="1" applyFont="1" applyFill="1" applyBorder="1" applyAlignment="1">
      <alignment horizontal="right"/>
    </xf>
    <xf numFmtId="4" fontId="9" fillId="32" borderId="16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 horizontal="right" wrapText="1"/>
    </xf>
    <xf numFmtId="49" fontId="5" fillId="0" borderId="18" xfId="0" applyNumberFormat="1" applyFont="1" applyFill="1" applyBorder="1" applyAlignment="1">
      <alignment horizontal="right"/>
    </xf>
    <xf numFmtId="49" fontId="7" fillId="0" borderId="18" xfId="0" applyNumberFormat="1" applyFont="1" applyFill="1" applyBorder="1" applyAlignment="1" applyProtection="1">
      <alignment horizontal="right"/>
      <protection/>
    </xf>
    <xf numFmtId="49" fontId="3" fillId="0" borderId="18" xfId="0" applyNumberFormat="1" applyFont="1" applyFill="1" applyBorder="1" applyAlignment="1">
      <alignment horizontal="right"/>
    </xf>
    <xf numFmtId="0" fontId="8" fillId="0" borderId="18" xfId="0" applyFont="1" applyFill="1" applyBorder="1" applyAlignment="1">
      <alignment horizontal="right"/>
    </xf>
    <xf numFmtId="49" fontId="2" fillId="0" borderId="22" xfId="0" applyNumberFormat="1" applyFont="1" applyFill="1" applyBorder="1" applyAlignment="1">
      <alignment horizontal="right" wrapText="1"/>
    </xf>
    <xf numFmtId="49" fontId="9" fillId="32" borderId="22" xfId="0" applyNumberFormat="1" applyFont="1" applyFill="1" applyBorder="1" applyAlignment="1">
      <alignment horizontal="right"/>
    </xf>
    <xf numFmtId="49" fontId="2" fillId="0" borderId="23" xfId="0" applyNumberFormat="1" applyFont="1" applyFill="1" applyBorder="1" applyAlignment="1" applyProtection="1">
      <alignment horizontal="right"/>
      <protection locked="0"/>
    </xf>
    <xf numFmtId="49" fontId="2" fillId="0" borderId="18" xfId="0" applyNumberFormat="1" applyFont="1" applyFill="1" applyBorder="1" applyAlignment="1" applyProtection="1">
      <alignment horizontal="right"/>
      <protection locked="0"/>
    </xf>
    <xf numFmtId="49" fontId="6" fillId="33" borderId="18" xfId="0" applyNumberFormat="1" applyFont="1" applyFill="1" applyBorder="1" applyAlignment="1">
      <alignment horizontal="right"/>
    </xf>
    <xf numFmtId="49" fontId="9" fillId="33" borderId="18" xfId="0" applyNumberFormat="1" applyFont="1" applyFill="1" applyBorder="1" applyAlignment="1">
      <alignment horizontal="right"/>
    </xf>
    <xf numFmtId="4" fontId="9" fillId="33" borderId="16" xfId="0" applyNumberFormat="1" applyFont="1" applyFill="1" applyBorder="1" applyAlignment="1">
      <alignment horizontal="right"/>
    </xf>
    <xf numFmtId="49" fontId="6" fillId="0" borderId="18" xfId="0" applyNumberFormat="1" applyFont="1" applyFill="1" applyBorder="1" applyAlignment="1">
      <alignment horizontal="right"/>
    </xf>
    <xf numFmtId="49" fontId="9" fillId="0" borderId="24" xfId="0" applyNumberFormat="1" applyFont="1" applyFill="1" applyBorder="1" applyAlignment="1">
      <alignment horizontal="right"/>
    </xf>
    <xf numFmtId="49" fontId="7" fillId="0" borderId="24" xfId="0" applyNumberFormat="1" applyFont="1" applyFill="1" applyBorder="1" applyAlignment="1">
      <alignment horizontal="right"/>
    </xf>
    <xf numFmtId="4" fontId="9" fillId="0" borderId="25" xfId="0" applyNumberFormat="1" applyFont="1" applyFill="1" applyBorder="1" applyAlignment="1">
      <alignment horizontal="right"/>
    </xf>
    <xf numFmtId="4" fontId="9" fillId="34" borderId="16" xfId="0" applyNumberFormat="1" applyFont="1" applyFill="1" applyBorder="1" applyAlignment="1">
      <alignment horizontal="right"/>
    </xf>
    <xf numFmtId="4" fontId="9" fillId="34" borderId="26" xfId="0" applyNumberFormat="1" applyFont="1" applyFill="1" applyBorder="1" applyAlignment="1">
      <alignment horizontal="right"/>
    </xf>
    <xf numFmtId="4" fontId="7" fillId="34" borderId="16" xfId="0" applyNumberFormat="1" applyFont="1" applyFill="1" applyBorder="1" applyAlignment="1">
      <alignment horizontal="right"/>
    </xf>
    <xf numFmtId="4" fontId="2" fillId="34" borderId="27" xfId="0" applyNumberFormat="1" applyFont="1" applyFill="1" applyBorder="1" applyAlignment="1">
      <alignment horizontal="right" wrapText="1"/>
    </xf>
    <xf numFmtId="4" fontId="3" fillId="34" borderId="16" xfId="0" applyNumberFormat="1" applyFont="1" applyFill="1" applyBorder="1" applyAlignment="1">
      <alignment horizontal="right"/>
    </xf>
    <xf numFmtId="4" fontId="9" fillId="34" borderId="16" xfId="0" applyNumberFormat="1" applyFont="1" applyFill="1" applyBorder="1" applyAlignment="1">
      <alignment horizontal="right" wrapText="1"/>
    </xf>
    <xf numFmtId="2" fontId="2" fillId="34" borderId="18" xfId="0" applyNumberFormat="1" applyFont="1" applyFill="1" applyBorder="1" applyAlignment="1" applyProtection="1">
      <alignment horizontal="right"/>
      <protection locked="0"/>
    </xf>
    <xf numFmtId="4" fontId="2" fillId="34" borderId="16" xfId="0" applyNumberFormat="1" applyFont="1" applyFill="1" applyBorder="1" applyAlignment="1">
      <alignment horizontal="right" wrapText="1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center" vertical="center" wrapText="1"/>
      <protection/>
    </xf>
    <xf numFmtId="49" fontId="9" fillId="0" borderId="29" xfId="0" applyNumberFormat="1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>
      <alignment horizontal="center"/>
    </xf>
    <xf numFmtId="49" fontId="9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9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9" fillId="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9" fillId="0" borderId="19" xfId="0" applyNumberFormat="1" applyFont="1" applyFill="1" applyBorder="1" applyAlignment="1" applyProtection="1">
      <alignment horizontal="center" vertical="center" textRotation="90" wrapText="1"/>
      <protection/>
    </xf>
    <xf numFmtId="49" fontId="9" fillId="0" borderId="18" xfId="0" applyNumberFormat="1" applyFont="1" applyFill="1" applyBorder="1" applyAlignment="1" applyProtection="1">
      <alignment horizontal="center" vertical="center" textRotation="90" wrapText="1"/>
      <protection/>
    </xf>
    <xf numFmtId="49" fontId="9" fillId="0" borderId="32" xfId="0" applyNumberFormat="1" applyFont="1" applyFill="1" applyBorder="1" applyAlignment="1" applyProtection="1">
      <alignment horizontal="center" vertical="center" textRotation="90" wrapText="1"/>
      <protection/>
    </xf>
    <xf numFmtId="49" fontId="9" fillId="0" borderId="24" xfId="0" applyNumberFormat="1" applyFont="1" applyFill="1" applyBorder="1" applyAlignment="1" applyProtection="1">
      <alignment horizontal="center" vertical="center" textRotation="90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7"/>
  <sheetViews>
    <sheetView tabSelected="1" zoomScalePageLayoutView="0" workbookViewId="0" topLeftCell="A1">
      <selection activeCell="B7" sqref="B7:B12"/>
    </sheetView>
  </sheetViews>
  <sheetFormatPr defaultColWidth="9.140625" defaultRowHeight="15"/>
  <cols>
    <col min="1" max="1" width="74.421875" style="9" customWidth="1"/>
    <col min="2" max="2" width="14.57421875" style="10" customWidth="1"/>
    <col min="3" max="3" width="6.421875" style="10" hidden="1" customWidth="1"/>
    <col min="4" max="4" width="5.140625" style="10" hidden="1" customWidth="1"/>
    <col min="5" max="5" width="7.57421875" style="10" customWidth="1"/>
    <col min="6" max="6" width="18.8515625" style="9" customWidth="1"/>
    <col min="7" max="7" width="0.13671875" style="9" customWidth="1"/>
    <col min="8" max="8" width="17.421875" style="9" hidden="1" customWidth="1"/>
    <col min="9" max="9" width="17.140625" style="9" hidden="1" customWidth="1"/>
    <col min="10" max="10" width="13.57421875" style="9" bestFit="1" customWidth="1"/>
    <col min="11" max="11" width="10.00390625" style="9" bestFit="1" customWidth="1"/>
    <col min="12" max="16384" width="9.140625" style="9" customWidth="1"/>
  </cols>
  <sheetData>
    <row r="1" spans="2:6" ht="14.25">
      <c r="B1" s="90" t="s">
        <v>230</v>
      </c>
      <c r="C1" s="91"/>
      <c r="D1" s="91"/>
      <c r="E1" s="91"/>
      <c r="F1" s="91"/>
    </row>
    <row r="2" spans="2:6" ht="14.25">
      <c r="B2" s="90" t="s">
        <v>258</v>
      </c>
      <c r="C2" s="91"/>
      <c r="D2" s="91"/>
      <c r="E2" s="91"/>
      <c r="F2" s="91"/>
    </row>
    <row r="3" spans="2:6" ht="51" customHeight="1">
      <c r="B3" s="92" t="s">
        <v>434</v>
      </c>
      <c r="C3" s="91"/>
      <c r="D3" s="91"/>
      <c r="E3" s="91"/>
      <c r="F3" s="91"/>
    </row>
    <row r="4" ht="15" customHeight="1">
      <c r="F4" s="5"/>
    </row>
    <row r="5" spans="1:6" ht="47.25" customHeight="1">
      <c r="A5" s="93" t="s">
        <v>285</v>
      </c>
      <c r="B5" s="93"/>
      <c r="C5" s="93"/>
      <c r="D5" s="93"/>
      <c r="E5" s="93"/>
      <c r="F5" s="93"/>
    </row>
    <row r="6" spans="1:6" ht="15" thickBot="1">
      <c r="A6" s="6"/>
      <c r="B6" s="7"/>
      <c r="C6" s="7"/>
      <c r="D6" s="7"/>
      <c r="E6" s="7"/>
      <c r="F6" s="8"/>
    </row>
    <row r="7" spans="1:6" ht="12.75" customHeight="1">
      <c r="A7" s="96" t="s">
        <v>0</v>
      </c>
      <c r="B7" s="98" t="s">
        <v>30</v>
      </c>
      <c r="C7" s="100" t="s">
        <v>28</v>
      </c>
      <c r="D7" s="103" t="s">
        <v>29</v>
      </c>
      <c r="E7" s="103" t="s">
        <v>31</v>
      </c>
      <c r="F7" s="94" t="s">
        <v>249</v>
      </c>
    </row>
    <row r="8" spans="1:6" ht="14.25">
      <c r="A8" s="97"/>
      <c r="B8" s="99"/>
      <c r="C8" s="101"/>
      <c r="D8" s="104"/>
      <c r="E8" s="104"/>
      <c r="F8" s="95"/>
    </row>
    <row r="9" spans="1:6" ht="14.25">
      <c r="A9" s="97"/>
      <c r="B9" s="99"/>
      <c r="C9" s="101"/>
      <c r="D9" s="104"/>
      <c r="E9" s="104"/>
      <c r="F9" s="95"/>
    </row>
    <row r="10" spans="1:6" ht="14.25">
      <c r="A10" s="97"/>
      <c r="B10" s="99"/>
      <c r="C10" s="101"/>
      <c r="D10" s="104"/>
      <c r="E10" s="104"/>
      <c r="F10" s="95"/>
    </row>
    <row r="11" spans="1:6" ht="14.25">
      <c r="A11" s="97"/>
      <c r="B11" s="99"/>
      <c r="C11" s="101"/>
      <c r="D11" s="104"/>
      <c r="E11" s="104"/>
      <c r="F11" s="95"/>
    </row>
    <row r="12" spans="1:6" ht="15" thickBot="1">
      <c r="A12" s="97"/>
      <c r="B12" s="99"/>
      <c r="C12" s="102"/>
      <c r="D12" s="105"/>
      <c r="E12" s="106"/>
      <c r="F12" s="95"/>
    </row>
    <row r="13" spans="1:8" ht="29.25" customHeight="1">
      <c r="A13" s="27" t="s">
        <v>1</v>
      </c>
      <c r="B13" s="48" t="s">
        <v>101</v>
      </c>
      <c r="C13" s="48"/>
      <c r="D13" s="48"/>
      <c r="E13" s="48"/>
      <c r="F13" s="49">
        <f>F14+F124+F135+F140+F144</f>
        <v>399405482.4</v>
      </c>
      <c r="H13" s="11"/>
    </row>
    <row r="14" spans="1:10" ht="45" customHeight="1">
      <c r="A14" s="14" t="s">
        <v>78</v>
      </c>
      <c r="B14" s="50" t="s">
        <v>102</v>
      </c>
      <c r="C14" s="50"/>
      <c r="D14" s="50"/>
      <c r="E14" s="50"/>
      <c r="F14" s="82">
        <f>F15+F53</f>
        <v>382435149.4</v>
      </c>
      <c r="H14" s="11"/>
      <c r="J14" s="28"/>
    </row>
    <row r="15" spans="1:10" ht="30.75" customHeight="1">
      <c r="A15" s="14" t="s">
        <v>118</v>
      </c>
      <c r="B15" s="50" t="s">
        <v>119</v>
      </c>
      <c r="C15" s="50"/>
      <c r="D15" s="50"/>
      <c r="E15" s="50"/>
      <c r="F15" s="82">
        <f>F16</f>
        <v>112508269.75</v>
      </c>
      <c r="H15" s="11"/>
      <c r="J15" s="29"/>
    </row>
    <row r="16" spans="1:10" ht="14.25" customHeight="1">
      <c r="A16" s="14" t="s">
        <v>43</v>
      </c>
      <c r="B16" s="51"/>
      <c r="C16" s="52" t="s">
        <v>2</v>
      </c>
      <c r="D16" s="52" t="s">
        <v>3</v>
      </c>
      <c r="E16" s="53"/>
      <c r="F16" s="84">
        <f>F18+F19+F21+F28+F30+F35+F38+F41+F44+F46+F49+F51</f>
        <v>112508269.75</v>
      </c>
      <c r="J16" s="30"/>
    </row>
    <row r="17" spans="1:10" ht="15.75" customHeight="1">
      <c r="A17" s="15" t="s">
        <v>44</v>
      </c>
      <c r="B17" s="54" t="s">
        <v>120</v>
      </c>
      <c r="C17" s="54" t="s">
        <v>2</v>
      </c>
      <c r="D17" s="54" t="s">
        <v>3</v>
      </c>
      <c r="E17" s="54"/>
      <c r="F17" s="60">
        <f>F18</f>
        <v>12123646.54</v>
      </c>
      <c r="J17" s="28"/>
    </row>
    <row r="18" spans="1:10" ht="26.25" customHeight="1">
      <c r="A18" s="1" t="s">
        <v>298</v>
      </c>
      <c r="B18" s="54" t="s">
        <v>120</v>
      </c>
      <c r="C18" s="55" t="s">
        <v>2</v>
      </c>
      <c r="D18" s="55" t="s">
        <v>3</v>
      </c>
      <c r="E18" s="54" t="s">
        <v>297</v>
      </c>
      <c r="F18" s="60">
        <v>12123646.54</v>
      </c>
      <c r="J18" s="28"/>
    </row>
    <row r="19" spans="1:10" ht="15" customHeight="1">
      <c r="A19" s="15" t="s">
        <v>82</v>
      </c>
      <c r="B19" s="54" t="s">
        <v>121</v>
      </c>
      <c r="C19" s="54" t="s">
        <v>2</v>
      </c>
      <c r="D19" s="54" t="s">
        <v>3</v>
      </c>
      <c r="E19" s="54"/>
      <c r="F19" s="60">
        <f>F20</f>
        <v>300000</v>
      </c>
      <c r="J19" s="28"/>
    </row>
    <row r="20" spans="1:10" ht="24" customHeight="1">
      <c r="A20" s="1" t="s">
        <v>298</v>
      </c>
      <c r="B20" s="54" t="s">
        <v>121</v>
      </c>
      <c r="C20" s="55" t="s">
        <v>2</v>
      </c>
      <c r="D20" s="55" t="s">
        <v>3</v>
      </c>
      <c r="E20" s="54" t="s">
        <v>297</v>
      </c>
      <c r="F20" s="60">
        <v>300000</v>
      </c>
      <c r="I20" s="11"/>
      <c r="J20" s="28"/>
    </row>
    <row r="21" spans="1:10" ht="15.75" customHeight="1">
      <c r="A21" s="15" t="s">
        <v>45</v>
      </c>
      <c r="B21" s="54" t="s">
        <v>122</v>
      </c>
      <c r="C21" s="54" t="s">
        <v>2</v>
      </c>
      <c r="D21" s="54" t="s">
        <v>3</v>
      </c>
      <c r="E21" s="54"/>
      <c r="F21" s="60">
        <f>SUM(F22:F27)</f>
        <v>27365366.11</v>
      </c>
      <c r="J21" s="28"/>
    </row>
    <row r="22" spans="1:10" ht="16.5" customHeight="1">
      <c r="A22" s="1" t="s">
        <v>404</v>
      </c>
      <c r="B22" s="54" t="s">
        <v>122</v>
      </c>
      <c r="C22" s="55" t="s">
        <v>2</v>
      </c>
      <c r="D22" s="55" t="s">
        <v>3</v>
      </c>
      <c r="E22" s="54" t="s">
        <v>299</v>
      </c>
      <c r="F22" s="60">
        <v>14519678.99</v>
      </c>
      <c r="J22" s="28"/>
    </row>
    <row r="23" spans="1:10" ht="25.5" customHeight="1">
      <c r="A23" s="1" t="s">
        <v>298</v>
      </c>
      <c r="B23" s="54" t="s">
        <v>122</v>
      </c>
      <c r="C23" s="55" t="s">
        <v>2</v>
      </c>
      <c r="D23" s="55" t="s">
        <v>3</v>
      </c>
      <c r="E23" s="54" t="s">
        <v>297</v>
      </c>
      <c r="F23" s="60">
        <v>11932161.91</v>
      </c>
      <c r="J23" s="28"/>
    </row>
    <row r="24" spans="1:10" ht="15" customHeight="1">
      <c r="A24" s="1" t="s">
        <v>302</v>
      </c>
      <c r="B24" s="54" t="s">
        <v>122</v>
      </c>
      <c r="C24" s="55" t="s">
        <v>2</v>
      </c>
      <c r="D24" s="55" t="s">
        <v>3</v>
      </c>
      <c r="E24" s="54" t="s">
        <v>301</v>
      </c>
      <c r="F24" s="60">
        <v>10105.02</v>
      </c>
      <c r="J24" s="28"/>
    </row>
    <row r="25" spans="1:10" ht="17.25" customHeight="1">
      <c r="A25" s="1" t="s">
        <v>304</v>
      </c>
      <c r="B25" s="54" t="s">
        <v>122</v>
      </c>
      <c r="C25" s="55" t="s">
        <v>2</v>
      </c>
      <c r="D25" s="55" t="s">
        <v>3</v>
      </c>
      <c r="E25" s="54" t="s">
        <v>303</v>
      </c>
      <c r="F25" s="60">
        <v>350000</v>
      </c>
      <c r="J25" s="28"/>
    </row>
    <row r="26" spans="1:10" ht="24" customHeight="1">
      <c r="A26" s="2" t="s">
        <v>306</v>
      </c>
      <c r="B26" s="54" t="s">
        <v>122</v>
      </c>
      <c r="C26" s="55" t="s">
        <v>2</v>
      </c>
      <c r="D26" s="55" t="s">
        <v>3</v>
      </c>
      <c r="E26" s="54" t="s">
        <v>305</v>
      </c>
      <c r="F26" s="60">
        <v>320607.19</v>
      </c>
      <c r="J26" s="28"/>
    </row>
    <row r="27" spans="1:10" ht="16.5" customHeight="1">
      <c r="A27" s="1" t="s">
        <v>308</v>
      </c>
      <c r="B27" s="54" t="s">
        <v>122</v>
      </c>
      <c r="C27" s="55" t="s">
        <v>2</v>
      </c>
      <c r="D27" s="55" t="s">
        <v>3</v>
      </c>
      <c r="E27" s="54" t="s">
        <v>307</v>
      </c>
      <c r="F27" s="60">
        <v>232813</v>
      </c>
      <c r="J27" s="28"/>
    </row>
    <row r="28" spans="1:10" ht="16.5" customHeight="1">
      <c r="A28" s="21" t="s">
        <v>357</v>
      </c>
      <c r="B28" s="44" t="s">
        <v>358</v>
      </c>
      <c r="C28" s="44"/>
      <c r="D28" s="34">
        <f>D29</f>
        <v>397497.34</v>
      </c>
      <c r="E28" s="44"/>
      <c r="F28" s="60">
        <f>F29</f>
        <v>717303.12</v>
      </c>
      <c r="J28" s="28"/>
    </row>
    <row r="29" spans="1:10" ht="28.5" customHeight="1">
      <c r="A29" s="1" t="s">
        <v>298</v>
      </c>
      <c r="B29" s="44" t="s">
        <v>358</v>
      </c>
      <c r="C29" s="44" t="s">
        <v>297</v>
      </c>
      <c r="D29" s="33">
        <v>397497.34</v>
      </c>
      <c r="E29" s="44" t="s">
        <v>297</v>
      </c>
      <c r="F29" s="60">
        <v>717303.12</v>
      </c>
      <c r="J29" s="28"/>
    </row>
    <row r="30" spans="1:10" ht="40.5" customHeight="1">
      <c r="A30" s="15" t="s">
        <v>83</v>
      </c>
      <c r="B30" s="54" t="s">
        <v>238</v>
      </c>
      <c r="C30" s="55" t="s">
        <v>2</v>
      </c>
      <c r="D30" s="55" t="s">
        <v>3</v>
      </c>
      <c r="E30" s="54"/>
      <c r="F30" s="60">
        <f>F31+F32+F33+F34</f>
        <v>58821000</v>
      </c>
      <c r="J30" s="28"/>
    </row>
    <row r="31" spans="1:10" ht="18" customHeight="1">
      <c r="A31" s="1" t="s">
        <v>405</v>
      </c>
      <c r="B31" s="54" t="s">
        <v>238</v>
      </c>
      <c r="C31" s="55" t="s">
        <v>2</v>
      </c>
      <c r="D31" s="55" t="s">
        <v>3</v>
      </c>
      <c r="E31" s="54" t="s">
        <v>299</v>
      </c>
      <c r="F31" s="60">
        <v>54896000</v>
      </c>
      <c r="J31" s="28"/>
    </row>
    <row r="32" spans="1:10" ht="27.75" customHeight="1">
      <c r="A32" s="1" t="s">
        <v>298</v>
      </c>
      <c r="B32" s="54" t="s">
        <v>238</v>
      </c>
      <c r="C32" s="55" t="s">
        <v>2</v>
      </c>
      <c r="D32" s="55" t="s">
        <v>3</v>
      </c>
      <c r="E32" s="54" t="s">
        <v>297</v>
      </c>
      <c r="F32" s="60">
        <v>1015000</v>
      </c>
      <c r="J32" s="28"/>
    </row>
    <row r="33" spans="1:10" ht="21" customHeight="1">
      <c r="A33" s="1" t="s">
        <v>304</v>
      </c>
      <c r="B33" s="54" t="s">
        <v>238</v>
      </c>
      <c r="C33" s="55" t="s">
        <v>2</v>
      </c>
      <c r="D33" s="55" t="s">
        <v>3</v>
      </c>
      <c r="E33" s="54" t="s">
        <v>303</v>
      </c>
      <c r="F33" s="60">
        <v>2910000</v>
      </c>
      <c r="J33" s="28"/>
    </row>
    <row r="34" spans="1:10" ht="16.5" customHeight="1">
      <c r="A34" s="1" t="s">
        <v>308</v>
      </c>
      <c r="B34" s="54" t="s">
        <v>238</v>
      </c>
      <c r="C34" s="55" t="s">
        <v>2</v>
      </c>
      <c r="D34" s="55" t="s">
        <v>3</v>
      </c>
      <c r="E34" s="54" t="s">
        <v>307</v>
      </c>
      <c r="F34" s="60">
        <v>0</v>
      </c>
      <c r="J34" s="28"/>
    </row>
    <row r="35" spans="1:10" ht="63.75" customHeight="1">
      <c r="A35" s="15" t="s">
        <v>80</v>
      </c>
      <c r="B35" s="54" t="s">
        <v>126</v>
      </c>
      <c r="C35" s="55" t="s">
        <v>2</v>
      </c>
      <c r="D35" s="55" t="s">
        <v>3</v>
      </c>
      <c r="E35" s="54"/>
      <c r="F35" s="60">
        <f>F36+F37</f>
        <v>782474.83</v>
      </c>
      <c r="J35" s="28"/>
    </row>
    <row r="36" spans="1:10" ht="18" customHeight="1">
      <c r="A36" s="1" t="s">
        <v>404</v>
      </c>
      <c r="B36" s="54" t="s">
        <v>126</v>
      </c>
      <c r="C36" s="55" t="s">
        <v>2</v>
      </c>
      <c r="D36" s="55" t="s">
        <v>3</v>
      </c>
      <c r="E36" s="54" t="s">
        <v>299</v>
      </c>
      <c r="F36" s="60">
        <v>676474.83</v>
      </c>
      <c r="J36" s="28"/>
    </row>
    <row r="37" spans="1:10" ht="16.5" customHeight="1">
      <c r="A37" s="1" t="s">
        <v>304</v>
      </c>
      <c r="B37" s="54" t="s">
        <v>126</v>
      </c>
      <c r="C37" s="56" t="s">
        <v>2</v>
      </c>
      <c r="D37" s="54" t="s">
        <v>3</v>
      </c>
      <c r="E37" s="54" t="s">
        <v>303</v>
      </c>
      <c r="F37" s="60">
        <v>106000</v>
      </c>
      <c r="J37" s="28"/>
    </row>
    <row r="38" spans="1:10" ht="81.75" customHeight="1">
      <c r="A38" s="15" t="s">
        <v>81</v>
      </c>
      <c r="B38" s="54" t="s">
        <v>194</v>
      </c>
      <c r="C38" s="56" t="s">
        <v>2</v>
      </c>
      <c r="D38" s="54" t="s">
        <v>3</v>
      </c>
      <c r="E38" s="54"/>
      <c r="F38" s="60">
        <f>SUM(F39:F40)</f>
        <v>430247.15</v>
      </c>
      <c r="J38" s="28"/>
    </row>
    <row r="39" spans="1:10" ht="16.5" customHeight="1">
      <c r="A39" s="1" t="s">
        <v>404</v>
      </c>
      <c r="B39" s="54" t="s">
        <v>194</v>
      </c>
      <c r="C39" s="56" t="s">
        <v>2</v>
      </c>
      <c r="D39" s="54" t="s">
        <v>3</v>
      </c>
      <c r="E39" s="54" t="s">
        <v>299</v>
      </c>
      <c r="F39" s="60">
        <v>198000</v>
      </c>
      <c r="J39" s="28"/>
    </row>
    <row r="40" spans="1:10" ht="27.75" customHeight="1">
      <c r="A40" s="1" t="s">
        <v>298</v>
      </c>
      <c r="B40" s="54" t="s">
        <v>194</v>
      </c>
      <c r="C40" s="56" t="s">
        <v>2</v>
      </c>
      <c r="D40" s="54" t="s">
        <v>3</v>
      </c>
      <c r="E40" s="54" t="s">
        <v>297</v>
      </c>
      <c r="F40" s="60">
        <v>232247.15</v>
      </c>
      <c r="J40" s="28"/>
    </row>
    <row r="41" spans="1:10" ht="27" customHeight="1">
      <c r="A41" s="1" t="s">
        <v>255</v>
      </c>
      <c r="B41" s="44" t="s">
        <v>280</v>
      </c>
      <c r="C41" s="56"/>
      <c r="D41" s="54"/>
      <c r="E41" s="44"/>
      <c r="F41" s="60">
        <f>F42+F43</f>
        <v>0</v>
      </c>
      <c r="J41" s="28"/>
    </row>
    <row r="42" spans="1:10" ht="27" customHeight="1">
      <c r="A42" s="1" t="s">
        <v>123</v>
      </c>
      <c r="B42" s="44" t="s">
        <v>280</v>
      </c>
      <c r="C42" s="56"/>
      <c r="D42" s="54"/>
      <c r="E42" s="44" t="s">
        <v>41</v>
      </c>
      <c r="F42" s="60"/>
      <c r="J42" s="28"/>
    </row>
    <row r="43" spans="1:10" ht="27" customHeight="1">
      <c r="A43" s="1" t="s">
        <v>125</v>
      </c>
      <c r="B43" s="44" t="s">
        <v>280</v>
      </c>
      <c r="C43" s="56"/>
      <c r="D43" s="54"/>
      <c r="E43" s="44" t="s">
        <v>124</v>
      </c>
      <c r="F43" s="60"/>
      <c r="J43" s="28"/>
    </row>
    <row r="44" spans="1:10" ht="27" customHeight="1">
      <c r="A44" s="1" t="s">
        <v>278</v>
      </c>
      <c r="B44" s="44" t="s">
        <v>281</v>
      </c>
      <c r="C44" s="56"/>
      <c r="D44" s="54"/>
      <c r="E44" s="44"/>
      <c r="F44" s="60">
        <f>F45</f>
        <v>0</v>
      </c>
      <c r="J44" s="28"/>
    </row>
    <row r="45" spans="1:10" ht="27" customHeight="1">
      <c r="A45" s="1" t="s">
        <v>42</v>
      </c>
      <c r="B45" s="44" t="s">
        <v>281</v>
      </c>
      <c r="C45" s="56"/>
      <c r="D45" s="54"/>
      <c r="E45" s="44" t="s">
        <v>32</v>
      </c>
      <c r="F45" s="60">
        <v>0</v>
      </c>
      <c r="J45" s="28"/>
    </row>
    <row r="46" spans="1:10" ht="27" customHeight="1">
      <c r="A46" s="21" t="s">
        <v>279</v>
      </c>
      <c r="B46" s="44" t="s">
        <v>282</v>
      </c>
      <c r="C46" s="56"/>
      <c r="D46" s="54"/>
      <c r="E46" s="45"/>
      <c r="F46" s="60">
        <f>F48+F47</f>
        <v>0</v>
      </c>
      <c r="J46" s="28"/>
    </row>
    <row r="47" spans="1:10" ht="27" customHeight="1">
      <c r="A47" s="1" t="s">
        <v>125</v>
      </c>
      <c r="B47" s="44" t="s">
        <v>282</v>
      </c>
      <c r="C47" s="56"/>
      <c r="D47" s="54"/>
      <c r="E47" s="44" t="s">
        <v>41</v>
      </c>
      <c r="F47" s="60"/>
      <c r="J47" s="28"/>
    </row>
    <row r="48" spans="1:10" ht="27" customHeight="1">
      <c r="A48" s="1" t="s">
        <v>125</v>
      </c>
      <c r="B48" s="44" t="s">
        <v>282</v>
      </c>
      <c r="C48" s="56"/>
      <c r="D48" s="54"/>
      <c r="E48" s="44" t="s">
        <v>124</v>
      </c>
      <c r="F48" s="60"/>
      <c r="J48" s="28"/>
    </row>
    <row r="49" spans="1:10" ht="27" customHeight="1">
      <c r="A49" s="20" t="s">
        <v>322</v>
      </c>
      <c r="B49" s="44" t="s">
        <v>323</v>
      </c>
      <c r="C49" s="56"/>
      <c r="D49" s="54"/>
      <c r="E49" s="44"/>
      <c r="F49" s="60">
        <f>F50</f>
        <v>11845600</v>
      </c>
      <c r="J49" s="28"/>
    </row>
    <row r="50" spans="1:10" ht="27" customHeight="1">
      <c r="A50" s="1" t="s">
        <v>298</v>
      </c>
      <c r="B50" s="44" t="s">
        <v>323</v>
      </c>
      <c r="C50" s="56"/>
      <c r="D50" s="54"/>
      <c r="E50" s="44" t="s">
        <v>297</v>
      </c>
      <c r="F50" s="60">
        <v>11845600</v>
      </c>
      <c r="J50" s="28"/>
    </row>
    <row r="51" spans="1:10" ht="27" customHeight="1">
      <c r="A51" s="20" t="s">
        <v>324</v>
      </c>
      <c r="B51" s="44" t="s">
        <v>325</v>
      </c>
      <c r="C51" s="56"/>
      <c r="D51" s="54"/>
      <c r="E51" s="44"/>
      <c r="F51" s="60">
        <f>F52</f>
        <v>122632</v>
      </c>
      <c r="J51" s="28"/>
    </row>
    <row r="52" spans="1:10" ht="27" customHeight="1">
      <c r="A52" s="1" t="s">
        <v>298</v>
      </c>
      <c r="B52" s="44" t="s">
        <v>325</v>
      </c>
      <c r="C52" s="56"/>
      <c r="D52" s="54"/>
      <c r="E52" s="44" t="s">
        <v>297</v>
      </c>
      <c r="F52" s="60">
        <v>122632</v>
      </c>
      <c r="J52" s="28"/>
    </row>
    <row r="53" spans="1:10" ht="45.75" customHeight="1">
      <c r="A53" s="14" t="s">
        <v>127</v>
      </c>
      <c r="B53" s="53" t="s">
        <v>128</v>
      </c>
      <c r="C53" s="50"/>
      <c r="D53" s="50"/>
      <c r="E53" s="50"/>
      <c r="F53" s="82">
        <f>F54+F105+F116</f>
        <v>269926879.65</v>
      </c>
      <c r="J53" s="28"/>
    </row>
    <row r="54" spans="1:10" ht="17.25" customHeight="1">
      <c r="A54" s="14" t="s">
        <v>232</v>
      </c>
      <c r="B54" s="57"/>
      <c r="C54" s="58" t="s">
        <v>2</v>
      </c>
      <c r="D54" s="58" t="s">
        <v>4</v>
      </c>
      <c r="E54" s="58"/>
      <c r="F54" s="84">
        <f>F55+F57+F64+F71+F74+F81+F85+F89+F102+F68+F91+F94+F97+F100</f>
        <v>243646314.45</v>
      </c>
      <c r="J54" s="28"/>
    </row>
    <row r="55" spans="1:10" ht="16.5" customHeight="1">
      <c r="A55" s="1" t="s">
        <v>58</v>
      </c>
      <c r="B55" s="54" t="s">
        <v>129</v>
      </c>
      <c r="C55" s="55" t="s">
        <v>2</v>
      </c>
      <c r="D55" s="55" t="s">
        <v>4</v>
      </c>
      <c r="E55" s="54"/>
      <c r="F55" s="60">
        <f>F56</f>
        <v>2046353.46</v>
      </c>
      <c r="J55" s="28"/>
    </row>
    <row r="56" spans="1:10" ht="30.75" customHeight="1">
      <c r="A56" s="1" t="s">
        <v>298</v>
      </c>
      <c r="B56" s="54" t="s">
        <v>129</v>
      </c>
      <c r="C56" s="55" t="s">
        <v>2</v>
      </c>
      <c r="D56" s="55" t="s">
        <v>4</v>
      </c>
      <c r="E56" s="54" t="s">
        <v>297</v>
      </c>
      <c r="F56" s="60">
        <v>2046353.46</v>
      </c>
      <c r="J56" s="28"/>
    </row>
    <row r="57" spans="1:10" ht="16.5" customHeight="1">
      <c r="A57" s="15" t="s">
        <v>59</v>
      </c>
      <c r="B57" s="54" t="s">
        <v>130</v>
      </c>
      <c r="C57" s="55" t="s">
        <v>2</v>
      </c>
      <c r="D57" s="55" t="s">
        <v>4</v>
      </c>
      <c r="E57" s="55"/>
      <c r="F57" s="60">
        <f>SUM(F58:G63)</f>
        <v>56069173.88999999</v>
      </c>
      <c r="J57" s="28"/>
    </row>
    <row r="58" spans="1:10" ht="18" customHeight="1">
      <c r="A58" s="1" t="s">
        <v>404</v>
      </c>
      <c r="B58" s="54" t="s">
        <v>130</v>
      </c>
      <c r="C58" s="55" t="s">
        <v>2</v>
      </c>
      <c r="D58" s="55" t="s">
        <v>4</v>
      </c>
      <c r="E58" s="54" t="s">
        <v>299</v>
      </c>
      <c r="F58" s="60">
        <v>14393568.77</v>
      </c>
      <c r="J58" s="28"/>
    </row>
    <row r="59" spans="1:10" ht="26.25" customHeight="1">
      <c r="A59" s="1" t="s">
        <v>298</v>
      </c>
      <c r="B59" s="54" t="s">
        <v>130</v>
      </c>
      <c r="C59" s="55" t="s">
        <v>2</v>
      </c>
      <c r="D59" s="55" t="s">
        <v>4</v>
      </c>
      <c r="E59" s="54" t="s">
        <v>297</v>
      </c>
      <c r="F59" s="60">
        <v>21515279.63</v>
      </c>
      <c r="J59" s="28"/>
    </row>
    <row r="60" spans="1:10" ht="26.25" customHeight="1">
      <c r="A60" s="1" t="s">
        <v>302</v>
      </c>
      <c r="B60" s="54" t="s">
        <v>130</v>
      </c>
      <c r="C60" s="55" t="s">
        <v>2</v>
      </c>
      <c r="D60" s="55" t="s">
        <v>4</v>
      </c>
      <c r="E60" s="54" t="s">
        <v>301</v>
      </c>
      <c r="F60" s="60">
        <v>56748.9</v>
      </c>
      <c r="J60" s="28"/>
    </row>
    <row r="61" spans="1:10" ht="20.25" customHeight="1">
      <c r="A61" s="1" t="s">
        <v>304</v>
      </c>
      <c r="B61" s="54" t="s">
        <v>130</v>
      </c>
      <c r="C61" s="55" t="s">
        <v>2</v>
      </c>
      <c r="D61" s="55" t="s">
        <v>4</v>
      </c>
      <c r="E61" s="54" t="s">
        <v>303</v>
      </c>
      <c r="F61" s="60">
        <v>19204000</v>
      </c>
      <c r="H61" s="11"/>
      <c r="J61" s="28"/>
    </row>
    <row r="62" spans="1:10" ht="21" customHeight="1">
      <c r="A62" s="2" t="s">
        <v>306</v>
      </c>
      <c r="B62" s="54" t="s">
        <v>130</v>
      </c>
      <c r="C62" s="55" t="s">
        <v>2</v>
      </c>
      <c r="D62" s="55" t="s">
        <v>4</v>
      </c>
      <c r="E62" s="54" t="s">
        <v>305</v>
      </c>
      <c r="F62" s="60">
        <v>344356.22</v>
      </c>
      <c r="J62" s="28"/>
    </row>
    <row r="63" spans="1:10" ht="18" customHeight="1">
      <c r="A63" s="1" t="s">
        <v>308</v>
      </c>
      <c r="B63" s="54" t="s">
        <v>130</v>
      </c>
      <c r="C63" s="55" t="s">
        <v>2</v>
      </c>
      <c r="D63" s="55" t="s">
        <v>4</v>
      </c>
      <c r="E63" s="54" t="s">
        <v>307</v>
      </c>
      <c r="F63" s="60">
        <v>555220.37</v>
      </c>
      <c r="J63" s="28"/>
    </row>
    <row r="64" spans="1:10" ht="18" customHeight="1">
      <c r="A64" s="1" t="s">
        <v>326</v>
      </c>
      <c r="B64" s="54" t="s">
        <v>286</v>
      </c>
      <c r="C64" s="55"/>
      <c r="D64" s="55"/>
      <c r="E64" s="54"/>
      <c r="F64" s="60">
        <f>F65+F66+F67</f>
        <v>6695826.08</v>
      </c>
      <c r="J64" s="28"/>
    </row>
    <row r="65" spans="1:10" ht="18" customHeight="1">
      <c r="A65" s="1" t="s">
        <v>404</v>
      </c>
      <c r="B65" s="54" t="s">
        <v>286</v>
      </c>
      <c r="C65" s="55"/>
      <c r="D65" s="55"/>
      <c r="E65" s="54" t="s">
        <v>299</v>
      </c>
      <c r="F65" s="60">
        <v>91413.39</v>
      </c>
      <c r="J65" s="28"/>
    </row>
    <row r="66" spans="1:10" ht="24" customHeight="1">
      <c r="A66" s="1" t="s">
        <v>298</v>
      </c>
      <c r="B66" s="54" t="s">
        <v>286</v>
      </c>
      <c r="C66" s="55"/>
      <c r="D66" s="55"/>
      <c r="E66" s="54" t="s">
        <v>297</v>
      </c>
      <c r="F66" s="60">
        <v>4938838.86</v>
      </c>
      <c r="J66" s="28"/>
    </row>
    <row r="67" spans="1:10" ht="24" customHeight="1">
      <c r="A67" s="1" t="s">
        <v>304</v>
      </c>
      <c r="B67" s="54" t="s">
        <v>286</v>
      </c>
      <c r="C67" s="55"/>
      <c r="D67" s="55"/>
      <c r="E67" s="54" t="s">
        <v>303</v>
      </c>
      <c r="F67" s="60">
        <v>1665573.83</v>
      </c>
      <c r="J67" s="28"/>
    </row>
    <row r="68" spans="1:10" ht="41.25" customHeight="1">
      <c r="A68" s="1" t="s">
        <v>288</v>
      </c>
      <c r="B68" s="54" t="s">
        <v>287</v>
      </c>
      <c r="C68" s="55"/>
      <c r="D68" s="55"/>
      <c r="E68" s="54"/>
      <c r="F68" s="60">
        <f>F69+F70</f>
        <v>2001000</v>
      </c>
      <c r="J68" s="28"/>
    </row>
    <row r="69" spans="1:10" ht="25.5" customHeight="1">
      <c r="A69" s="1" t="s">
        <v>298</v>
      </c>
      <c r="B69" s="54" t="s">
        <v>287</v>
      </c>
      <c r="C69" s="55"/>
      <c r="D69" s="55"/>
      <c r="E69" s="54" t="s">
        <v>297</v>
      </c>
      <c r="F69" s="60">
        <v>250125</v>
      </c>
      <c r="J69" s="28"/>
    </row>
    <row r="70" spans="1:10" ht="25.5" customHeight="1">
      <c r="A70" s="1" t="s">
        <v>304</v>
      </c>
      <c r="B70" s="54" t="s">
        <v>287</v>
      </c>
      <c r="C70" s="55"/>
      <c r="D70" s="55"/>
      <c r="E70" s="54" t="s">
        <v>303</v>
      </c>
      <c r="F70" s="60">
        <v>1750875</v>
      </c>
      <c r="J70" s="28"/>
    </row>
    <row r="71" spans="1:10" ht="54" customHeight="1">
      <c r="A71" s="15" t="s">
        <v>80</v>
      </c>
      <c r="B71" s="54" t="s">
        <v>132</v>
      </c>
      <c r="C71" s="56" t="s">
        <v>2</v>
      </c>
      <c r="D71" s="54" t="s">
        <v>4</v>
      </c>
      <c r="E71" s="54"/>
      <c r="F71" s="60">
        <f>F72+F73</f>
        <v>2947525.17</v>
      </c>
      <c r="J71" s="28"/>
    </row>
    <row r="72" spans="1:10" ht="18" customHeight="1">
      <c r="A72" s="1" t="s">
        <v>404</v>
      </c>
      <c r="B72" s="54" t="s">
        <v>132</v>
      </c>
      <c r="C72" s="56" t="s">
        <v>2</v>
      </c>
      <c r="D72" s="54" t="s">
        <v>4</v>
      </c>
      <c r="E72" s="54" t="s">
        <v>299</v>
      </c>
      <c r="F72" s="60">
        <v>1947525.17</v>
      </c>
      <c r="J72" s="28"/>
    </row>
    <row r="73" spans="1:10" ht="15.75" customHeight="1">
      <c r="A73" s="1" t="s">
        <v>304</v>
      </c>
      <c r="B73" s="54" t="s">
        <v>132</v>
      </c>
      <c r="C73" s="56" t="s">
        <v>2</v>
      </c>
      <c r="D73" s="54" t="s">
        <v>4</v>
      </c>
      <c r="E73" s="54" t="s">
        <v>303</v>
      </c>
      <c r="F73" s="60">
        <v>1000000</v>
      </c>
      <c r="J73" s="28"/>
    </row>
    <row r="74" spans="1:10" ht="66" customHeight="1">
      <c r="A74" s="15" t="s">
        <v>84</v>
      </c>
      <c r="B74" s="54" t="s">
        <v>239</v>
      </c>
      <c r="C74" s="55" t="s">
        <v>2</v>
      </c>
      <c r="D74" s="55" t="s">
        <v>4</v>
      </c>
      <c r="E74" s="55"/>
      <c r="F74" s="60">
        <f>SUM(F75:F80)</f>
        <v>136887500</v>
      </c>
      <c r="J74" s="28"/>
    </row>
    <row r="75" spans="1:10" ht="15" customHeight="1">
      <c r="A75" s="1" t="s">
        <v>404</v>
      </c>
      <c r="B75" s="54" t="s">
        <v>239</v>
      </c>
      <c r="C75" s="56" t="s">
        <v>2</v>
      </c>
      <c r="D75" s="54" t="s">
        <v>4</v>
      </c>
      <c r="E75" s="54" t="s">
        <v>299</v>
      </c>
      <c r="F75" s="60">
        <v>71464541.37</v>
      </c>
      <c r="J75" s="28"/>
    </row>
    <row r="76" spans="1:10" ht="24.75" customHeight="1">
      <c r="A76" s="1" t="s">
        <v>298</v>
      </c>
      <c r="B76" s="54" t="s">
        <v>239</v>
      </c>
      <c r="C76" s="56" t="s">
        <v>2</v>
      </c>
      <c r="D76" s="54" t="s">
        <v>4</v>
      </c>
      <c r="E76" s="54" t="s">
        <v>297</v>
      </c>
      <c r="F76" s="60">
        <v>2131000</v>
      </c>
      <c r="J76" s="28"/>
    </row>
    <row r="77" spans="1:10" ht="15.75" customHeight="1">
      <c r="A77" s="1" t="s">
        <v>302</v>
      </c>
      <c r="B77" s="54" t="s">
        <v>239</v>
      </c>
      <c r="C77" s="56"/>
      <c r="D77" s="54"/>
      <c r="E77" s="54" t="s">
        <v>301</v>
      </c>
      <c r="F77" s="60">
        <v>107958.63</v>
      </c>
      <c r="J77" s="28"/>
    </row>
    <row r="78" spans="1:10" ht="20.25" customHeight="1">
      <c r="A78" s="1" t="s">
        <v>304</v>
      </c>
      <c r="B78" s="54" t="s">
        <v>239</v>
      </c>
      <c r="C78" s="56" t="s">
        <v>2</v>
      </c>
      <c r="D78" s="54" t="s">
        <v>4</v>
      </c>
      <c r="E78" s="54" t="s">
        <v>303</v>
      </c>
      <c r="F78" s="60">
        <v>63181000</v>
      </c>
      <c r="J78" s="28"/>
    </row>
    <row r="79" spans="1:10" ht="20.25" customHeight="1">
      <c r="A79" s="1" t="s">
        <v>308</v>
      </c>
      <c r="B79" s="54" t="s">
        <v>239</v>
      </c>
      <c r="C79" s="56" t="s">
        <v>2</v>
      </c>
      <c r="D79" s="54" t="s">
        <v>4</v>
      </c>
      <c r="E79" s="54" t="s">
        <v>307</v>
      </c>
      <c r="F79" s="60">
        <v>3000</v>
      </c>
      <c r="J79" s="28"/>
    </row>
    <row r="80" spans="1:10" ht="14.25">
      <c r="A80" s="1" t="s">
        <v>220</v>
      </c>
      <c r="B80" s="54" t="s">
        <v>239</v>
      </c>
      <c r="C80" s="56" t="s">
        <v>2</v>
      </c>
      <c r="D80" s="54" t="s">
        <v>4</v>
      </c>
      <c r="E80" s="54" t="s">
        <v>219</v>
      </c>
      <c r="F80" s="60">
        <v>0</v>
      </c>
      <c r="J80" s="28"/>
    </row>
    <row r="81" spans="1:10" ht="79.5" customHeight="1">
      <c r="A81" s="15" t="s">
        <v>81</v>
      </c>
      <c r="B81" s="54" t="s">
        <v>204</v>
      </c>
      <c r="C81" s="56" t="s">
        <v>2</v>
      </c>
      <c r="D81" s="54" t="s">
        <v>4</v>
      </c>
      <c r="E81" s="54"/>
      <c r="F81" s="60">
        <f>F82+F83+F84</f>
        <v>1593752.85</v>
      </c>
      <c r="J81" s="28"/>
    </row>
    <row r="82" spans="1:10" ht="19.5" customHeight="1">
      <c r="A82" s="1" t="s">
        <v>405</v>
      </c>
      <c r="B82" s="54" t="s">
        <v>204</v>
      </c>
      <c r="C82" s="56" t="s">
        <v>2</v>
      </c>
      <c r="D82" s="54" t="s">
        <v>4</v>
      </c>
      <c r="E82" s="54" t="s">
        <v>299</v>
      </c>
      <c r="F82" s="60">
        <v>6500</v>
      </c>
      <c r="J82" s="28"/>
    </row>
    <row r="83" spans="1:10" ht="27" customHeight="1">
      <c r="A83" s="1" t="s">
        <v>298</v>
      </c>
      <c r="B83" s="54" t="s">
        <v>204</v>
      </c>
      <c r="C83" s="56" t="s">
        <v>2</v>
      </c>
      <c r="D83" s="54" t="s">
        <v>4</v>
      </c>
      <c r="E83" s="54" t="s">
        <v>297</v>
      </c>
      <c r="F83" s="60">
        <v>1500336.85</v>
      </c>
      <c r="J83" s="28"/>
    </row>
    <row r="84" spans="1:10" ht="15.75" customHeight="1">
      <c r="A84" s="1" t="s">
        <v>304</v>
      </c>
      <c r="B84" s="54" t="s">
        <v>204</v>
      </c>
      <c r="C84" s="56" t="s">
        <v>2</v>
      </c>
      <c r="D84" s="54" t="s">
        <v>4</v>
      </c>
      <c r="E84" s="54" t="s">
        <v>303</v>
      </c>
      <c r="F84" s="60">
        <v>86916</v>
      </c>
      <c r="J84" s="28"/>
    </row>
    <row r="85" spans="1:10" ht="26.25" customHeight="1">
      <c r="A85" s="15" t="s">
        <v>241</v>
      </c>
      <c r="B85" s="54" t="s">
        <v>242</v>
      </c>
      <c r="C85" s="55" t="s">
        <v>2</v>
      </c>
      <c r="D85" s="55" t="s">
        <v>4</v>
      </c>
      <c r="E85" s="54"/>
      <c r="F85" s="60">
        <f>F86+F87+F88</f>
        <v>25140000</v>
      </c>
      <c r="J85" s="28"/>
    </row>
    <row r="86" spans="1:10" ht="26.25" customHeight="1">
      <c r="A86" s="1" t="s">
        <v>298</v>
      </c>
      <c r="B86" s="54" t="s">
        <v>242</v>
      </c>
      <c r="C86" s="55" t="s">
        <v>2</v>
      </c>
      <c r="D86" s="55" t="s">
        <v>4</v>
      </c>
      <c r="E86" s="54" t="s">
        <v>297</v>
      </c>
      <c r="F86" s="60">
        <v>10694406</v>
      </c>
      <c r="J86" s="28"/>
    </row>
    <row r="87" spans="1:10" ht="26.25" customHeight="1">
      <c r="A87" s="1" t="s">
        <v>318</v>
      </c>
      <c r="B87" s="54" t="s">
        <v>242</v>
      </c>
      <c r="C87" s="55" t="s">
        <v>2</v>
      </c>
      <c r="D87" s="55" t="s">
        <v>4</v>
      </c>
      <c r="E87" s="54" t="s">
        <v>317</v>
      </c>
      <c r="F87" s="60">
        <v>8865000</v>
      </c>
      <c r="J87" s="28"/>
    </row>
    <row r="88" spans="1:10" ht="18" customHeight="1">
      <c r="A88" s="1" t="s">
        <v>304</v>
      </c>
      <c r="B88" s="54" t="s">
        <v>242</v>
      </c>
      <c r="C88" s="55" t="s">
        <v>2</v>
      </c>
      <c r="D88" s="55" t="s">
        <v>4</v>
      </c>
      <c r="E88" s="54" t="s">
        <v>303</v>
      </c>
      <c r="F88" s="60">
        <v>5580594</v>
      </c>
      <c r="J88" s="28"/>
    </row>
    <row r="89" spans="1:10" ht="44.25" customHeight="1">
      <c r="A89" s="1" t="s">
        <v>359</v>
      </c>
      <c r="B89" s="44" t="s">
        <v>410</v>
      </c>
      <c r="C89" s="55"/>
      <c r="D89" s="55"/>
      <c r="E89" s="45"/>
      <c r="F89" s="60">
        <f>F90</f>
        <v>780000</v>
      </c>
      <c r="J89" s="28"/>
    </row>
    <row r="90" spans="1:10" ht="18" customHeight="1">
      <c r="A90" s="1" t="s">
        <v>318</v>
      </c>
      <c r="B90" s="44" t="s">
        <v>410</v>
      </c>
      <c r="C90" s="55"/>
      <c r="D90" s="55"/>
      <c r="E90" s="45" t="s">
        <v>317</v>
      </c>
      <c r="F90" s="60">
        <v>780000</v>
      </c>
      <c r="J90" s="28"/>
    </row>
    <row r="91" spans="1:10" ht="39" customHeight="1">
      <c r="A91" s="1" t="s">
        <v>411</v>
      </c>
      <c r="B91" s="44" t="s">
        <v>415</v>
      </c>
      <c r="C91" s="45"/>
      <c r="D91" s="55"/>
      <c r="E91" s="45"/>
      <c r="F91" s="88">
        <f>F92+F93</f>
        <v>4727300</v>
      </c>
      <c r="J91" s="28"/>
    </row>
    <row r="92" spans="1:10" ht="18" customHeight="1">
      <c r="A92" s="41" t="s">
        <v>405</v>
      </c>
      <c r="B92" s="44" t="s">
        <v>415</v>
      </c>
      <c r="C92" s="45" t="s">
        <v>299</v>
      </c>
      <c r="D92" s="55"/>
      <c r="E92" s="45" t="s">
        <v>299</v>
      </c>
      <c r="F92" s="60">
        <v>2234232</v>
      </c>
      <c r="J92" s="28"/>
    </row>
    <row r="93" spans="1:10" ht="18" customHeight="1">
      <c r="A93" s="42" t="s">
        <v>304</v>
      </c>
      <c r="B93" s="44" t="s">
        <v>415</v>
      </c>
      <c r="C93" s="45" t="s">
        <v>303</v>
      </c>
      <c r="D93" s="55"/>
      <c r="E93" s="45" t="s">
        <v>303</v>
      </c>
      <c r="F93" s="60">
        <v>2493068</v>
      </c>
      <c r="J93" s="28"/>
    </row>
    <row r="94" spans="1:10" ht="28.5" customHeight="1">
      <c r="A94" s="1" t="s">
        <v>412</v>
      </c>
      <c r="B94" s="44" t="s">
        <v>416</v>
      </c>
      <c r="C94" s="45"/>
      <c r="D94" s="55"/>
      <c r="E94" s="45"/>
      <c r="F94" s="88">
        <f>F95+F96</f>
        <v>1210000</v>
      </c>
      <c r="J94" s="28"/>
    </row>
    <row r="95" spans="1:10" ht="27" customHeight="1">
      <c r="A95" s="42" t="s">
        <v>298</v>
      </c>
      <c r="B95" s="44" t="s">
        <v>416</v>
      </c>
      <c r="C95" s="45" t="s">
        <v>297</v>
      </c>
      <c r="D95" s="55"/>
      <c r="E95" s="45" t="s">
        <v>297</v>
      </c>
      <c r="F95" s="60">
        <v>610000</v>
      </c>
      <c r="J95" s="28"/>
    </row>
    <row r="96" spans="1:10" ht="18" customHeight="1">
      <c r="A96" s="42" t="s">
        <v>304</v>
      </c>
      <c r="B96" s="44" t="s">
        <v>416</v>
      </c>
      <c r="C96" s="45" t="s">
        <v>303</v>
      </c>
      <c r="D96" s="55"/>
      <c r="E96" s="45" t="s">
        <v>303</v>
      </c>
      <c r="F96" s="60">
        <v>600000</v>
      </c>
      <c r="J96" s="28"/>
    </row>
    <row r="97" spans="1:10" ht="18" customHeight="1">
      <c r="A97" s="1" t="s">
        <v>413</v>
      </c>
      <c r="B97" s="44" t="s">
        <v>417</v>
      </c>
      <c r="C97" s="45"/>
      <c r="D97" s="55"/>
      <c r="E97" s="45"/>
      <c r="F97" s="88">
        <f>F98+F99</f>
        <v>2963960</v>
      </c>
      <c r="J97" s="28"/>
    </row>
    <row r="98" spans="1:10" ht="27" customHeight="1">
      <c r="A98" s="42" t="s">
        <v>298</v>
      </c>
      <c r="B98" s="44" t="s">
        <v>417</v>
      </c>
      <c r="C98" s="45" t="s">
        <v>297</v>
      </c>
      <c r="D98" s="55"/>
      <c r="E98" s="45" t="s">
        <v>297</v>
      </c>
      <c r="F98" s="60">
        <v>815965.92</v>
      </c>
      <c r="J98" s="28"/>
    </row>
    <row r="99" spans="1:10" ht="18" customHeight="1">
      <c r="A99" s="42" t="s">
        <v>304</v>
      </c>
      <c r="B99" s="44" t="s">
        <v>417</v>
      </c>
      <c r="C99" s="45" t="s">
        <v>303</v>
      </c>
      <c r="D99" s="55"/>
      <c r="E99" s="45" t="s">
        <v>303</v>
      </c>
      <c r="F99" s="60">
        <v>2147994.08</v>
      </c>
      <c r="J99" s="28"/>
    </row>
    <row r="100" spans="1:10" ht="28.5" customHeight="1">
      <c r="A100" s="21" t="s">
        <v>414</v>
      </c>
      <c r="B100" s="44" t="s">
        <v>418</v>
      </c>
      <c r="C100" s="45"/>
      <c r="D100" s="55"/>
      <c r="E100" s="45"/>
      <c r="F100" s="88">
        <f>F101</f>
        <v>1000</v>
      </c>
      <c r="J100" s="28"/>
    </row>
    <row r="101" spans="1:10" ht="27" customHeight="1">
      <c r="A101" s="42" t="s">
        <v>298</v>
      </c>
      <c r="B101" s="44" t="s">
        <v>418</v>
      </c>
      <c r="C101" s="44" t="s">
        <v>297</v>
      </c>
      <c r="D101" s="55"/>
      <c r="E101" s="44" t="s">
        <v>297</v>
      </c>
      <c r="F101" s="60">
        <v>1000</v>
      </c>
      <c r="J101" s="28"/>
    </row>
    <row r="102" spans="1:10" ht="26.25" customHeight="1">
      <c r="A102" s="15" t="s">
        <v>240</v>
      </c>
      <c r="B102" s="54" t="s">
        <v>243</v>
      </c>
      <c r="C102" s="55" t="s">
        <v>2</v>
      </c>
      <c r="D102" s="55" t="s">
        <v>4</v>
      </c>
      <c r="E102" s="55"/>
      <c r="F102" s="60">
        <f>F103+F104</f>
        <v>582923</v>
      </c>
      <c r="J102" s="28"/>
    </row>
    <row r="103" spans="1:10" ht="27.75" customHeight="1">
      <c r="A103" s="1" t="s">
        <v>298</v>
      </c>
      <c r="B103" s="54" t="s">
        <v>243</v>
      </c>
      <c r="C103" s="56" t="s">
        <v>2</v>
      </c>
      <c r="D103" s="54" t="s">
        <v>4</v>
      </c>
      <c r="E103" s="54" t="s">
        <v>297</v>
      </c>
      <c r="F103" s="60">
        <v>470787</v>
      </c>
      <c r="J103" s="28"/>
    </row>
    <row r="104" spans="1:10" ht="16.5" customHeight="1">
      <c r="A104" s="1" t="s">
        <v>304</v>
      </c>
      <c r="B104" s="54" t="s">
        <v>243</v>
      </c>
      <c r="C104" s="56" t="s">
        <v>2</v>
      </c>
      <c r="D104" s="54" t="s">
        <v>4</v>
      </c>
      <c r="E104" s="54" t="s">
        <v>303</v>
      </c>
      <c r="F104" s="60">
        <v>112136</v>
      </c>
      <c r="J104" s="28"/>
    </row>
    <row r="105" spans="1:10" ht="15">
      <c r="A105" s="14" t="s">
        <v>233</v>
      </c>
      <c r="B105" s="59"/>
      <c r="C105" s="58" t="s">
        <v>2</v>
      </c>
      <c r="D105" s="58" t="s">
        <v>14</v>
      </c>
      <c r="E105" s="52"/>
      <c r="F105" s="82">
        <f>F106+F108+F110+F112+F114</f>
        <v>15182215.2</v>
      </c>
      <c r="G105" s="12"/>
      <c r="J105" s="28"/>
    </row>
    <row r="106" spans="1:10" ht="27" customHeight="1">
      <c r="A106" s="15" t="s">
        <v>60</v>
      </c>
      <c r="B106" s="54" t="s">
        <v>131</v>
      </c>
      <c r="C106" s="55" t="s">
        <v>2</v>
      </c>
      <c r="D106" s="55" t="s">
        <v>14</v>
      </c>
      <c r="E106" s="54"/>
      <c r="F106" s="60">
        <f>F107</f>
        <v>6781200</v>
      </c>
      <c r="G106" s="12"/>
      <c r="J106" s="28"/>
    </row>
    <row r="107" spans="1:10" ht="27" customHeight="1">
      <c r="A107" s="1" t="s">
        <v>304</v>
      </c>
      <c r="B107" s="54" t="s">
        <v>131</v>
      </c>
      <c r="C107" s="55"/>
      <c r="D107" s="55"/>
      <c r="E107" s="54" t="s">
        <v>303</v>
      </c>
      <c r="F107" s="60">
        <v>6781200</v>
      </c>
      <c r="G107" s="12"/>
      <c r="J107" s="28"/>
    </row>
    <row r="108" spans="1:10" ht="27" customHeight="1">
      <c r="A108" s="15" t="s">
        <v>320</v>
      </c>
      <c r="B108" s="54" t="s">
        <v>321</v>
      </c>
      <c r="C108" s="55"/>
      <c r="D108" s="55"/>
      <c r="E108" s="54"/>
      <c r="F108" s="60">
        <f>F109</f>
        <v>5500000</v>
      </c>
      <c r="G108" s="12"/>
      <c r="J108" s="28"/>
    </row>
    <row r="109" spans="1:10" ht="18" customHeight="1">
      <c r="A109" s="1" t="s">
        <v>304</v>
      </c>
      <c r="B109" s="54" t="s">
        <v>321</v>
      </c>
      <c r="C109" s="55" t="s">
        <v>2</v>
      </c>
      <c r="D109" s="55" t="s">
        <v>14</v>
      </c>
      <c r="E109" s="54" t="s">
        <v>303</v>
      </c>
      <c r="F109" s="60">
        <v>5500000</v>
      </c>
      <c r="J109" s="28"/>
    </row>
    <row r="110" spans="1:10" ht="30.75" customHeight="1">
      <c r="A110" s="21" t="s">
        <v>241</v>
      </c>
      <c r="B110" s="44" t="s">
        <v>242</v>
      </c>
      <c r="C110" s="55"/>
      <c r="D110" s="55"/>
      <c r="E110" s="44"/>
      <c r="F110" s="60">
        <f>F111</f>
        <v>2280000</v>
      </c>
      <c r="J110" s="28"/>
    </row>
    <row r="111" spans="1:10" ht="16.5" customHeight="1">
      <c r="A111" s="1" t="s">
        <v>304</v>
      </c>
      <c r="B111" s="44" t="s">
        <v>242</v>
      </c>
      <c r="C111" s="55"/>
      <c r="D111" s="55"/>
      <c r="E111" s="45" t="s">
        <v>303</v>
      </c>
      <c r="F111" s="60">
        <v>2280000</v>
      </c>
      <c r="J111" s="28"/>
    </row>
    <row r="112" spans="1:10" ht="27.75" customHeight="1">
      <c r="A112" s="15" t="s">
        <v>264</v>
      </c>
      <c r="B112" s="54" t="s">
        <v>243</v>
      </c>
      <c r="C112" s="55" t="s">
        <v>2</v>
      </c>
      <c r="D112" s="55" t="s">
        <v>14</v>
      </c>
      <c r="E112" s="54"/>
      <c r="F112" s="60">
        <f>F113</f>
        <v>570000</v>
      </c>
      <c r="J112" s="28"/>
    </row>
    <row r="113" spans="1:10" ht="18" customHeight="1">
      <c r="A113" s="1" t="s">
        <v>304</v>
      </c>
      <c r="B113" s="54" t="s">
        <v>243</v>
      </c>
      <c r="C113" s="55" t="s">
        <v>2</v>
      </c>
      <c r="D113" s="55" t="s">
        <v>14</v>
      </c>
      <c r="E113" s="54" t="s">
        <v>303</v>
      </c>
      <c r="F113" s="60">
        <v>570000</v>
      </c>
      <c r="J113" s="28"/>
    </row>
    <row r="114" spans="1:10" ht="31.5" customHeight="1">
      <c r="A114" s="21" t="s">
        <v>360</v>
      </c>
      <c r="B114" s="44" t="s">
        <v>361</v>
      </c>
      <c r="C114" s="55"/>
      <c r="D114" s="55"/>
      <c r="E114" s="44"/>
      <c r="F114" s="60">
        <f>F115</f>
        <v>51015.2</v>
      </c>
      <c r="J114" s="28"/>
    </row>
    <row r="115" spans="1:10" ht="18" customHeight="1">
      <c r="A115" s="1" t="s">
        <v>304</v>
      </c>
      <c r="B115" s="44" t="s">
        <v>361</v>
      </c>
      <c r="C115" s="55"/>
      <c r="D115" s="55"/>
      <c r="E115" s="45" t="s">
        <v>303</v>
      </c>
      <c r="F115" s="60">
        <v>51015.2</v>
      </c>
      <c r="J115" s="28"/>
    </row>
    <row r="116" spans="1:10" ht="14.25">
      <c r="A116" s="14" t="s">
        <v>234</v>
      </c>
      <c r="B116" s="52"/>
      <c r="C116" s="58" t="s">
        <v>2</v>
      </c>
      <c r="D116" s="52" t="s">
        <v>5</v>
      </c>
      <c r="E116" s="52"/>
      <c r="F116" s="82">
        <f>F117+F121</f>
        <v>11098350</v>
      </c>
      <c r="J116" s="28"/>
    </row>
    <row r="117" spans="1:10" ht="26.25">
      <c r="A117" s="15" t="s">
        <v>61</v>
      </c>
      <c r="B117" s="54" t="s">
        <v>133</v>
      </c>
      <c r="C117" s="55" t="s">
        <v>2</v>
      </c>
      <c r="D117" s="54" t="s">
        <v>5</v>
      </c>
      <c r="E117" s="54"/>
      <c r="F117" s="60">
        <f>SUM(F118:F120)</f>
        <v>11068350</v>
      </c>
      <c r="J117" s="28"/>
    </row>
    <row r="118" spans="1:10" ht="17.25" customHeight="1">
      <c r="A118" s="1" t="s">
        <v>404</v>
      </c>
      <c r="B118" s="54" t="s">
        <v>133</v>
      </c>
      <c r="C118" s="55" t="s">
        <v>2</v>
      </c>
      <c r="D118" s="54" t="s">
        <v>5</v>
      </c>
      <c r="E118" s="54" t="s">
        <v>299</v>
      </c>
      <c r="F118" s="60">
        <v>10227000</v>
      </c>
      <c r="J118" s="28"/>
    </row>
    <row r="119" spans="1:10" ht="27.75" customHeight="1">
      <c r="A119" s="1" t="s">
        <v>298</v>
      </c>
      <c r="B119" s="54" t="s">
        <v>133</v>
      </c>
      <c r="C119" s="55" t="s">
        <v>2</v>
      </c>
      <c r="D119" s="54" t="s">
        <v>5</v>
      </c>
      <c r="E119" s="54" t="s">
        <v>297</v>
      </c>
      <c r="F119" s="60">
        <v>813000</v>
      </c>
      <c r="J119" s="28"/>
    </row>
    <row r="120" spans="1:10" ht="14.25">
      <c r="A120" s="1" t="s">
        <v>308</v>
      </c>
      <c r="B120" s="54" t="s">
        <v>133</v>
      </c>
      <c r="C120" s="55" t="s">
        <v>2</v>
      </c>
      <c r="D120" s="54" t="s">
        <v>5</v>
      </c>
      <c r="E120" s="54" t="s">
        <v>307</v>
      </c>
      <c r="F120" s="60">
        <v>28350</v>
      </c>
      <c r="J120" s="28"/>
    </row>
    <row r="121" spans="1:10" ht="39.75" customHeight="1">
      <c r="A121" s="15" t="s">
        <v>85</v>
      </c>
      <c r="B121" s="54" t="s">
        <v>134</v>
      </c>
      <c r="C121" s="55" t="s">
        <v>2</v>
      </c>
      <c r="D121" s="54" t="s">
        <v>5</v>
      </c>
      <c r="E121" s="54"/>
      <c r="F121" s="60">
        <f>SUM(F122:F123)</f>
        <v>30000</v>
      </c>
      <c r="J121" s="28"/>
    </row>
    <row r="122" spans="1:10" ht="18" customHeight="1">
      <c r="A122" s="1" t="s">
        <v>300</v>
      </c>
      <c r="B122" s="54" t="s">
        <v>134</v>
      </c>
      <c r="C122" s="55" t="s">
        <v>2</v>
      </c>
      <c r="D122" s="55" t="s">
        <v>5</v>
      </c>
      <c r="E122" s="54" t="s">
        <v>299</v>
      </c>
      <c r="F122" s="60">
        <v>2000</v>
      </c>
      <c r="J122" s="28"/>
    </row>
    <row r="123" spans="1:10" ht="27.75" customHeight="1">
      <c r="A123" s="1" t="s">
        <v>298</v>
      </c>
      <c r="B123" s="54" t="s">
        <v>134</v>
      </c>
      <c r="C123" s="55" t="s">
        <v>2</v>
      </c>
      <c r="D123" s="55" t="s">
        <v>5</v>
      </c>
      <c r="E123" s="54" t="s">
        <v>297</v>
      </c>
      <c r="F123" s="60">
        <v>28000</v>
      </c>
      <c r="J123" s="28"/>
    </row>
    <row r="124" spans="1:10" ht="43.5" customHeight="1">
      <c r="A124" s="14" t="s">
        <v>87</v>
      </c>
      <c r="B124" s="50" t="s">
        <v>195</v>
      </c>
      <c r="C124" s="50"/>
      <c r="D124" s="50"/>
      <c r="E124" s="50"/>
      <c r="F124" s="82">
        <f>F125</f>
        <v>2060000</v>
      </c>
      <c r="J124" s="28"/>
    </row>
    <row r="125" spans="1:10" ht="36" customHeight="1">
      <c r="A125" s="14" t="s">
        <v>227</v>
      </c>
      <c r="B125" s="50" t="s">
        <v>196</v>
      </c>
      <c r="C125" s="50"/>
      <c r="D125" s="50"/>
      <c r="E125" s="50"/>
      <c r="F125" s="82">
        <f>F126+F129+F132</f>
        <v>2060000</v>
      </c>
      <c r="J125" s="28"/>
    </row>
    <row r="126" spans="1:10" ht="19.5" customHeight="1">
      <c r="A126" s="36" t="s">
        <v>197</v>
      </c>
      <c r="B126" s="54" t="s">
        <v>147</v>
      </c>
      <c r="C126" s="55" t="s">
        <v>2</v>
      </c>
      <c r="D126" s="55" t="s">
        <v>2</v>
      </c>
      <c r="E126" s="55"/>
      <c r="F126" s="60">
        <f>SUM(F127:F128)</f>
        <v>300000</v>
      </c>
      <c r="H126" s="11"/>
      <c r="J126" s="28"/>
    </row>
    <row r="127" spans="1:10" ht="18" customHeight="1">
      <c r="A127" s="1" t="s">
        <v>404</v>
      </c>
      <c r="B127" s="54" t="s">
        <v>147</v>
      </c>
      <c r="C127" s="55" t="s">
        <v>2</v>
      </c>
      <c r="D127" s="55" t="s">
        <v>2</v>
      </c>
      <c r="E127" s="61" t="s">
        <v>299</v>
      </c>
      <c r="F127" s="89">
        <v>197837.25</v>
      </c>
      <c r="J127" s="28"/>
    </row>
    <row r="128" spans="1:10" ht="16.5" customHeight="1">
      <c r="A128" s="1" t="s">
        <v>304</v>
      </c>
      <c r="B128" s="54" t="s">
        <v>147</v>
      </c>
      <c r="C128" s="55" t="s">
        <v>2</v>
      </c>
      <c r="D128" s="55" t="s">
        <v>2</v>
      </c>
      <c r="E128" s="62">
        <v>610</v>
      </c>
      <c r="F128" s="89">
        <v>102162.75</v>
      </c>
      <c r="J128" s="28"/>
    </row>
    <row r="129" spans="1:10" ht="17.25" customHeight="1">
      <c r="A129" s="1" t="s">
        <v>223</v>
      </c>
      <c r="B129" s="63" t="s">
        <v>244</v>
      </c>
      <c r="C129" s="55" t="s">
        <v>2</v>
      </c>
      <c r="D129" s="55" t="s">
        <v>2</v>
      </c>
      <c r="E129" s="62"/>
      <c r="F129" s="89">
        <f>F130+F131</f>
        <v>1584000</v>
      </c>
      <c r="J129" s="28"/>
    </row>
    <row r="130" spans="1:10" ht="27.75" customHeight="1">
      <c r="A130" s="1" t="s">
        <v>298</v>
      </c>
      <c r="B130" s="54" t="s">
        <v>244</v>
      </c>
      <c r="C130" s="55" t="s">
        <v>2</v>
      </c>
      <c r="D130" s="55" t="s">
        <v>2</v>
      </c>
      <c r="E130" s="62">
        <v>240</v>
      </c>
      <c r="F130" s="60">
        <v>749650</v>
      </c>
      <c r="J130" s="28"/>
    </row>
    <row r="131" spans="1:10" ht="17.25" customHeight="1">
      <c r="A131" s="1" t="s">
        <v>304</v>
      </c>
      <c r="B131" s="54" t="s">
        <v>244</v>
      </c>
      <c r="C131" s="55" t="s">
        <v>2</v>
      </c>
      <c r="D131" s="55" t="s">
        <v>2</v>
      </c>
      <c r="E131" s="62">
        <v>610</v>
      </c>
      <c r="F131" s="60">
        <v>834350</v>
      </c>
      <c r="J131" s="28"/>
    </row>
    <row r="132" spans="1:10" ht="16.5" customHeight="1">
      <c r="A132" s="15" t="s">
        <v>217</v>
      </c>
      <c r="B132" s="54" t="s">
        <v>245</v>
      </c>
      <c r="C132" s="55" t="s">
        <v>2</v>
      </c>
      <c r="D132" s="55" t="s">
        <v>2</v>
      </c>
      <c r="E132" s="55"/>
      <c r="F132" s="60">
        <f>F133+F134</f>
        <v>176000</v>
      </c>
      <c r="J132" s="28"/>
    </row>
    <row r="133" spans="1:10" ht="25.5" customHeight="1">
      <c r="A133" s="1" t="s">
        <v>298</v>
      </c>
      <c r="B133" s="54" t="s">
        <v>245</v>
      </c>
      <c r="C133" s="55" t="s">
        <v>2</v>
      </c>
      <c r="D133" s="55" t="s">
        <v>2</v>
      </c>
      <c r="E133" s="54" t="s">
        <v>297</v>
      </c>
      <c r="F133" s="60">
        <v>83295</v>
      </c>
      <c r="J133" s="28"/>
    </row>
    <row r="134" spans="1:10" ht="18" customHeight="1">
      <c r="A134" s="1" t="s">
        <v>304</v>
      </c>
      <c r="B134" s="54" t="s">
        <v>245</v>
      </c>
      <c r="C134" s="55" t="s">
        <v>2</v>
      </c>
      <c r="D134" s="55" t="s">
        <v>2</v>
      </c>
      <c r="E134" s="55" t="s">
        <v>303</v>
      </c>
      <c r="F134" s="60">
        <v>92705</v>
      </c>
      <c r="J134" s="28"/>
    </row>
    <row r="135" spans="1:10" ht="33.75" customHeight="1">
      <c r="A135" s="14" t="s">
        <v>88</v>
      </c>
      <c r="B135" s="50" t="s">
        <v>103</v>
      </c>
      <c r="C135" s="50"/>
      <c r="D135" s="50"/>
      <c r="E135" s="50"/>
      <c r="F135" s="82">
        <f>F136</f>
        <v>1232000</v>
      </c>
      <c r="J135" s="28"/>
    </row>
    <row r="136" spans="1:10" ht="36.75" customHeight="1">
      <c r="A136" s="14" t="s">
        <v>198</v>
      </c>
      <c r="B136" s="50" t="s">
        <v>139</v>
      </c>
      <c r="C136" s="50"/>
      <c r="D136" s="50"/>
      <c r="E136" s="50"/>
      <c r="F136" s="82">
        <f>F137</f>
        <v>1232000</v>
      </c>
      <c r="J136" s="28"/>
    </row>
    <row r="137" spans="1:10" ht="28.5" customHeight="1">
      <c r="A137" s="15" t="s">
        <v>86</v>
      </c>
      <c r="B137" s="54" t="s">
        <v>143</v>
      </c>
      <c r="C137" s="55" t="s">
        <v>2</v>
      </c>
      <c r="D137" s="54" t="s">
        <v>5</v>
      </c>
      <c r="E137" s="54"/>
      <c r="F137" s="60">
        <f>F138+F139</f>
        <v>1232000</v>
      </c>
      <c r="J137" s="28"/>
    </row>
    <row r="138" spans="1:10" ht="27.75" customHeight="1">
      <c r="A138" s="1" t="s">
        <v>298</v>
      </c>
      <c r="B138" s="54" t="s">
        <v>143</v>
      </c>
      <c r="C138" s="55" t="s">
        <v>2</v>
      </c>
      <c r="D138" s="54" t="s">
        <v>5</v>
      </c>
      <c r="E138" s="54" t="s">
        <v>297</v>
      </c>
      <c r="F138" s="60">
        <v>890000</v>
      </c>
      <c r="J138" s="28"/>
    </row>
    <row r="139" spans="1:10" ht="27.75" customHeight="1">
      <c r="A139" s="1" t="s">
        <v>304</v>
      </c>
      <c r="B139" s="54" t="s">
        <v>143</v>
      </c>
      <c r="C139" s="55" t="s">
        <v>2</v>
      </c>
      <c r="D139" s="54" t="s">
        <v>5</v>
      </c>
      <c r="E139" s="54" t="s">
        <v>303</v>
      </c>
      <c r="F139" s="60">
        <v>342000</v>
      </c>
      <c r="J139" s="28"/>
    </row>
    <row r="140" spans="1:10" ht="31.5" customHeight="1">
      <c r="A140" s="14" t="s">
        <v>6</v>
      </c>
      <c r="B140" s="50" t="s">
        <v>141</v>
      </c>
      <c r="C140" s="50"/>
      <c r="D140" s="50"/>
      <c r="E140" s="50"/>
      <c r="F140" s="82">
        <f>F143</f>
        <v>0</v>
      </c>
      <c r="H140" s="11"/>
      <c r="J140" s="28"/>
    </row>
    <row r="141" spans="1:10" ht="43.5" customHeight="1">
      <c r="A141" s="14" t="s">
        <v>140</v>
      </c>
      <c r="B141" s="50" t="s">
        <v>142</v>
      </c>
      <c r="C141" s="50"/>
      <c r="D141" s="50"/>
      <c r="E141" s="50"/>
      <c r="F141" s="82">
        <f>F140</f>
        <v>0</v>
      </c>
      <c r="J141" s="28"/>
    </row>
    <row r="142" spans="1:10" ht="19.5" customHeight="1">
      <c r="A142" s="36" t="s">
        <v>199</v>
      </c>
      <c r="B142" s="54" t="s">
        <v>144</v>
      </c>
      <c r="C142" s="55" t="s">
        <v>2</v>
      </c>
      <c r="D142" s="54" t="s">
        <v>5</v>
      </c>
      <c r="E142" s="55"/>
      <c r="F142" s="60">
        <f>SUM(F143:F143)</f>
        <v>0</v>
      </c>
      <c r="J142" s="28"/>
    </row>
    <row r="143" spans="1:10" ht="26.25">
      <c r="A143" s="1" t="s">
        <v>298</v>
      </c>
      <c r="B143" s="54" t="s">
        <v>144</v>
      </c>
      <c r="C143" s="55" t="s">
        <v>2</v>
      </c>
      <c r="D143" s="54" t="s">
        <v>5</v>
      </c>
      <c r="E143" s="54" t="s">
        <v>297</v>
      </c>
      <c r="F143" s="60">
        <v>0</v>
      </c>
      <c r="J143" s="28"/>
    </row>
    <row r="144" spans="1:10" ht="18.75" customHeight="1">
      <c r="A144" s="14" t="s">
        <v>72</v>
      </c>
      <c r="B144" s="53" t="s">
        <v>137</v>
      </c>
      <c r="C144" s="50"/>
      <c r="D144" s="53"/>
      <c r="E144" s="53"/>
      <c r="F144" s="82">
        <f>F145+F156</f>
        <v>13678333</v>
      </c>
      <c r="J144" s="28"/>
    </row>
    <row r="145" spans="1:10" ht="31.5" customHeight="1">
      <c r="A145" s="14" t="s">
        <v>135</v>
      </c>
      <c r="B145" s="53" t="s">
        <v>136</v>
      </c>
      <c r="C145" s="50"/>
      <c r="D145" s="53"/>
      <c r="E145" s="53"/>
      <c r="F145" s="82">
        <f>F146+F150+F153</f>
        <v>13542033</v>
      </c>
      <c r="J145" s="28"/>
    </row>
    <row r="146" spans="1:10" ht="41.25" customHeight="1">
      <c r="A146" s="15" t="s">
        <v>52</v>
      </c>
      <c r="B146" s="54" t="s">
        <v>138</v>
      </c>
      <c r="C146" s="55" t="s">
        <v>13</v>
      </c>
      <c r="D146" s="55" t="s">
        <v>24</v>
      </c>
      <c r="E146" s="55"/>
      <c r="F146" s="60">
        <f>SUM(F147:F149)</f>
        <v>6554000</v>
      </c>
      <c r="H146" s="11"/>
      <c r="J146" s="28"/>
    </row>
    <row r="147" spans="1:10" ht="25.5" customHeight="1">
      <c r="A147" s="1" t="s">
        <v>298</v>
      </c>
      <c r="B147" s="54" t="s">
        <v>138</v>
      </c>
      <c r="C147" s="55" t="s">
        <v>13</v>
      </c>
      <c r="D147" s="55" t="s">
        <v>24</v>
      </c>
      <c r="E147" s="55" t="s">
        <v>297</v>
      </c>
      <c r="F147" s="60">
        <v>77200</v>
      </c>
      <c r="J147" s="28"/>
    </row>
    <row r="148" spans="1:10" ht="15" customHeight="1">
      <c r="A148" s="15" t="s">
        <v>311</v>
      </c>
      <c r="B148" s="54" t="s">
        <v>138</v>
      </c>
      <c r="C148" s="55" t="s">
        <v>13</v>
      </c>
      <c r="D148" s="55" t="s">
        <v>24</v>
      </c>
      <c r="E148" s="55" t="s">
        <v>309</v>
      </c>
      <c r="F148" s="60">
        <v>6076800</v>
      </c>
      <c r="J148" s="28"/>
    </row>
    <row r="149" spans="1:10" ht="15.75" customHeight="1">
      <c r="A149" s="1" t="s">
        <v>304</v>
      </c>
      <c r="B149" s="54" t="s">
        <v>138</v>
      </c>
      <c r="C149" s="55" t="s">
        <v>53</v>
      </c>
      <c r="D149" s="55" t="s">
        <v>24</v>
      </c>
      <c r="E149" s="55" t="s">
        <v>303</v>
      </c>
      <c r="F149" s="60">
        <v>400000</v>
      </c>
      <c r="J149" s="28"/>
    </row>
    <row r="150" spans="1:10" ht="27" customHeight="1">
      <c r="A150" s="15" t="s">
        <v>246</v>
      </c>
      <c r="B150" s="54" t="s">
        <v>247</v>
      </c>
      <c r="C150" s="55" t="s">
        <v>13</v>
      </c>
      <c r="D150" s="55" t="s">
        <v>14</v>
      </c>
      <c r="E150" s="55"/>
      <c r="F150" s="60">
        <f>F151+F152</f>
        <v>6289200</v>
      </c>
      <c r="J150" s="28"/>
    </row>
    <row r="151" spans="1:10" ht="18" customHeight="1">
      <c r="A151" s="15" t="s">
        <v>302</v>
      </c>
      <c r="B151" s="54" t="s">
        <v>247</v>
      </c>
      <c r="C151" s="55" t="s">
        <v>13</v>
      </c>
      <c r="D151" s="55" t="s">
        <v>14</v>
      </c>
      <c r="E151" s="55" t="s">
        <v>301</v>
      </c>
      <c r="F151" s="60">
        <v>2641065</v>
      </c>
      <c r="J151" s="28"/>
    </row>
    <row r="152" spans="1:10" ht="17.25" customHeight="1">
      <c r="A152" s="1" t="s">
        <v>304</v>
      </c>
      <c r="B152" s="54" t="s">
        <v>247</v>
      </c>
      <c r="C152" s="55" t="s">
        <v>13</v>
      </c>
      <c r="D152" s="55" t="s">
        <v>14</v>
      </c>
      <c r="E152" s="55" t="s">
        <v>303</v>
      </c>
      <c r="F152" s="60">
        <v>3648135</v>
      </c>
      <c r="J152" s="28"/>
    </row>
    <row r="153" spans="1:10" ht="42" customHeight="1">
      <c r="A153" s="15" t="s">
        <v>327</v>
      </c>
      <c r="B153" s="44" t="s">
        <v>328</v>
      </c>
      <c r="C153" s="55" t="s">
        <v>13</v>
      </c>
      <c r="D153" s="55" t="s">
        <v>14</v>
      </c>
      <c r="E153" s="55"/>
      <c r="F153" s="60">
        <f>F154+F155</f>
        <v>698833</v>
      </c>
      <c r="J153" s="28"/>
    </row>
    <row r="154" spans="1:10" ht="20.25" customHeight="1">
      <c r="A154" s="15" t="s">
        <v>302</v>
      </c>
      <c r="B154" s="44" t="s">
        <v>328</v>
      </c>
      <c r="C154" s="55" t="s">
        <v>13</v>
      </c>
      <c r="D154" s="55" t="s">
        <v>14</v>
      </c>
      <c r="E154" s="55" t="s">
        <v>301</v>
      </c>
      <c r="F154" s="60">
        <v>293485</v>
      </c>
      <c r="J154" s="28"/>
    </row>
    <row r="155" spans="1:10" ht="17.25" customHeight="1">
      <c r="A155" s="1" t="s">
        <v>304</v>
      </c>
      <c r="B155" s="44" t="s">
        <v>328</v>
      </c>
      <c r="C155" s="55" t="s">
        <v>13</v>
      </c>
      <c r="D155" s="55" t="s">
        <v>14</v>
      </c>
      <c r="E155" s="55" t="s">
        <v>303</v>
      </c>
      <c r="F155" s="60">
        <v>405348</v>
      </c>
      <c r="J155" s="28"/>
    </row>
    <row r="156" spans="1:10" ht="33" customHeight="1">
      <c r="A156" s="46" t="s">
        <v>420</v>
      </c>
      <c r="B156" s="47" t="s">
        <v>422</v>
      </c>
      <c r="C156" s="55"/>
      <c r="D156" s="55"/>
      <c r="E156" s="55"/>
      <c r="F156" s="86">
        <f>F157+F158</f>
        <v>136300</v>
      </c>
      <c r="J156" s="28"/>
    </row>
    <row r="157" spans="1:10" ht="17.25" customHeight="1">
      <c r="A157" s="42" t="s">
        <v>300</v>
      </c>
      <c r="B157" s="44" t="s">
        <v>421</v>
      </c>
      <c r="C157" s="55"/>
      <c r="D157" s="55"/>
      <c r="E157" s="55" t="s">
        <v>299</v>
      </c>
      <c r="F157" s="60">
        <v>36300</v>
      </c>
      <c r="J157" s="28"/>
    </row>
    <row r="158" spans="1:10" ht="36" customHeight="1">
      <c r="A158" s="42" t="s">
        <v>298</v>
      </c>
      <c r="B158" s="44" t="s">
        <v>421</v>
      </c>
      <c r="C158" s="55"/>
      <c r="D158" s="55"/>
      <c r="E158" s="55" t="s">
        <v>297</v>
      </c>
      <c r="F158" s="60">
        <v>100000</v>
      </c>
      <c r="J158" s="28"/>
    </row>
    <row r="159" spans="1:10" ht="21" customHeight="1">
      <c r="A159" s="22" t="s">
        <v>26</v>
      </c>
      <c r="B159" s="64" t="s">
        <v>104</v>
      </c>
      <c r="C159" s="64"/>
      <c r="D159" s="64"/>
      <c r="E159" s="64"/>
      <c r="F159" s="65">
        <f>F161</f>
        <v>150000</v>
      </c>
      <c r="J159" s="28"/>
    </row>
    <row r="160" spans="1:10" ht="33" customHeight="1">
      <c r="A160" s="14" t="s">
        <v>145</v>
      </c>
      <c r="B160" s="66" t="s">
        <v>146</v>
      </c>
      <c r="C160" s="66"/>
      <c r="D160" s="66"/>
      <c r="E160" s="66"/>
      <c r="F160" s="87">
        <f>F161</f>
        <v>150000</v>
      </c>
      <c r="H160" s="13"/>
      <c r="J160" s="28"/>
    </row>
    <row r="161" spans="1:6" ht="18.75" customHeight="1">
      <c r="A161" s="15" t="s">
        <v>48</v>
      </c>
      <c r="B161" s="54" t="s">
        <v>148</v>
      </c>
      <c r="C161" s="55"/>
      <c r="D161" s="67"/>
      <c r="E161" s="67"/>
      <c r="F161" s="60">
        <f>F162+F163</f>
        <v>150000</v>
      </c>
    </row>
    <row r="162" spans="1:6" ht="26.25">
      <c r="A162" s="1" t="s">
        <v>298</v>
      </c>
      <c r="B162" s="54" t="s">
        <v>148</v>
      </c>
      <c r="C162" s="56" t="s">
        <v>2</v>
      </c>
      <c r="D162" s="54" t="s">
        <v>2</v>
      </c>
      <c r="E162" s="54" t="s">
        <v>297</v>
      </c>
      <c r="F162" s="60">
        <v>126000</v>
      </c>
    </row>
    <row r="163" spans="1:6" ht="19.5" customHeight="1">
      <c r="A163" s="1" t="s">
        <v>236</v>
      </c>
      <c r="B163" s="54" t="s">
        <v>148</v>
      </c>
      <c r="C163" s="56" t="s">
        <v>2</v>
      </c>
      <c r="D163" s="54" t="s">
        <v>2</v>
      </c>
      <c r="E163" s="54" t="s">
        <v>237</v>
      </c>
      <c r="F163" s="60">
        <v>24000</v>
      </c>
    </row>
    <row r="164" spans="1:6" ht="29.25" customHeight="1">
      <c r="A164" s="22" t="s">
        <v>7</v>
      </c>
      <c r="B164" s="64" t="s">
        <v>105</v>
      </c>
      <c r="C164" s="64"/>
      <c r="D164" s="64"/>
      <c r="E164" s="64"/>
      <c r="F164" s="65">
        <f>F165+F180</f>
        <v>15545115.93</v>
      </c>
    </row>
    <row r="165" spans="1:8" ht="45.75" customHeight="1">
      <c r="A165" s="14" t="s">
        <v>8</v>
      </c>
      <c r="B165" s="53" t="s">
        <v>106</v>
      </c>
      <c r="C165" s="50"/>
      <c r="D165" s="53"/>
      <c r="E165" s="53"/>
      <c r="F165" s="82">
        <f>F166</f>
        <v>15385115.93</v>
      </c>
      <c r="H165" s="11"/>
    </row>
    <row r="166" spans="1:8" ht="33" customHeight="1">
      <c r="A166" s="14" t="s">
        <v>228</v>
      </c>
      <c r="B166" s="53" t="s">
        <v>149</v>
      </c>
      <c r="C166" s="50"/>
      <c r="D166" s="53"/>
      <c r="E166" s="53"/>
      <c r="F166" s="82">
        <f>F167+F171+F169+F173+F176+F178</f>
        <v>15385115.93</v>
      </c>
      <c r="H166" s="11"/>
    </row>
    <row r="167" spans="1:6" ht="19.5" customHeight="1">
      <c r="A167" s="15" t="s">
        <v>62</v>
      </c>
      <c r="B167" s="54" t="s">
        <v>150</v>
      </c>
      <c r="C167" s="56" t="s">
        <v>9</v>
      </c>
      <c r="D167" s="54" t="s">
        <v>3</v>
      </c>
      <c r="E167" s="54"/>
      <c r="F167" s="60">
        <f>SUM(F168:F168)</f>
        <v>8900000</v>
      </c>
    </row>
    <row r="168" spans="1:8" ht="24" customHeight="1">
      <c r="A168" s="1" t="s">
        <v>304</v>
      </c>
      <c r="B168" s="54" t="s">
        <v>150</v>
      </c>
      <c r="C168" s="56" t="s">
        <v>9</v>
      </c>
      <c r="D168" s="54" t="s">
        <v>3</v>
      </c>
      <c r="E168" s="54" t="s">
        <v>303</v>
      </c>
      <c r="F168" s="60">
        <v>8900000</v>
      </c>
      <c r="H168" s="11"/>
    </row>
    <row r="169" spans="1:8" ht="39.75" customHeight="1">
      <c r="A169" s="1" t="s">
        <v>256</v>
      </c>
      <c r="B169" s="54" t="s">
        <v>257</v>
      </c>
      <c r="C169" s="56" t="s">
        <v>9</v>
      </c>
      <c r="D169" s="54" t="s">
        <v>3</v>
      </c>
      <c r="E169" s="54"/>
      <c r="F169" s="60">
        <f>F170</f>
        <v>0</v>
      </c>
      <c r="H169" s="11"/>
    </row>
    <row r="170" spans="1:8" ht="18.75" customHeight="1">
      <c r="A170" s="1" t="s">
        <v>251</v>
      </c>
      <c r="B170" s="54" t="s">
        <v>257</v>
      </c>
      <c r="C170" s="56" t="s">
        <v>9</v>
      </c>
      <c r="D170" s="54" t="s">
        <v>3</v>
      </c>
      <c r="E170" s="54" t="s">
        <v>252</v>
      </c>
      <c r="F170" s="60">
        <v>0</v>
      </c>
      <c r="H170" s="11"/>
    </row>
    <row r="171" spans="1:6" ht="39.75" customHeight="1">
      <c r="A171" s="1" t="s">
        <v>205</v>
      </c>
      <c r="B171" s="54" t="s">
        <v>206</v>
      </c>
      <c r="C171" s="56" t="s">
        <v>9</v>
      </c>
      <c r="D171" s="54" t="s">
        <v>3</v>
      </c>
      <c r="E171" s="54"/>
      <c r="F171" s="60">
        <f>SUM(F172:F172)</f>
        <v>2797580</v>
      </c>
    </row>
    <row r="172" spans="1:6" ht="23.25" customHeight="1">
      <c r="A172" s="1" t="s">
        <v>304</v>
      </c>
      <c r="B172" s="54" t="s">
        <v>206</v>
      </c>
      <c r="C172" s="56" t="s">
        <v>9</v>
      </c>
      <c r="D172" s="54" t="s">
        <v>3</v>
      </c>
      <c r="E172" s="54" t="s">
        <v>303</v>
      </c>
      <c r="F172" s="60">
        <v>2797580</v>
      </c>
    </row>
    <row r="173" spans="1:6" ht="42.75" customHeight="1">
      <c r="A173" s="1" t="s">
        <v>256</v>
      </c>
      <c r="B173" s="44" t="s">
        <v>257</v>
      </c>
      <c r="C173" s="56"/>
      <c r="D173" s="54"/>
      <c r="E173" s="44"/>
      <c r="F173" s="60">
        <f>F174+F175</f>
        <v>3140000</v>
      </c>
    </row>
    <row r="174" spans="1:6" ht="17.25" customHeight="1">
      <c r="A174" s="1" t="s">
        <v>304</v>
      </c>
      <c r="B174" s="44" t="s">
        <v>257</v>
      </c>
      <c r="C174" s="56"/>
      <c r="D174" s="54"/>
      <c r="E174" s="44" t="s">
        <v>303</v>
      </c>
      <c r="F174" s="60">
        <v>1872589</v>
      </c>
    </row>
    <row r="175" spans="1:6" ht="17.25" customHeight="1">
      <c r="A175" s="20" t="s">
        <v>316</v>
      </c>
      <c r="B175" s="44" t="s">
        <v>257</v>
      </c>
      <c r="C175" s="56"/>
      <c r="D175" s="54"/>
      <c r="E175" s="44" t="s">
        <v>310</v>
      </c>
      <c r="F175" s="60">
        <v>1267411</v>
      </c>
    </row>
    <row r="176" spans="1:6" ht="39.75" customHeight="1">
      <c r="A176" s="1" t="s">
        <v>283</v>
      </c>
      <c r="B176" s="44" t="s">
        <v>284</v>
      </c>
      <c r="C176" s="56"/>
      <c r="D176" s="54"/>
      <c r="E176" s="44"/>
      <c r="F176" s="60">
        <f>F177</f>
        <v>468147</v>
      </c>
    </row>
    <row r="177" spans="1:6" ht="18" customHeight="1">
      <c r="A177" s="1" t="s">
        <v>304</v>
      </c>
      <c r="B177" s="44" t="s">
        <v>284</v>
      </c>
      <c r="C177" s="56"/>
      <c r="D177" s="54"/>
      <c r="E177" s="44" t="s">
        <v>303</v>
      </c>
      <c r="F177" s="60">
        <v>468147</v>
      </c>
    </row>
    <row r="178" spans="1:6" ht="30.75" customHeight="1">
      <c r="A178" s="1" t="s">
        <v>362</v>
      </c>
      <c r="B178" s="44" t="s">
        <v>363</v>
      </c>
      <c r="C178" s="56"/>
      <c r="D178" s="54"/>
      <c r="E178" s="44"/>
      <c r="F178" s="60">
        <f>F179</f>
        <v>79388.93</v>
      </c>
    </row>
    <row r="179" spans="1:6" ht="18" customHeight="1">
      <c r="A179" s="1" t="s">
        <v>304</v>
      </c>
      <c r="B179" s="44" t="s">
        <v>363</v>
      </c>
      <c r="C179" s="56"/>
      <c r="D179" s="54"/>
      <c r="E179" s="44" t="s">
        <v>303</v>
      </c>
      <c r="F179" s="60">
        <v>79388.93</v>
      </c>
    </row>
    <row r="180" spans="1:6" ht="16.5" customHeight="1">
      <c r="A180" s="14" t="s">
        <v>10</v>
      </c>
      <c r="B180" s="53" t="s">
        <v>152</v>
      </c>
      <c r="C180" s="50"/>
      <c r="D180" s="53"/>
      <c r="E180" s="53"/>
      <c r="F180" s="82">
        <f>F182</f>
        <v>160000</v>
      </c>
    </row>
    <row r="181" spans="1:6" ht="42" customHeight="1">
      <c r="A181" s="14" t="s">
        <v>151</v>
      </c>
      <c r="B181" s="53" t="s">
        <v>153</v>
      </c>
      <c r="C181" s="50"/>
      <c r="D181" s="53"/>
      <c r="E181" s="53"/>
      <c r="F181" s="82">
        <f>F182</f>
        <v>160000</v>
      </c>
    </row>
    <row r="182" spans="1:6" ht="15.75" customHeight="1">
      <c r="A182" s="15" t="s">
        <v>63</v>
      </c>
      <c r="B182" s="54" t="s">
        <v>218</v>
      </c>
      <c r="C182" s="56" t="s">
        <v>9</v>
      </c>
      <c r="D182" s="54" t="s">
        <v>3</v>
      </c>
      <c r="E182" s="54"/>
      <c r="F182" s="60">
        <f>F183</f>
        <v>160000</v>
      </c>
    </row>
    <row r="183" spans="1:6" ht="21" customHeight="1">
      <c r="A183" s="1" t="s">
        <v>304</v>
      </c>
      <c r="B183" s="54" t="s">
        <v>218</v>
      </c>
      <c r="C183" s="55" t="s">
        <v>9</v>
      </c>
      <c r="D183" s="54" t="s">
        <v>3</v>
      </c>
      <c r="E183" s="54" t="s">
        <v>303</v>
      </c>
      <c r="F183" s="60">
        <v>160000</v>
      </c>
    </row>
    <row r="184" spans="1:6" ht="18.75" customHeight="1">
      <c r="A184" s="19" t="s">
        <v>6</v>
      </c>
      <c r="B184" s="51" t="s">
        <v>266</v>
      </c>
      <c r="C184" s="55"/>
      <c r="D184" s="54"/>
      <c r="E184" s="54"/>
      <c r="F184" s="60">
        <f>F185</f>
        <v>0</v>
      </c>
    </row>
    <row r="185" spans="1:6" ht="24" customHeight="1">
      <c r="A185" s="1" t="s">
        <v>267</v>
      </c>
      <c r="B185" s="54" t="s">
        <v>268</v>
      </c>
      <c r="C185" s="55"/>
      <c r="D185" s="54"/>
      <c r="E185" s="54"/>
      <c r="F185" s="60">
        <f>F186</f>
        <v>0</v>
      </c>
    </row>
    <row r="186" spans="1:6" ht="20.25" customHeight="1">
      <c r="A186" s="1" t="s">
        <v>304</v>
      </c>
      <c r="B186" s="54" t="s">
        <v>270</v>
      </c>
      <c r="C186" s="55" t="s">
        <v>269</v>
      </c>
      <c r="D186" s="54" t="s">
        <v>3</v>
      </c>
      <c r="E186" s="54" t="s">
        <v>303</v>
      </c>
      <c r="F186" s="60">
        <v>0</v>
      </c>
    </row>
    <row r="187" spans="1:6" ht="21.75" customHeight="1">
      <c r="A187" s="14" t="s">
        <v>11</v>
      </c>
      <c r="B187" s="50" t="s">
        <v>155</v>
      </c>
      <c r="C187" s="50"/>
      <c r="D187" s="53"/>
      <c r="E187" s="53"/>
      <c r="F187" s="82">
        <f>F188</f>
        <v>0</v>
      </c>
    </row>
    <row r="188" spans="1:6" ht="30" customHeight="1">
      <c r="A188" s="14" t="s">
        <v>231</v>
      </c>
      <c r="B188" s="50" t="s">
        <v>154</v>
      </c>
      <c r="C188" s="68"/>
      <c r="D188" s="52"/>
      <c r="E188" s="52"/>
      <c r="F188" s="82">
        <f>F189</f>
        <v>0</v>
      </c>
    </row>
    <row r="189" spans="1:8" ht="20.25" customHeight="1">
      <c r="A189" s="1" t="s">
        <v>304</v>
      </c>
      <c r="B189" s="54" t="s">
        <v>265</v>
      </c>
      <c r="C189" s="56" t="s">
        <v>9</v>
      </c>
      <c r="D189" s="54" t="s">
        <v>3</v>
      </c>
      <c r="E189" s="54" t="s">
        <v>303</v>
      </c>
      <c r="F189" s="60">
        <v>0</v>
      </c>
      <c r="H189" s="11"/>
    </row>
    <row r="190" spans="1:6" ht="14.25">
      <c r="A190" s="22" t="s">
        <v>12</v>
      </c>
      <c r="B190" s="64" t="s">
        <v>107</v>
      </c>
      <c r="C190" s="64"/>
      <c r="D190" s="64"/>
      <c r="E190" s="64"/>
      <c r="F190" s="65">
        <f>F192</f>
        <v>300000</v>
      </c>
    </row>
    <row r="191" spans="1:6" ht="27">
      <c r="A191" s="14" t="s">
        <v>156</v>
      </c>
      <c r="B191" s="50" t="s">
        <v>157</v>
      </c>
      <c r="C191" s="50"/>
      <c r="D191" s="50"/>
      <c r="E191" s="50"/>
      <c r="F191" s="82">
        <f>F192</f>
        <v>300000</v>
      </c>
    </row>
    <row r="192" spans="1:8" ht="26.25" customHeight="1">
      <c r="A192" s="1" t="s">
        <v>298</v>
      </c>
      <c r="B192" s="54" t="s">
        <v>158</v>
      </c>
      <c r="C192" s="55" t="s">
        <v>13</v>
      </c>
      <c r="D192" s="55" t="s">
        <v>15</v>
      </c>
      <c r="E192" s="55" t="s">
        <v>297</v>
      </c>
      <c r="F192" s="60">
        <v>300000</v>
      </c>
      <c r="H192" s="11"/>
    </row>
    <row r="193" spans="1:6" ht="27">
      <c r="A193" s="22" t="s">
        <v>64</v>
      </c>
      <c r="B193" s="64" t="s">
        <v>108</v>
      </c>
      <c r="C193" s="64"/>
      <c r="D193" s="64"/>
      <c r="E193" s="64"/>
      <c r="F193" s="65">
        <f>F194</f>
        <v>23006556</v>
      </c>
    </row>
    <row r="194" spans="1:6" ht="34.5" customHeight="1">
      <c r="A194" s="35" t="s">
        <v>159</v>
      </c>
      <c r="B194" s="69" t="s">
        <v>160</v>
      </c>
      <c r="C194" s="69"/>
      <c r="D194" s="69"/>
      <c r="E194" s="69"/>
      <c r="F194" s="86">
        <f>F195+F197+F199+F203+F205+F201</f>
        <v>23006556</v>
      </c>
    </row>
    <row r="195" spans="1:6" ht="20.25" customHeight="1">
      <c r="A195" s="15" t="s">
        <v>289</v>
      </c>
      <c r="B195" s="55" t="s">
        <v>290</v>
      </c>
      <c r="C195" s="55"/>
      <c r="D195" s="55"/>
      <c r="E195" s="55"/>
      <c r="F195" s="60">
        <f>F196</f>
        <v>13703000</v>
      </c>
    </row>
    <row r="196" spans="1:6" ht="19.5" customHeight="1">
      <c r="A196" s="1" t="s">
        <v>304</v>
      </c>
      <c r="B196" s="55" t="s">
        <v>290</v>
      </c>
      <c r="C196" s="55"/>
      <c r="D196" s="55"/>
      <c r="E196" s="55" t="s">
        <v>303</v>
      </c>
      <c r="F196" s="60">
        <v>13703000</v>
      </c>
    </row>
    <row r="197" spans="1:6" ht="42" customHeight="1">
      <c r="A197" s="15" t="s">
        <v>329</v>
      </c>
      <c r="B197" s="44" t="s">
        <v>331</v>
      </c>
      <c r="C197" s="69"/>
      <c r="D197" s="69"/>
      <c r="E197" s="69"/>
      <c r="F197" s="60">
        <f>F198</f>
        <v>5000000</v>
      </c>
    </row>
    <row r="198" spans="1:6" ht="18" customHeight="1">
      <c r="A198" s="1" t="s">
        <v>304</v>
      </c>
      <c r="B198" s="44" t="s">
        <v>331</v>
      </c>
      <c r="C198" s="55"/>
      <c r="D198" s="55"/>
      <c r="E198" s="55" t="s">
        <v>303</v>
      </c>
      <c r="F198" s="60">
        <v>5000000</v>
      </c>
    </row>
    <row r="199" spans="1:6" ht="60.75" customHeight="1">
      <c r="A199" s="15" t="s">
        <v>330</v>
      </c>
      <c r="B199" s="44" t="s">
        <v>331</v>
      </c>
      <c r="C199" s="56" t="s">
        <v>16</v>
      </c>
      <c r="D199" s="54" t="s">
        <v>17</v>
      </c>
      <c r="E199" s="54"/>
      <c r="F199" s="60">
        <f>F200</f>
        <v>555556</v>
      </c>
    </row>
    <row r="200" spans="1:9" ht="18" customHeight="1">
      <c r="A200" s="1" t="s">
        <v>304</v>
      </c>
      <c r="B200" s="44" t="s">
        <v>331</v>
      </c>
      <c r="C200" s="56" t="s">
        <v>16</v>
      </c>
      <c r="D200" s="54" t="s">
        <v>17</v>
      </c>
      <c r="E200" s="54" t="s">
        <v>303</v>
      </c>
      <c r="F200" s="60">
        <v>555556</v>
      </c>
      <c r="I200" s="11"/>
    </row>
    <row r="201" spans="1:9" ht="54.75" customHeight="1">
      <c r="A201" s="20" t="s">
        <v>429</v>
      </c>
      <c r="B201" s="44" t="s">
        <v>428</v>
      </c>
      <c r="C201" s="56"/>
      <c r="D201" s="54"/>
      <c r="E201" s="54"/>
      <c r="F201" s="60">
        <f>F202</f>
        <v>422000</v>
      </c>
      <c r="I201" s="11"/>
    </row>
    <row r="202" spans="1:9" ht="43.5" customHeight="1">
      <c r="A202" s="1" t="s">
        <v>430</v>
      </c>
      <c r="B202" s="44" t="s">
        <v>428</v>
      </c>
      <c r="C202" s="56"/>
      <c r="D202" s="54"/>
      <c r="E202" s="54" t="s">
        <v>303</v>
      </c>
      <c r="F202" s="60">
        <v>422000</v>
      </c>
      <c r="I202" s="11"/>
    </row>
    <row r="203" spans="1:9" ht="42.75" customHeight="1">
      <c r="A203" s="20" t="s">
        <v>329</v>
      </c>
      <c r="B203" s="44" t="s">
        <v>427</v>
      </c>
      <c r="C203" s="56"/>
      <c r="D203" s="54"/>
      <c r="E203" s="54"/>
      <c r="F203" s="60">
        <f>F204</f>
        <v>3119000</v>
      </c>
      <c r="I203" s="11"/>
    </row>
    <row r="204" spans="1:9" ht="18" customHeight="1">
      <c r="A204" s="1" t="s">
        <v>46</v>
      </c>
      <c r="B204" s="44" t="s">
        <v>427</v>
      </c>
      <c r="C204" s="56"/>
      <c r="D204" s="54"/>
      <c r="E204" s="54" t="s">
        <v>303</v>
      </c>
      <c r="F204" s="60">
        <v>3119000</v>
      </c>
      <c r="I204" s="11"/>
    </row>
    <row r="205" spans="1:6" ht="28.5" customHeight="1">
      <c r="A205" s="15" t="s">
        <v>65</v>
      </c>
      <c r="B205" s="54" t="s">
        <v>161</v>
      </c>
      <c r="C205" s="56" t="s">
        <v>16</v>
      </c>
      <c r="D205" s="54" t="s">
        <v>17</v>
      </c>
      <c r="E205" s="54"/>
      <c r="F205" s="60">
        <f>F206+F207</f>
        <v>207000</v>
      </c>
    </row>
    <row r="206" spans="1:8" ht="27" customHeight="1">
      <c r="A206" s="1" t="s">
        <v>298</v>
      </c>
      <c r="B206" s="54" t="s">
        <v>161</v>
      </c>
      <c r="C206" s="56" t="s">
        <v>16</v>
      </c>
      <c r="D206" s="54" t="s">
        <v>17</v>
      </c>
      <c r="E206" s="54" t="s">
        <v>297</v>
      </c>
      <c r="F206" s="60">
        <v>98000</v>
      </c>
      <c r="H206" s="11"/>
    </row>
    <row r="207" spans="1:8" ht="27" customHeight="1">
      <c r="A207" s="1" t="s">
        <v>304</v>
      </c>
      <c r="B207" s="54" t="s">
        <v>161</v>
      </c>
      <c r="C207" s="56" t="s">
        <v>16</v>
      </c>
      <c r="D207" s="54" t="s">
        <v>17</v>
      </c>
      <c r="E207" s="54" t="s">
        <v>303</v>
      </c>
      <c r="F207" s="60">
        <v>109000</v>
      </c>
      <c r="H207" s="11"/>
    </row>
    <row r="208" spans="1:8" ht="29.25" customHeight="1">
      <c r="A208" s="22" t="s">
        <v>18</v>
      </c>
      <c r="B208" s="64" t="s">
        <v>109</v>
      </c>
      <c r="C208" s="64"/>
      <c r="D208" s="64"/>
      <c r="E208" s="64"/>
      <c r="F208" s="65">
        <f>F209+F213</f>
        <v>50129544.099999994</v>
      </c>
      <c r="H208" s="11"/>
    </row>
    <row r="209" spans="1:10" ht="22.5" customHeight="1">
      <c r="A209" s="14" t="s">
        <v>19</v>
      </c>
      <c r="B209" s="53" t="s">
        <v>110</v>
      </c>
      <c r="C209" s="50"/>
      <c r="D209" s="53"/>
      <c r="E209" s="53"/>
      <c r="F209" s="82">
        <f>F211</f>
        <v>3257886.61</v>
      </c>
      <c r="G209" s="28"/>
      <c r="H209" s="28"/>
      <c r="I209" s="28"/>
      <c r="J209" s="28"/>
    </row>
    <row r="210" spans="1:10" ht="32.25" customHeight="1">
      <c r="A210" s="14" t="s">
        <v>162</v>
      </c>
      <c r="B210" s="50" t="s">
        <v>163</v>
      </c>
      <c r="C210" s="50"/>
      <c r="D210" s="50"/>
      <c r="E210" s="50"/>
      <c r="F210" s="82">
        <f>F211</f>
        <v>3257886.61</v>
      </c>
      <c r="G210" s="28"/>
      <c r="H210" s="28"/>
      <c r="I210" s="28"/>
      <c r="J210" s="28"/>
    </row>
    <row r="211" spans="1:10" ht="18" customHeight="1">
      <c r="A211" s="15" t="s">
        <v>66</v>
      </c>
      <c r="B211" s="54" t="s">
        <v>164</v>
      </c>
      <c r="C211" s="56" t="s">
        <v>39</v>
      </c>
      <c r="D211" s="54" t="s">
        <v>3</v>
      </c>
      <c r="E211" s="54"/>
      <c r="F211" s="60">
        <f>F212</f>
        <v>3257886.61</v>
      </c>
      <c r="G211" s="28"/>
      <c r="H211" s="28"/>
      <c r="I211" s="28"/>
      <c r="J211" s="28"/>
    </row>
    <row r="212" spans="1:10" ht="18.75" customHeight="1">
      <c r="A212" s="15" t="s">
        <v>54</v>
      </c>
      <c r="B212" s="54" t="s">
        <v>164</v>
      </c>
      <c r="C212" s="56" t="s">
        <v>39</v>
      </c>
      <c r="D212" s="54" t="s">
        <v>3</v>
      </c>
      <c r="E212" s="54" t="s">
        <v>55</v>
      </c>
      <c r="F212" s="60">
        <v>3257886.61</v>
      </c>
      <c r="G212" s="28"/>
      <c r="H212" s="28"/>
      <c r="I212" s="28"/>
      <c r="J212" s="28"/>
    </row>
    <row r="213" spans="1:10" ht="14.25">
      <c r="A213" s="14" t="s">
        <v>20</v>
      </c>
      <c r="B213" s="53" t="s">
        <v>111</v>
      </c>
      <c r="C213" s="50"/>
      <c r="D213" s="53"/>
      <c r="E213" s="53"/>
      <c r="F213" s="82">
        <f>F214</f>
        <v>46871657.489999995</v>
      </c>
      <c r="G213" s="28"/>
      <c r="H213" s="28"/>
      <c r="I213" s="28"/>
      <c r="J213" s="28"/>
    </row>
    <row r="214" spans="1:10" ht="14.25">
      <c r="A214" s="14" t="s">
        <v>200</v>
      </c>
      <c r="B214" s="53" t="s">
        <v>165</v>
      </c>
      <c r="C214" s="50"/>
      <c r="D214" s="53"/>
      <c r="E214" s="53"/>
      <c r="F214" s="82">
        <f>F215+F217+F219+F221+F223+F225+F227+F229+F231+F233+F235+F237+F239+F243+F245+F247+F249+F254</f>
        <v>46871657.489999995</v>
      </c>
      <c r="G214" s="28"/>
      <c r="H214" s="28"/>
      <c r="I214" s="28"/>
      <c r="J214" s="28"/>
    </row>
    <row r="215" spans="1:10" ht="26.25">
      <c r="A215" s="15" t="s">
        <v>27</v>
      </c>
      <c r="B215" s="54" t="s">
        <v>167</v>
      </c>
      <c r="C215" s="56" t="s">
        <v>4</v>
      </c>
      <c r="D215" s="54" t="s">
        <v>14</v>
      </c>
      <c r="E215" s="54"/>
      <c r="F215" s="60">
        <f>F216</f>
        <v>1081900</v>
      </c>
      <c r="G215" s="28"/>
      <c r="H215" s="28"/>
      <c r="I215" s="28"/>
      <c r="J215" s="28"/>
    </row>
    <row r="216" spans="1:10" ht="14.25">
      <c r="A216" s="1" t="s">
        <v>37</v>
      </c>
      <c r="B216" s="54" t="s">
        <v>167</v>
      </c>
      <c r="C216" s="56" t="s">
        <v>4</v>
      </c>
      <c r="D216" s="54" t="s">
        <v>14</v>
      </c>
      <c r="E216" s="54" t="s">
        <v>38</v>
      </c>
      <c r="F216" s="60">
        <v>1081900</v>
      </c>
      <c r="G216" s="28"/>
      <c r="H216" s="28"/>
      <c r="I216" s="28"/>
      <c r="J216" s="28"/>
    </row>
    <row r="217" spans="1:10" ht="53.25">
      <c r="A217" s="37" t="s">
        <v>332</v>
      </c>
      <c r="B217" s="55" t="s">
        <v>294</v>
      </c>
      <c r="C217" s="56"/>
      <c r="D217" s="54"/>
      <c r="E217" s="54"/>
      <c r="F217" s="60">
        <f>F218</f>
        <v>27093600</v>
      </c>
      <c r="G217" s="28"/>
      <c r="H217" s="28"/>
      <c r="I217" s="28"/>
      <c r="J217" s="28"/>
    </row>
    <row r="218" spans="1:10" ht="14.25">
      <c r="A218" s="1" t="s">
        <v>316</v>
      </c>
      <c r="B218" s="55" t="s">
        <v>294</v>
      </c>
      <c r="C218" s="56" t="s">
        <v>21</v>
      </c>
      <c r="D218" s="54" t="s">
        <v>3</v>
      </c>
      <c r="E218" s="54" t="s">
        <v>310</v>
      </c>
      <c r="F218" s="60">
        <v>27093600</v>
      </c>
      <c r="G218" s="28"/>
      <c r="H218" s="28"/>
      <c r="I218" s="28"/>
      <c r="J218" s="28"/>
    </row>
    <row r="219" spans="1:10" ht="27">
      <c r="A219" s="21" t="s">
        <v>352</v>
      </c>
      <c r="B219" s="55" t="s">
        <v>294</v>
      </c>
      <c r="C219" s="56"/>
      <c r="D219" s="54"/>
      <c r="E219" s="54"/>
      <c r="F219" s="60">
        <f>F220</f>
        <v>87210.95</v>
      </c>
      <c r="G219" s="28"/>
      <c r="H219" s="28"/>
      <c r="I219" s="28"/>
      <c r="J219" s="28"/>
    </row>
    <row r="220" spans="1:10" ht="14.25">
      <c r="A220" s="1" t="s">
        <v>316</v>
      </c>
      <c r="B220" s="55" t="s">
        <v>294</v>
      </c>
      <c r="C220" s="56" t="s">
        <v>21</v>
      </c>
      <c r="D220" s="54" t="s">
        <v>3</v>
      </c>
      <c r="E220" s="54" t="s">
        <v>310</v>
      </c>
      <c r="F220" s="60">
        <v>87210.95</v>
      </c>
      <c r="G220" s="28"/>
      <c r="H220" s="28"/>
      <c r="I220" s="28"/>
      <c r="J220" s="28"/>
    </row>
    <row r="221" spans="1:10" ht="26.25">
      <c r="A221" s="1" t="s">
        <v>364</v>
      </c>
      <c r="B221" s="44" t="s">
        <v>365</v>
      </c>
      <c r="C221" s="56"/>
      <c r="D221" s="54"/>
      <c r="E221" s="45"/>
      <c r="F221" s="60">
        <v>2050843.82</v>
      </c>
      <c r="G221" s="28"/>
      <c r="H221" s="28"/>
      <c r="I221" s="28"/>
      <c r="J221" s="28"/>
    </row>
    <row r="222" spans="1:10" ht="14.25">
      <c r="A222" s="1" t="s">
        <v>334</v>
      </c>
      <c r="B222" s="44" t="s">
        <v>365</v>
      </c>
      <c r="C222" s="56"/>
      <c r="D222" s="54"/>
      <c r="E222" s="45" t="s">
        <v>336</v>
      </c>
      <c r="F222" s="60">
        <v>2050843.82</v>
      </c>
      <c r="G222" s="28"/>
      <c r="H222" s="28"/>
      <c r="I222" s="28"/>
      <c r="J222" s="28"/>
    </row>
    <row r="223" spans="1:10" ht="39">
      <c r="A223" s="1" t="s">
        <v>366</v>
      </c>
      <c r="B223" s="44" t="s">
        <v>367</v>
      </c>
      <c r="C223" s="56"/>
      <c r="D223" s="54"/>
      <c r="E223" s="45"/>
      <c r="F223" s="60">
        <v>126608.4</v>
      </c>
      <c r="G223" s="28"/>
      <c r="H223" s="28"/>
      <c r="I223" s="28"/>
      <c r="J223" s="28"/>
    </row>
    <row r="224" spans="1:10" ht="14.25">
      <c r="A224" s="1" t="s">
        <v>334</v>
      </c>
      <c r="B224" s="44" t="s">
        <v>367</v>
      </c>
      <c r="C224" s="56"/>
      <c r="D224" s="54"/>
      <c r="E224" s="45" t="s">
        <v>336</v>
      </c>
      <c r="F224" s="60">
        <v>126608.4</v>
      </c>
      <c r="G224" s="28"/>
      <c r="H224" s="28"/>
      <c r="I224" s="28"/>
      <c r="J224" s="28"/>
    </row>
    <row r="225" spans="1:10" ht="26.25">
      <c r="A225" s="1" t="s">
        <v>368</v>
      </c>
      <c r="B225" s="44" t="s">
        <v>369</v>
      </c>
      <c r="C225" s="56"/>
      <c r="D225" s="54"/>
      <c r="E225" s="45"/>
      <c r="F225" s="60">
        <f>F226</f>
        <v>0</v>
      </c>
      <c r="G225" s="28"/>
      <c r="H225" s="28"/>
      <c r="I225" s="28"/>
      <c r="J225" s="28"/>
    </row>
    <row r="226" spans="1:10" ht="14.25">
      <c r="A226" s="1" t="s">
        <v>334</v>
      </c>
      <c r="B226" s="44" t="s">
        <v>369</v>
      </c>
      <c r="C226" s="56"/>
      <c r="D226" s="54"/>
      <c r="E226" s="45" t="s">
        <v>336</v>
      </c>
      <c r="F226" s="60">
        <v>0</v>
      </c>
      <c r="G226" s="28"/>
      <c r="H226" s="28"/>
      <c r="I226" s="28"/>
      <c r="J226" s="28"/>
    </row>
    <row r="227" spans="1:10" ht="26.25">
      <c r="A227" s="1" t="s">
        <v>398</v>
      </c>
      <c r="B227" s="44" t="s">
        <v>399</v>
      </c>
      <c r="C227" s="45"/>
      <c r="D227" s="54"/>
      <c r="E227" s="45"/>
      <c r="F227" s="60">
        <f>F228</f>
        <v>187500</v>
      </c>
      <c r="G227" s="28"/>
      <c r="H227" s="28"/>
      <c r="I227" s="28"/>
      <c r="J227" s="28"/>
    </row>
    <row r="228" spans="1:10" ht="14.25">
      <c r="A228" s="1" t="s">
        <v>334</v>
      </c>
      <c r="B228" s="44" t="s">
        <v>399</v>
      </c>
      <c r="C228" s="45" t="s">
        <v>336</v>
      </c>
      <c r="D228" s="54"/>
      <c r="E228" s="45" t="s">
        <v>336</v>
      </c>
      <c r="F228" s="60">
        <v>187500</v>
      </c>
      <c r="G228" s="28"/>
      <c r="H228" s="28"/>
      <c r="I228" s="28"/>
      <c r="J228" s="28"/>
    </row>
    <row r="229" spans="1:10" ht="39">
      <c r="A229" s="1" t="s">
        <v>333</v>
      </c>
      <c r="B229" s="44" t="s">
        <v>335</v>
      </c>
      <c r="C229" s="56"/>
      <c r="D229" s="54"/>
      <c r="E229" s="54"/>
      <c r="F229" s="60">
        <f>F230</f>
        <v>161918</v>
      </c>
      <c r="G229" s="28"/>
      <c r="H229" s="28"/>
      <c r="I229" s="28"/>
      <c r="J229" s="28"/>
    </row>
    <row r="230" spans="1:10" ht="14.25">
      <c r="A230" s="1" t="s">
        <v>334</v>
      </c>
      <c r="B230" s="44" t="s">
        <v>335</v>
      </c>
      <c r="C230" s="56"/>
      <c r="D230" s="54"/>
      <c r="E230" s="54" t="s">
        <v>336</v>
      </c>
      <c r="F230" s="60">
        <v>161918</v>
      </c>
      <c r="G230" s="28"/>
      <c r="H230" s="28"/>
      <c r="I230" s="28"/>
      <c r="J230" s="28"/>
    </row>
    <row r="231" spans="1:10" ht="39">
      <c r="A231" s="1" t="s">
        <v>402</v>
      </c>
      <c r="B231" s="44" t="s">
        <v>403</v>
      </c>
      <c r="C231" s="56"/>
      <c r="D231" s="54"/>
      <c r="E231" s="54"/>
      <c r="F231" s="60">
        <f>F232</f>
        <v>1000</v>
      </c>
      <c r="G231" s="28"/>
      <c r="H231" s="28"/>
      <c r="I231" s="28"/>
      <c r="J231" s="28"/>
    </row>
    <row r="232" spans="1:10" ht="14.25">
      <c r="A232" s="1" t="s">
        <v>334</v>
      </c>
      <c r="B232" s="44" t="s">
        <v>403</v>
      </c>
      <c r="C232" s="56"/>
      <c r="D232" s="54"/>
      <c r="E232" s="54" t="s">
        <v>336</v>
      </c>
      <c r="F232" s="60">
        <v>1000</v>
      </c>
      <c r="G232" s="28"/>
      <c r="H232" s="28"/>
      <c r="I232" s="28"/>
      <c r="J232" s="28"/>
    </row>
    <row r="233" spans="1:10" ht="26.25">
      <c r="A233" s="1" t="s">
        <v>392</v>
      </c>
      <c r="B233" s="44" t="s">
        <v>393</v>
      </c>
      <c r="C233" s="56"/>
      <c r="D233" s="54"/>
      <c r="E233" s="45"/>
      <c r="F233" s="60">
        <f>F234</f>
        <v>565824</v>
      </c>
      <c r="G233" s="28"/>
      <c r="H233" s="28"/>
      <c r="I233" s="28"/>
      <c r="J233" s="28"/>
    </row>
    <row r="234" spans="1:10" ht="14.25">
      <c r="A234" s="1" t="s">
        <v>371</v>
      </c>
      <c r="B234" s="44" t="s">
        <v>393</v>
      </c>
      <c r="C234" s="56"/>
      <c r="D234" s="54"/>
      <c r="E234" s="45" t="s">
        <v>310</v>
      </c>
      <c r="F234" s="60">
        <v>565824</v>
      </c>
      <c r="G234" s="28"/>
      <c r="H234" s="28"/>
      <c r="I234" s="28"/>
      <c r="J234" s="28"/>
    </row>
    <row r="235" spans="1:10" ht="26.25">
      <c r="A235" s="1" t="s">
        <v>386</v>
      </c>
      <c r="B235" s="44" t="s">
        <v>378</v>
      </c>
      <c r="C235" s="56"/>
      <c r="D235" s="54"/>
      <c r="E235" s="45"/>
      <c r="F235" s="60">
        <v>1724113</v>
      </c>
      <c r="G235" s="28"/>
      <c r="H235" s="28"/>
      <c r="I235" s="28"/>
      <c r="J235" s="28"/>
    </row>
    <row r="236" spans="1:10" ht="14.25">
      <c r="A236" s="1" t="s">
        <v>371</v>
      </c>
      <c r="B236" s="44" t="s">
        <v>378</v>
      </c>
      <c r="C236" s="56"/>
      <c r="D236" s="54"/>
      <c r="E236" s="45" t="s">
        <v>310</v>
      </c>
      <c r="F236" s="60">
        <v>1724113</v>
      </c>
      <c r="G236" s="28"/>
      <c r="H236" s="28"/>
      <c r="I236" s="28"/>
      <c r="J236" s="28"/>
    </row>
    <row r="237" spans="1:10" ht="26.25">
      <c r="A237" s="1" t="s">
        <v>370</v>
      </c>
      <c r="B237" s="44" t="s">
        <v>372</v>
      </c>
      <c r="C237" s="56"/>
      <c r="D237" s="54"/>
      <c r="E237" s="44"/>
      <c r="F237" s="60">
        <f>F238</f>
        <v>3052206.88</v>
      </c>
      <c r="G237" s="28"/>
      <c r="H237" s="28"/>
      <c r="I237" s="28"/>
      <c r="J237" s="28"/>
    </row>
    <row r="238" spans="1:10" ht="14.25">
      <c r="A238" s="1" t="s">
        <v>371</v>
      </c>
      <c r="B238" s="44" t="s">
        <v>372</v>
      </c>
      <c r="C238" s="56"/>
      <c r="D238" s="54"/>
      <c r="E238" s="44" t="s">
        <v>310</v>
      </c>
      <c r="F238" s="60">
        <v>3052206.88</v>
      </c>
      <c r="G238" s="28"/>
      <c r="H238" s="28"/>
      <c r="I238" s="28"/>
      <c r="J238" s="28"/>
    </row>
    <row r="239" spans="1:10" ht="26.25">
      <c r="A239" s="1" t="s">
        <v>400</v>
      </c>
      <c r="B239" s="44" t="s">
        <v>401</v>
      </c>
      <c r="C239" s="56"/>
      <c r="D239" s="54"/>
      <c r="E239" s="44"/>
      <c r="F239" s="60">
        <f>F240</f>
        <v>504000</v>
      </c>
      <c r="G239" s="28"/>
      <c r="H239" s="28"/>
      <c r="I239" s="28"/>
      <c r="J239" s="28"/>
    </row>
    <row r="240" spans="1:10" ht="14.25">
      <c r="A240" s="1" t="s">
        <v>334</v>
      </c>
      <c r="B240" s="44" t="s">
        <v>401</v>
      </c>
      <c r="C240" s="56"/>
      <c r="D240" s="54"/>
      <c r="E240" s="44" t="s">
        <v>336</v>
      </c>
      <c r="F240" s="60">
        <v>504000</v>
      </c>
      <c r="G240" s="28"/>
      <c r="H240" s="28"/>
      <c r="I240" s="28"/>
      <c r="J240" s="28"/>
    </row>
    <row r="241" spans="1:10" ht="26.25">
      <c r="A241" s="1" t="s">
        <v>370</v>
      </c>
      <c r="B241" s="44" t="s">
        <v>372</v>
      </c>
      <c r="C241" s="56"/>
      <c r="D241" s="54"/>
      <c r="E241" s="44"/>
      <c r="F241" s="60">
        <f>F242</f>
        <v>0</v>
      </c>
      <c r="G241" s="28"/>
      <c r="H241" s="28"/>
      <c r="I241" s="28"/>
      <c r="J241" s="28"/>
    </row>
    <row r="242" spans="1:10" ht="14.25">
      <c r="A242" s="1" t="s">
        <v>371</v>
      </c>
      <c r="B242" s="44" t="s">
        <v>372</v>
      </c>
      <c r="C242" s="56"/>
      <c r="D242" s="54"/>
      <c r="E242" s="44" t="s">
        <v>310</v>
      </c>
      <c r="F242" s="60"/>
      <c r="G242" s="28"/>
      <c r="H242" s="28"/>
      <c r="I242" s="28"/>
      <c r="J242" s="28"/>
    </row>
    <row r="243" spans="1:10" ht="26.25">
      <c r="A243" s="1" t="s">
        <v>373</v>
      </c>
      <c r="B243" s="44" t="s">
        <v>374</v>
      </c>
      <c r="C243" s="56"/>
      <c r="D243" s="54"/>
      <c r="E243" s="44"/>
      <c r="F243" s="60">
        <f>F244</f>
        <v>102030.4</v>
      </c>
      <c r="G243" s="28"/>
      <c r="H243" s="28"/>
      <c r="I243" s="28"/>
      <c r="J243" s="28"/>
    </row>
    <row r="244" spans="1:10" ht="14.25">
      <c r="A244" s="1" t="s">
        <v>371</v>
      </c>
      <c r="B244" s="44" t="s">
        <v>374</v>
      </c>
      <c r="C244" s="56"/>
      <c r="D244" s="54"/>
      <c r="E244" s="44" t="s">
        <v>310</v>
      </c>
      <c r="F244" s="60">
        <f>102030.4</f>
        <v>102030.4</v>
      </c>
      <c r="G244" s="28"/>
      <c r="H244" s="28"/>
      <c r="I244" s="28"/>
      <c r="J244" s="28"/>
    </row>
    <row r="245" spans="1:10" ht="26.25">
      <c r="A245" s="1" t="s">
        <v>375</v>
      </c>
      <c r="B245" s="44" t="s">
        <v>377</v>
      </c>
      <c r="C245" s="56"/>
      <c r="D245" s="54"/>
      <c r="E245" s="44"/>
      <c r="F245" s="60">
        <f>F246</f>
        <v>80000</v>
      </c>
      <c r="G245" s="28"/>
      <c r="H245" s="28"/>
      <c r="I245" s="28"/>
      <c r="J245" s="28"/>
    </row>
    <row r="246" spans="1:10" ht="14.25">
      <c r="A246" s="1" t="s">
        <v>371</v>
      </c>
      <c r="B246" s="44" t="s">
        <v>377</v>
      </c>
      <c r="C246" s="56"/>
      <c r="D246" s="54"/>
      <c r="E246" s="44" t="s">
        <v>310</v>
      </c>
      <c r="F246" s="60">
        <v>80000</v>
      </c>
      <c r="G246" s="28"/>
      <c r="H246" s="28"/>
      <c r="I246" s="28"/>
      <c r="J246" s="28"/>
    </row>
    <row r="247" spans="1:10" ht="26.25">
      <c r="A247" s="1" t="s">
        <v>376</v>
      </c>
      <c r="B247" s="44" t="s">
        <v>378</v>
      </c>
      <c r="C247" s="56"/>
      <c r="D247" s="54"/>
      <c r="E247" s="44"/>
      <c r="F247" s="60">
        <v>562596</v>
      </c>
      <c r="G247" s="28"/>
      <c r="H247" s="28"/>
      <c r="I247" s="28"/>
      <c r="J247" s="28"/>
    </row>
    <row r="248" spans="1:10" ht="14.25">
      <c r="A248" s="1" t="s">
        <v>371</v>
      </c>
      <c r="B248" s="44" t="s">
        <v>378</v>
      </c>
      <c r="C248" s="56"/>
      <c r="D248" s="54"/>
      <c r="E248" s="44" t="s">
        <v>310</v>
      </c>
      <c r="F248" s="60">
        <v>562596</v>
      </c>
      <c r="G248" s="28"/>
      <c r="H248" s="28"/>
      <c r="I248" s="28"/>
      <c r="J248" s="28"/>
    </row>
    <row r="249" spans="1:10" ht="26.25">
      <c r="A249" s="15" t="s">
        <v>112</v>
      </c>
      <c r="B249" s="70"/>
      <c r="C249" s="70"/>
      <c r="D249" s="70"/>
      <c r="E249" s="70"/>
      <c r="F249" s="60">
        <f>F250+F252</f>
        <v>8316000</v>
      </c>
      <c r="G249" s="28"/>
      <c r="H249" s="28"/>
      <c r="I249" s="28"/>
      <c r="J249" s="28"/>
    </row>
    <row r="250" spans="1:10" ht="15" customHeight="1">
      <c r="A250" s="3" t="s">
        <v>56</v>
      </c>
      <c r="B250" s="61" t="s">
        <v>166</v>
      </c>
      <c r="C250" s="61" t="s">
        <v>21</v>
      </c>
      <c r="D250" s="61" t="s">
        <v>3</v>
      </c>
      <c r="E250" s="54"/>
      <c r="F250" s="60">
        <f>F251</f>
        <v>5000000</v>
      </c>
      <c r="G250" s="28"/>
      <c r="H250" s="28"/>
      <c r="I250" s="28"/>
      <c r="J250" s="28"/>
    </row>
    <row r="251" spans="1:10" ht="16.5" customHeight="1">
      <c r="A251" s="15" t="s">
        <v>313</v>
      </c>
      <c r="B251" s="61" t="s">
        <v>166</v>
      </c>
      <c r="C251" s="56" t="s">
        <v>21</v>
      </c>
      <c r="D251" s="54" t="s">
        <v>3</v>
      </c>
      <c r="E251" s="54" t="s">
        <v>312</v>
      </c>
      <c r="F251" s="60">
        <v>5000000</v>
      </c>
      <c r="G251" s="28"/>
      <c r="H251" s="28"/>
      <c r="I251" s="28"/>
      <c r="J251" s="28"/>
    </row>
    <row r="252" spans="1:10" ht="27" customHeight="1">
      <c r="A252" s="3" t="s">
        <v>57</v>
      </c>
      <c r="B252" s="61" t="s">
        <v>229</v>
      </c>
      <c r="C252" s="61" t="s">
        <v>21</v>
      </c>
      <c r="D252" s="61" t="s">
        <v>3</v>
      </c>
      <c r="E252" s="54"/>
      <c r="F252" s="60">
        <f>F253</f>
        <v>3316000</v>
      </c>
      <c r="G252" s="28"/>
      <c r="H252" s="28"/>
      <c r="I252" s="28"/>
      <c r="J252" s="28"/>
    </row>
    <row r="253" spans="1:10" ht="12.75" customHeight="1">
      <c r="A253" s="15" t="s">
        <v>313</v>
      </c>
      <c r="B253" s="61" t="s">
        <v>229</v>
      </c>
      <c r="C253" s="56" t="s">
        <v>21</v>
      </c>
      <c r="D253" s="54" t="s">
        <v>3</v>
      </c>
      <c r="E253" s="54" t="s">
        <v>312</v>
      </c>
      <c r="F253" s="60">
        <v>3316000</v>
      </c>
      <c r="G253" s="28"/>
      <c r="H253" s="28"/>
      <c r="I253" s="28"/>
      <c r="J253" s="28"/>
    </row>
    <row r="254" spans="1:10" ht="33" customHeight="1">
      <c r="A254" s="31" t="s">
        <v>337</v>
      </c>
      <c r="B254" s="71" t="s">
        <v>335</v>
      </c>
      <c r="C254" s="56" t="s">
        <v>4</v>
      </c>
      <c r="D254" s="54" t="s">
        <v>14</v>
      </c>
      <c r="E254" s="54"/>
      <c r="F254" s="60">
        <f>F255</f>
        <v>1174306.04</v>
      </c>
      <c r="G254" s="28"/>
      <c r="H254" s="28"/>
      <c r="I254" s="28"/>
      <c r="J254" s="28"/>
    </row>
    <row r="255" spans="1:10" ht="27" customHeight="1">
      <c r="A255" s="1" t="s">
        <v>334</v>
      </c>
      <c r="B255" s="61" t="s">
        <v>335</v>
      </c>
      <c r="C255" s="56" t="s">
        <v>4</v>
      </c>
      <c r="D255" s="54" t="s">
        <v>14</v>
      </c>
      <c r="E255" s="54" t="s">
        <v>336</v>
      </c>
      <c r="F255" s="60">
        <v>1174306.04</v>
      </c>
      <c r="G255" s="28"/>
      <c r="H255" s="28"/>
      <c r="I255" s="28"/>
      <c r="J255" s="28"/>
    </row>
    <row r="256" spans="1:6" ht="32.25" customHeight="1">
      <c r="A256" s="22" t="s">
        <v>69</v>
      </c>
      <c r="B256" s="72" t="s">
        <v>113</v>
      </c>
      <c r="C256" s="64"/>
      <c r="D256" s="64"/>
      <c r="E256" s="64"/>
      <c r="F256" s="65">
        <f>F257+F313+F319+F355+F366</f>
        <v>285779639.17</v>
      </c>
    </row>
    <row r="257" spans="1:6" ht="21.75" customHeight="1">
      <c r="A257" s="14" t="s">
        <v>68</v>
      </c>
      <c r="B257" s="53" t="s">
        <v>114</v>
      </c>
      <c r="C257" s="50"/>
      <c r="D257" s="53"/>
      <c r="E257" s="53"/>
      <c r="F257" s="82">
        <f>F258</f>
        <v>38806143.04</v>
      </c>
    </row>
    <row r="258" spans="1:6" ht="33" customHeight="1">
      <c r="A258" s="14" t="s">
        <v>201</v>
      </c>
      <c r="B258" s="53" t="s">
        <v>168</v>
      </c>
      <c r="C258" s="50"/>
      <c r="D258" s="53"/>
      <c r="E258" s="53"/>
      <c r="F258" s="82">
        <f>F259+F291+F294</f>
        <v>38806143.04</v>
      </c>
    </row>
    <row r="259" spans="1:6" ht="27" customHeight="1">
      <c r="A259" s="40" t="s">
        <v>226</v>
      </c>
      <c r="B259" s="62"/>
      <c r="C259" s="56" t="s">
        <v>3</v>
      </c>
      <c r="D259" s="54" t="s">
        <v>24</v>
      </c>
      <c r="E259" s="62"/>
      <c r="F259" s="85">
        <f>F260+F263+F265+F268+F271+F275+F277+F279+F281+F283+F285+F287+F289</f>
        <v>23180700</v>
      </c>
    </row>
    <row r="260" spans="1:6" ht="26.25" customHeight="1">
      <c r="A260" s="1" t="s">
        <v>33</v>
      </c>
      <c r="B260" s="54" t="s">
        <v>295</v>
      </c>
      <c r="C260" s="56" t="s">
        <v>3</v>
      </c>
      <c r="D260" s="54" t="s">
        <v>24</v>
      </c>
      <c r="E260" s="54"/>
      <c r="F260" s="60">
        <f>F261+F262</f>
        <v>19934700</v>
      </c>
    </row>
    <row r="261" spans="1:6" ht="18" customHeight="1">
      <c r="A261" s="1" t="s">
        <v>315</v>
      </c>
      <c r="B261" s="54" t="s">
        <v>295</v>
      </c>
      <c r="C261" s="56" t="s">
        <v>3</v>
      </c>
      <c r="D261" s="54" t="s">
        <v>24</v>
      </c>
      <c r="E261" s="54" t="s">
        <v>314</v>
      </c>
      <c r="F261" s="60">
        <v>18037000</v>
      </c>
    </row>
    <row r="262" spans="1:6" ht="24.75" customHeight="1">
      <c r="A262" s="1" t="s">
        <v>298</v>
      </c>
      <c r="B262" s="54" t="s">
        <v>295</v>
      </c>
      <c r="C262" s="56" t="s">
        <v>3</v>
      </c>
      <c r="D262" s="54" t="s">
        <v>24</v>
      </c>
      <c r="E262" s="54" t="s">
        <v>297</v>
      </c>
      <c r="F262" s="60">
        <v>1897700</v>
      </c>
    </row>
    <row r="263" spans="1:8" ht="26.25">
      <c r="A263" s="15" t="s">
        <v>34</v>
      </c>
      <c r="B263" s="54" t="s">
        <v>169</v>
      </c>
      <c r="C263" s="56" t="s">
        <v>3</v>
      </c>
      <c r="D263" s="54" t="s">
        <v>24</v>
      </c>
      <c r="E263" s="54"/>
      <c r="F263" s="60">
        <f>F264</f>
        <v>2093000</v>
      </c>
      <c r="H263" s="11"/>
    </row>
    <row r="264" spans="1:8" ht="20.25" customHeight="1">
      <c r="A264" s="1" t="s">
        <v>315</v>
      </c>
      <c r="B264" s="54" t="s">
        <v>169</v>
      </c>
      <c r="C264" s="56" t="s">
        <v>3</v>
      </c>
      <c r="D264" s="54" t="s">
        <v>24</v>
      </c>
      <c r="E264" s="54" t="s">
        <v>314</v>
      </c>
      <c r="F264" s="60">
        <v>2093000</v>
      </c>
      <c r="H264" s="11"/>
    </row>
    <row r="265" spans="1:6" ht="28.5" customHeight="1">
      <c r="A265" s="15" t="s">
        <v>35</v>
      </c>
      <c r="B265" s="54" t="s">
        <v>170</v>
      </c>
      <c r="C265" s="56" t="s">
        <v>3</v>
      </c>
      <c r="D265" s="54" t="s">
        <v>24</v>
      </c>
      <c r="E265" s="54"/>
      <c r="F265" s="60">
        <f>SUM(F266:F267)</f>
        <v>361000</v>
      </c>
    </row>
    <row r="266" spans="1:8" ht="17.25" customHeight="1">
      <c r="A266" s="1" t="s">
        <v>315</v>
      </c>
      <c r="B266" s="54" t="s">
        <v>170</v>
      </c>
      <c r="C266" s="56" t="s">
        <v>3</v>
      </c>
      <c r="D266" s="54" t="s">
        <v>24</v>
      </c>
      <c r="E266" s="54" t="s">
        <v>314</v>
      </c>
      <c r="F266" s="60">
        <v>356000</v>
      </c>
      <c r="H266" s="11"/>
    </row>
    <row r="267" spans="1:6" ht="26.25">
      <c r="A267" s="1" t="s">
        <v>298</v>
      </c>
      <c r="B267" s="54" t="s">
        <v>170</v>
      </c>
      <c r="C267" s="56" t="s">
        <v>3</v>
      </c>
      <c r="D267" s="54" t="s">
        <v>24</v>
      </c>
      <c r="E267" s="54" t="s">
        <v>297</v>
      </c>
      <c r="F267" s="60">
        <v>5000</v>
      </c>
    </row>
    <row r="268" spans="1:6" ht="14.25">
      <c r="A268" s="1" t="s">
        <v>259</v>
      </c>
      <c r="B268" s="54" t="s">
        <v>171</v>
      </c>
      <c r="C268" s="56" t="s">
        <v>3</v>
      </c>
      <c r="D268" s="54" t="s">
        <v>24</v>
      </c>
      <c r="E268" s="54"/>
      <c r="F268" s="60">
        <f>F269+F270</f>
        <v>89000</v>
      </c>
    </row>
    <row r="269" spans="1:6" ht="17.25" customHeight="1">
      <c r="A269" s="1" t="s">
        <v>315</v>
      </c>
      <c r="B269" s="54" t="s">
        <v>171</v>
      </c>
      <c r="C269" s="56" t="s">
        <v>3</v>
      </c>
      <c r="D269" s="54" t="s">
        <v>24</v>
      </c>
      <c r="E269" s="54" t="s">
        <v>314</v>
      </c>
      <c r="F269" s="60">
        <v>88000</v>
      </c>
    </row>
    <row r="270" spans="1:6" ht="24" customHeight="1">
      <c r="A270" s="1" t="s">
        <v>298</v>
      </c>
      <c r="B270" s="54" t="s">
        <v>171</v>
      </c>
      <c r="C270" s="56" t="s">
        <v>3</v>
      </c>
      <c r="D270" s="54" t="s">
        <v>24</v>
      </c>
      <c r="E270" s="54" t="s">
        <v>297</v>
      </c>
      <c r="F270" s="60">
        <v>1000</v>
      </c>
    </row>
    <row r="271" spans="1:6" ht="39.75" customHeight="1">
      <c r="A271" s="15" t="s">
        <v>36</v>
      </c>
      <c r="B271" s="54" t="s">
        <v>172</v>
      </c>
      <c r="C271" s="56" t="s">
        <v>3</v>
      </c>
      <c r="D271" s="54" t="s">
        <v>24</v>
      </c>
      <c r="E271" s="54"/>
      <c r="F271" s="60">
        <f>SUM(F272:F274)</f>
        <v>370000</v>
      </c>
    </row>
    <row r="272" spans="1:6" ht="18" customHeight="1">
      <c r="A272" s="1" t="s">
        <v>315</v>
      </c>
      <c r="B272" s="54" t="s">
        <v>172</v>
      </c>
      <c r="C272" s="56" t="s">
        <v>3</v>
      </c>
      <c r="D272" s="54" t="s">
        <v>24</v>
      </c>
      <c r="E272" s="54" t="s">
        <v>314</v>
      </c>
      <c r="F272" s="60">
        <v>330000</v>
      </c>
    </row>
    <row r="273" spans="1:9" ht="26.25">
      <c r="A273" s="1" t="s">
        <v>298</v>
      </c>
      <c r="B273" s="54" t="s">
        <v>172</v>
      </c>
      <c r="C273" s="56" t="s">
        <v>3</v>
      </c>
      <c r="D273" s="54" t="s">
        <v>24</v>
      </c>
      <c r="E273" s="54" t="s">
        <v>297</v>
      </c>
      <c r="F273" s="60">
        <v>30000</v>
      </c>
      <c r="I273" s="11"/>
    </row>
    <row r="274" spans="1:6" ht="16.5" customHeight="1">
      <c r="A274" s="1" t="s">
        <v>37</v>
      </c>
      <c r="B274" s="54" t="s">
        <v>172</v>
      </c>
      <c r="C274" s="56" t="s">
        <v>3</v>
      </c>
      <c r="D274" s="54" t="s">
        <v>24</v>
      </c>
      <c r="E274" s="54" t="s">
        <v>38</v>
      </c>
      <c r="F274" s="60">
        <v>10000</v>
      </c>
    </row>
    <row r="275" spans="1:6" ht="27" customHeight="1">
      <c r="A275" s="1" t="s">
        <v>255</v>
      </c>
      <c r="B275" s="54" t="s">
        <v>254</v>
      </c>
      <c r="C275" s="56" t="s">
        <v>3</v>
      </c>
      <c r="D275" s="54" t="s">
        <v>24</v>
      </c>
      <c r="E275" s="54"/>
      <c r="F275" s="60">
        <f>F276</f>
        <v>0</v>
      </c>
    </row>
    <row r="276" spans="1:6" ht="18" customHeight="1">
      <c r="A276" s="1" t="s">
        <v>251</v>
      </c>
      <c r="B276" s="54" t="s">
        <v>254</v>
      </c>
      <c r="C276" s="56" t="s">
        <v>3</v>
      </c>
      <c r="D276" s="54" t="s">
        <v>24</v>
      </c>
      <c r="E276" s="54" t="s">
        <v>252</v>
      </c>
      <c r="F276" s="60">
        <v>0</v>
      </c>
    </row>
    <row r="277" spans="1:6" ht="26.25">
      <c r="A277" s="1" t="s">
        <v>207</v>
      </c>
      <c r="B277" s="54" t="s">
        <v>208</v>
      </c>
      <c r="C277" s="56" t="s">
        <v>3</v>
      </c>
      <c r="D277" s="54" t="s">
        <v>24</v>
      </c>
      <c r="E277" s="54"/>
      <c r="F277" s="60">
        <f>F278</f>
        <v>200000</v>
      </c>
    </row>
    <row r="278" spans="1:6" ht="21" customHeight="1">
      <c r="A278" s="1" t="s">
        <v>298</v>
      </c>
      <c r="B278" s="54" t="s">
        <v>208</v>
      </c>
      <c r="C278" s="56" t="s">
        <v>3</v>
      </c>
      <c r="D278" s="54" t="s">
        <v>24</v>
      </c>
      <c r="E278" s="54" t="s">
        <v>297</v>
      </c>
      <c r="F278" s="60">
        <v>200000</v>
      </c>
    </row>
    <row r="279" spans="1:6" ht="29.25" customHeight="1">
      <c r="A279" s="1" t="s">
        <v>209</v>
      </c>
      <c r="B279" s="54" t="s">
        <v>210</v>
      </c>
      <c r="C279" s="56" t="s">
        <v>3</v>
      </c>
      <c r="D279" s="54" t="s">
        <v>24</v>
      </c>
      <c r="E279" s="54"/>
      <c r="F279" s="60">
        <f>SUM(F280:F280)</f>
        <v>40000</v>
      </c>
    </row>
    <row r="280" spans="1:6" ht="24" customHeight="1">
      <c r="A280" s="1" t="s">
        <v>298</v>
      </c>
      <c r="B280" s="54" t="s">
        <v>210</v>
      </c>
      <c r="C280" s="56" t="s">
        <v>3</v>
      </c>
      <c r="D280" s="54" t="s">
        <v>24</v>
      </c>
      <c r="E280" s="73" t="s">
        <v>297</v>
      </c>
      <c r="F280" s="60">
        <v>40000</v>
      </c>
    </row>
    <row r="281" spans="1:6" ht="39">
      <c r="A281" s="1" t="s">
        <v>211</v>
      </c>
      <c r="B281" s="54" t="s">
        <v>212</v>
      </c>
      <c r="C281" s="56" t="s">
        <v>3</v>
      </c>
      <c r="D281" s="54" t="s">
        <v>24</v>
      </c>
      <c r="E281" s="73"/>
      <c r="F281" s="60">
        <f>F282</f>
        <v>5000</v>
      </c>
    </row>
    <row r="282" spans="1:6" ht="26.25">
      <c r="A282" s="1" t="s">
        <v>298</v>
      </c>
      <c r="B282" s="54" t="s">
        <v>212</v>
      </c>
      <c r="C282" s="56" t="s">
        <v>3</v>
      </c>
      <c r="D282" s="54" t="s">
        <v>24</v>
      </c>
      <c r="E282" s="73" t="s">
        <v>297</v>
      </c>
      <c r="F282" s="60">
        <v>5000</v>
      </c>
    </row>
    <row r="283" spans="1:6" ht="29.25" customHeight="1">
      <c r="A283" s="36" t="s">
        <v>260</v>
      </c>
      <c r="B283" s="54" t="s">
        <v>213</v>
      </c>
      <c r="C283" s="56" t="s">
        <v>3</v>
      </c>
      <c r="D283" s="54" t="s">
        <v>24</v>
      </c>
      <c r="E283" s="73"/>
      <c r="F283" s="60">
        <f>F284</f>
        <v>11000</v>
      </c>
    </row>
    <row r="284" spans="1:6" ht="26.25">
      <c r="A284" s="1" t="s">
        <v>298</v>
      </c>
      <c r="B284" s="54" t="s">
        <v>214</v>
      </c>
      <c r="C284" s="56" t="s">
        <v>3</v>
      </c>
      <c r="D284" s="54" t="s">
        <v>24</v>
      </c>
      <c r="E284" s="73" t="s">
        <v>297</v>
      </c>
      <c r="F284" s="60">
        <v>11000</v>
      </c>
    </row>
    <row r="285" spans="1:6" ht="26.25">
      <c r="A285" s="36" t="s">
        <v>261</v>
      </c>
      <c r="B285" s="54" t="s">
        <v>215</v>
      </c>
      <c r="C285" s="56" t="s">
        <v>3</v>
      </c>
      <c r="D285" s="54" t="s">
        <v>24</v>
      </c>
      <c r="E285" s="73"/>
      <c r="F285" s="60">
        <f>SUM(F286:F286)</f>
        <v>33000</v>
      </c>
    </row>
    <row r="286" spans="1:6" ht="26.25">
      <c r="A286" s="1" t="s">
        <v>298</v>
      </c>
      <c r="B286" s="54" t="s">
        <v>215</v>
      </c>
      <c r="C286" s="56" t="s">
        <v>3</v>
      </c>
      <c r="D286" s="54" t="s">
        <v>24</v>
      </c>
      <c r="E286" s="73" t="s">
        <v>297</v>
      </c>
      <c r="F286" s="60">
        <v>33000</v>
      </c>
    </row>
    <row r="287" spans="1:6" ht="26.25">
      <c r="A287" s="36" t="s">
        <v>262</v>
      </c>
      <c r="B287" s="54" t="s">
        <v>216</v>
      </c>
      <c r="C287" s="56" t="s">
        <v>3</v>
      </c>
      <c r="D287" s="54" t="s">
        <v>24</v>
      </c>
      <c r="E287" s="73"/>
      <c r="F287" s="60">
        <f>F288</f>
        <v>11000</v>
      </c>
    </row>
    <row r="288" spans="1:6" ht="26.25">
      <c r="A288" s="1" t="s">
        <v>298</v>
      </c>
      <c r="B288" s="54" t="s">
        <v>216</v>
      </c>
      <c r="C288" s="56" t="s">
        <v>3</v>
      </c>
      <c r="D288" s="54" t="s">
        <v>24</v>
      </c>
      <c r="E288" s="73" t="s">
        <v>297</v>
      </c>
      <c r="F288" s="60">
        <v>11000</v>
      </c>
    </row>
    <row r="289" spans="1:6" ht="30" customHeight="1">
      <c r="A289" s="36" t="s">
        <v>263</v>
      </c>
      <c r="B289" s="54" t="s">
        <v>235</v>
      </c>
      <c r="C289" s="56" t="s">
        <v>3</v>
      </c>
      <c r="D289" s="54" t="s">
        <v>24</v>
      </c>
      <c r="E289" s="73"/>
      <c r="F289" s="60">
        <f>F290</f>
        <v>33000</v>
      </c>
    </row>
    <row r="290" spans="1:6" ht="25.5" customHeight="1">
      <c r="A290" s="1" t="s">
        <v>298</v>
      </c>
      <c r="B290" s="54" t="s">
        <v>235</v>
      </c>
      <c r="C290" s="56" t="s">
        <v>3</v>
      </c>
      <c r="D290" s="54" t="s">
        <v>24</v>
      </c>
      <c r="E290" s="73" t="s">
        <v>297</v>
      </c>
      <c r="F290" s="60">
        <v>33000</v>
      </c>
    </row>
    <row r="291" spans="1:6" ht="16.5" customHeight="1">
      <c r="A291" s="1" t="s">
        <v>89</v>
      </c>
      <c r="B291" s="54" t="s">
        <v>202</v>
      </c>
      <c r="C291" s="56" t="s">
        <v>3</v>
      </c>
      <c r="D291" s="54" t="s">
        <v>17</v>
      </c>
      <c r="E291" s="73"/>
      <c r="F291" s="60">
        <f>F292</f>
        <v>1800</v>
      </c>
    </row>
    <row r="292" spans="1:6" ht="57.75" customHeight="1">
      <c r="A292" s="16" t="s">
        <v>248</v>
      </c>
      <c r="B292" s="54" t="s">
        <v>202</v>
      </c>
      <c r="C292" s="56" t="s">
        <v>3</v>
      </c>
      <c r="D292" s="54" t="s">
        <v>17</v>
      </c>
      <c r="E292" s="73"/>
      <c r="F292" s="60">
        <f>F293</f>
        <v>1800</v>
      </c>
    </row>
    <row r="293" spans="1:6" ht="22.5" customHeight="1">
      <c r="A293" s="1" t="s">
        <v>298</v>
      </c>
      <c r="B293" s="54" t="s">
        <v>202</v>
      </c>
      <c r="C293" s="56" t="s">
        <v>3</v>
      </c>
      <c r="D293" s="54" t="s">
        <v>17</v>
      </c>
      <c r="E293" s="73" t="s">
        <v>297</v>
      </c>
      <c r="F293" s="60">
        <v>1800</v>
      </c>
    </row>
    <row r="294" spans="1:6" ht="17.25" customHeight="1">
      <c r="A294" s="15" t="s">
        <v>90</v>
      </c>
      <c r="B294" s="54" t="s">
        <v>91</v>
      </c>
      <c r="C294" s="56" t="s">
        <v>3</v>
      </c>
      <c r="D294" s="54" t="s">
        <v>39</v>
      </c>
      <c r="E294" s="54"/>
      <c r="F294" s="60">
        <f>F295+F300+F304+F309+F302</f>
        <v>15623643.04</v>
      </c>
    </row>
    <row r="295" spans="1:6" ht="16.5" customHeight="1">
      <c r="A295" s="1" t="s">
        <v>40</v>
      </c>
      <c r="B295" s="54" t="s">
        <v>173</v>
      </c>
      <c r="C295" s="56" t="s">
        <v>3</v>
      </c>
      <c r="D295" s="54" t="s">
        <v>39</v>
      </c>
      <c r="E295" s="54"/>
      <c r="F295" s="60">
        <f>SUM(F296:F299)</f>
        <v>1117379.7</v>
      </c>
    </row>
    <row r="296" spans="1:6" ht="28.5" customHeight="1">
      <c r="A296" s="1" t="s">
        <v>298</v>
      </c>
      <c r="B296" s="54" t="s">
        <v>173</v>
      </c>
      <c r="C296" s="56" t="s">
        <v>3</v>
      </c>
      <c r="D296" s="54" t="s">
        <v>39</v>
      </c>
      <c r="E296" s="73" t="s">
        <v>297</v>
      </c>
      <c r="F296" s="60">
        <v>918979.7</v>
      </c>
    </row>
    <row r="297" spans="1:6" ht="20.25" customHeight="1">
      <c r="A297" s="4" t="s">
        <v>221</v>
      </c>
      <c r="B297" s="54" t="s">
        <v>173</v>
      </c>
      <c r="C297" s="56" t="s">
        <v>3</v>
      </c>
      <c r="D297" s="54" t="s">
        <v>39</v>
      </c>
      <c r="E297" s="73" t="s">
        <v>222</v>
      </c>
      <c r="F297" s="60">
        <v>12800</v>
      </c>
    </row>
    <row r="298" spans="1:6" ht="14.25">
      <c r="A298" s="2" t="s">
        <v>306</v>
      </c>
      <c r="B298" s="54" t="s">
        <v>173</v>
      </c>
      <c r="C298" s="56" t="s">
        <v>3</v>
      </c>
      <c r="D298" s="54" t="s">
        <v>39</v>
      </c>
      <c r="E298" s="73" t="s">
        <v>305</v>
      </c>
      <c r="F298" s="60">
        <v>64000</v>
      </c>
    </row>
    <row r="299" spans="1:6" ht="17.25" customHeight="1">
      <c r="A299" s="1" t="s">
        <v>308</v>
      </c>
      <c r="B299" s="54" t="s">
        <v>173</v>
      </c>
      <c r="C299" s="56" t="s">
        <v>3</v>
      </c>
      <c r="D299" s="54" t="s">
        <v>39</v>
      </c>
      <c r="E299" s="73" t="s">
        <v>307</v>
      </c>
      <c r="F299" s="60">
        <v>121600</v>
      </c>
    </row>
    <row r="300" spans="1:6" ht="27.75" customHeight="1">
      <c r="A300" s="38" t="s">
        <v>396</v>
      </c>
      <c r="B300" s="44" t="s">
        <v>397</v>
      </c>
      <c r="C300" s="56"/>
      <c r="D300" s="54"/>
      <c r="E300" s="73"/>
      <c r="F300" s="60">
        <f>F301</f>
        <v>100000</v>
      </c>
    </row>
    <row r="301" spans="1:6" ht="27" customHeight="1">
      <c r="A301" s="1" t="s">
        <v>298</v>
      </c>
      <c r="B301" s="44" t="s">
        <v>397</v>
      </c>
      <c r="C301" s="56"/>
      <c r="D301" s="54"/>
      <c r="E301" s="73" t="s">
        <v>297</v>
      </c>
      <c r="F301" s="60">
        <v>100000</v>
      </c>
    </row>
    <row r="302" spans="1:10" ht="27" customHeight="1">
      <c r="A302" s="42" t="s">
        <v>431</v>
      </c>
      <c r="B302" s="44" t="s">
        <v>419</v>
      </c>
      <c r="C302" s="56"/>
      <c r="D302" s="54"/>
      <c r="E302" s="73"/>
      <c r="F302" s="60">
        <f>F303</f>
        <v>800000</v>
      </c>
      <c r="J302" s="28"/>
    </row>
    <row r="303" spans="1:6" ht="18" customHeight="1">
      <c r="A303" s="42" t="s">
        <v>300</v>
      </c>
      <c r="B303" s="44" t="s">
        <v>419</v>
      </c>
      <c r="C303" s="56"/>
      <c r="D303" s="54"/>
      <c r="E303" s="73" t="s">
        <v>299</v>
      </c>
      <c r="F303" s="60">
        <v>800000</v>
      </c>
    </row>
    <row r="304" spans="1:6" ht="26.25">
      <c r="A304" s="19" t="s">
        <v>406</v>
      </c>
      <c r="B304" s="54" t="s">
        <v>174</v>
      </c>
      <c r="C304" s="56" t="s">
        <v>3</v>
      </c>
      <c r="D304" s="54" t="s">
        <v>39</v>
      </c>
      <c r="E304" s="54"/>
      <c r="F304" s="60">
        <f>SUM(F305:F308)</f>
        <v>10722263.34</v>
      </c>
    </row>
    <row r="305" spans="1:6" ht="17.25" customHeight="1">
      <c r="A305" s="1" t="s">
        <v>408</v>
      </c>
      <c r="B305" s="54" t="s">
        <v>174</v>
      </c>
      <c r="C305" s="56" t="s">
        <v>3</v>
      </c>
      <c r="D305" s="54" t="s">
        <v>39</v>
      </c>
      <c r="E305" s="54" t="s">
        <v>299</v>
      </c>
      <c r="F305" s="60">
        <v>6791403</v>
      </c>
    </row>
    <row r="306" spans="1:6" ht="26.25">
      <c r="A306" s="1" t="s">
        <v>298</v>
      </c>
      <c r="B306" s="54" t="s">
        <v>174</v>
      </c>
      <c r="C306" s="56" t="s">
        <v>3</v>
      </c>
      <c r="D306" s="54" t="s">
        <v>39</v>
      </c>
      <c r="E306" s="54" t="s">
        <v>297</v>
      </c>
      <c r="F306" s="60">
        <v>3824063.34</v>
      </c>
    </row>
    <row r="307" spans="1:6" ht="14.25">
      <c r="A307" s="2" t="s">
        <v>306</v>
      </c>
      <c r="B307" s="54" t="s">
        <v>174</v>
      </c>
      <c r="C307" s="56" t="s">
        <v>3</v>
      </c>
      <c r="D307" s="54" t="s">
        <v>39</v>
      </c>
      <c r="E307" s="54" t="s">
        <v>305</v>
      </c>
      <c r="F307" s="60">
        <v>20710.88</v>
      </c>
    </row>
    <row r="308" spans="1:6" ht="14.25">
      <c r="A308" s="1" t="s">
        <v>308</v>
      </c>
      <c r="B308" s="54" t="s">
        <v>174</v>
      </c>
      <c r="C308" s="56" t="s">
        <v>3</v>
      </c>
      <c r="D308" s="54" t="s">
        <v>39</v>
      </c>
      <c r="E308" s="54" t="s">
        <v>307</v>
      </c>
      <c r="F308" s="60">
        <v>86086.12</v>
      </c>
    </row>
    <row r="309" spans="1:6" ht="14.25">
      <c r="A309" s="19" t="s">
        <v>407</v>
      </c>
      <c r="B309" s="54" t="s">
        <v>296</v>
      </c>
      <c r="C309" s="56"/>
      <c r="D309" s="54"/>
      <c r="E309" s="54"/>
      <c r="F309" s="60">
        <f>F310+F311+F312</f>
        <v>2884000</v>
      </c>
    </row>
    <row r="310" spans="1:6" ht="14.25">
      <c r="A310" s="1" t="s">
        <v>300</v>
      </c>
      <c r="B310" s="54" t="s">
        <v>296</v>
      </c>
      <c r="C310" s="56" t="s">
        <v>3</v>
      </c>
      <c r="D310" s="54" t="s">
        <v>39</v>
      </c>
      <c r="E310" s="54" t="s">
        <v>299</v>
      </c>
      <c r="F310" s="60">
        <v>2381977.94</v>
      </c>
    </row>
    <row r="311" spans="1:6" ht="26.25">
      <c r="A311" s="1" t="s">
        <v>298</v>
      </c>
      <c r="B311" s="54" t="s">
        <v>296</v>
      </c>
      <c r="C311" s="56" t="s">
        <v>3</v>
      </c>
      <c r="D311" s="54" t="s">
        <v>39</v>
      </c>
      <c r="E311" s="54" t="s">
        <v>297</v>
      </c>
      <c r="F311" s="60">
        <v>491597.23</v>
      </c>
    </row>
    <row r="312" spans="1:6" ht="14.25">
      <c r="A312" s="1" t="s">
        <v>308</v>
      </c>
      <c r="B312" s="54" t="s">
        <v>296</v>
      </c>
      <c r="C312" s="56"/>
      <c r="D312" s="54"/>
      <c r="E312" s="54" t="s">
        <v>307</v>
      </c>
      <c r="F312" s="60">
        <v>10424.83</v>
      </c>
    </row>
    <row r="313" spans="1:6" ht="14.25">
      <c r="A313" s="14" t="s">
        <v>70</v>
      </c>
      <c r="B313" s="53" t="s">
        <v>115</v>
      </c>
      <c r="C313" s="50"/>
      <c r="D313" s="53"/>
      <c r="E313" s="53"/>
      <c r="F313" s="82">
        <f>F314</f>
        <v>1931000</v>
      </c>
    </row>
    <row r="314" spans="1:6" ht="27">
      <c r="A314" s="14" t="s">
        <v>175</v>
      </c>
      <c r="B314" s="53" t="s">
        <v>176</v>
      </c>
      <c r="C314" s="50"/>
      <c r="D314" s="53"/>
      <c r="E314" s="53"/>
      <c r="F314" s="82">
        <f>F315+F317</f>
        <v>1931000</v>
      </c>
    </row>
    <row r="315" spans="1:6" ht="42" customHeight="1">
      <c r="A315" s="15" t="s">
        <v>67</v>
      </c>
      <c r="B315" s="54" t="s">
        <v>291</v>
      </c>
      <c r="C315" s="54" t="s">
        <v>24</v>
      </c>
      <c r="D315" s="54" t="s">
        <v>17</v>
      </c>
      <c r="E315" s="54"/>
      <c r="F315" s="60">
        <f>F316</f>
        <v>371000</v>
      </c>
    </row>
    <row r="316" spans="1:6" ht="26.25">
      <c r="A316" s="1" t="s">
        <v>298</v>
      </c>
      <c r="B316" s="54" t="s">
        <v>291</v>
      </c>
      <c r="C316" s="54" t="s">
        <v>24</v>
      </c>
      <c r="D316" s="54" t="s">
        <v>17</v>
      </c>
      <c r="E316" s="54" t="s">
        <v>297</v>
      </c>
      <c r="F316" s="60">
        <v>371000</v>
      </c>
    </row>
    <row r="317" spans="1:6" ht="39.75">
      <c r="A317" s="21" t="s">
        <v>423</v>
      </c>
      <c r="B317" s="54" t="s">
        <v>424</v>
      </c>
      <c r="C317" s="54"/>
      <c r="D317" s="54"/>
      <c r="E317" s="54"/>
      <c r="F317" s="60">
        <f>F318</f>
        <v>1560000</v>
      </c>
    </row>
    <row r="318" spans="1:6" ht="27">
      <c r="A318" s="42" t="s">
        <v>298</v>
      </c>
      <c r="B318" s="54" t="s">
        <v>424</v>
      </c>
      <c r="C318" s="54"/>
      <c r="D318" s="54"/>
      <c r="E318" s="54" t="s">
        <v>297</v>
      </c>
      <c r="F318" s="60">
        <v>1560000</v>
      </c>
    </row>
    <row r="319" spans="1:6" ht="14.25">
      <c r="A319" s="14" t="s">
        <v>71</v>
      </c>
      <c r="B319" s="53" t="s">
        <v>116</v>
      </c>
      <c r="C319" s="50"/>
      <c r="D319" s="53"/>
      <c r="E319" s="53"/>
      <c r="F319" s="82">
        <f>F320+F343+F346</f>
        <v>231737197.86</v>
      </c>
    </row>
    <row r="320" spans="1:6" ht="14.25">
      <c r="A320" s="14" t="s">
        <v>203</v>
      </c>
      <c r="B320" s="53" t="s">
        <v>177</v>
      </c>
      <c r="C320" s="50"/>
      <c r="D320" s="53"/>
      <c r="E320" s="53"/>
      <c r="F320" s="82">
        <f>F321</f>
        <v>227577563.86</v>
      </c>
    </row>
    <row r="321" spans="1:6" ht="15">
      <c r="A321" s="15" t="s">
        <v>92</v>
      </c>
      <c r="B321" s="57"/>
      <c r="C321" s="54" t="s">
        <v>17</v>
      </c>
      <c r="D321" s="54" t="s">
        <v>3</v>
      </c>
      <c r="E321" s="57"/>
      <c r="F321" s="60">
        <f>F322+F324+F326+F328+F331+F334+F337+F339+F341</f>
        <v>227577563.86</v>
      </c>
    </row>
    <row r="322" spans="1:6" ht="15">
      <c r="A322" s="21" t="s">
        <v>353</v>
      </c>
      <c r="B322" s="44" t="s">
        <v>355</v>
      </c>
      <c r="C322" s="54"/>
      <c r="D322" s="54"/>
      <c r="E322" s="57"/>
      <c r="F322" s="60">
        <f>F323</f>
        <v>383789.05</v>
      </c>
    </row>
    <row r="323" spans="1:6" ht="26.25">
      <c r="A323" s="1" t="s">
        <v>298</v>
      </c>
      <c r="B323" s="44" t="s">
        <v>355</v>
      </c>
      <c r="C323" s="54"/>
      <c r="D323" s="54"/>
      <c r="E323" s="54" t="s">
        <v>297</v>
      </c>
      <c r="F323" s="60">
        <v>383789.05</v>
      </c>
    </row>
    <row r="324" spans="1:6" ht="27">
      <c r="A324" s="21" t="s">
        <v>354</v>
      </c>
      <c r="B324" s="44" t="s">
        <v>356</v>
      </c>
      <c r="C324" s="54"/>
      <c r="D324" s="54"/>
      <c r="E324" s="54"/>
      <c r="F324" s="60">
        <f>F325</f>
        <v>20199.45</v>
      </c>
    </row>
    <row r="325" spans="1:6" ht="26.25">
      <c r="A325" s="1" t="s">
        <v>298</v>
      </c>
      <c r="B325" s="44" t="s">
        <v>356</v>
      </c>
      <c r="C325" s="54"/>
      <c r="D325" s="54"/>
      <c r="E325" s="54" t="s">
        <v>297</v>
      </c>
      <c r="F325" s="60">
        <v>20199.45</v>
      </c>
    </row>
    <row r="326" spans="1:6" ht="26.25">
      <c r="A326" s="1" t="s">
        <v>379</v>
      </c>
      <c r="B326" s="44" t="s">
        <v>380</v>
      </c>
      <c r="C326" s="54"/>
      <c r="D326" s="54"/>
      <c r="E326" s="45"/>
      <c r="F326" s="60">
        <v>1200000</v>
      </c>
    </row>
    <row r="327" spans="1:6" ht="26.25">
      <c r="A327" s="1" t="s">
        <v>298</v>
      </c>
      <c r="B327" s="44" t="s">
        <v>380</v>
      </c>
      <c r="C327" s="54"/>
      <c r="D327" s="54"/>
      <c r="E327" s="45" t="s">
        <v>297</v>
      </c>
      <c r="F327" s="60">
        <v>1200000</v>
      </c>
    </row>
    <row r="328" spans="1:6" ht="26.25">
      <c r="A328" s="15" t="s">
        <v>292</v>
      </c>
      <c r="B328" s="54" t="s">
        <v>338</v>
      </c>
      <c r="C328" s="54"/>
      <c r="D328" s="54"/>
      <c r="E328" s="51"/>
      <c r="F328" s="60">
        <f>F329+F330</f>
        <v>216097400</v>
      </c>
    </row>
    <row r="329" spans="1:6" ht="14.25">
      <c r="A329" s="15" t="s">
        <v>318</v>
      </c>
      <c r="B329" s="54" t="s">
        <v>338</v>
      </c>
      <c r="C329" s="54"/>
      <c r="D329" s="54"/>
      <c r="E329" s="54" t="s">
        <v>317</v>
      </c>
      <c r="F329" s="60">
        <v>37152900</v>
      </c>
    </row>
    <row r="330" spans="1:6" ht="14.25">
      <c r="A330" s="15" t="s">
        <v>316</v>
      </c>
      <c r="B330" s="54" t="s">
        <v>338</v>
      </c>
      <c r="C330" s="54"/>
      <c r="D330" s="54"/>
      <c r="E330" s="54" t="s">
        <v>310</v>
      </c>
      <c r="F330" s="60">
        <v>178944500</v>
      </c>
    </row>
    <row r="331" spans="1:6" ht="26.25">
      <c r="A331" s="15" t="s">
        <v>293</v>
      </c>
      <c r="B331" s="54" t="s">
        <v>409</v>
      </c>
      <c r="C331" s="54"/>
      <c r="D331" s="54"/>
      <c r="E331" s="51"/>
      <c r="F331" s="60">
        <f>F332+F333</f>
        <v>7250700</v>
      </c>
    </row>
    <row r="332" spans="1:6" ht="14.25">
      <c r="A332" s="15" t="s">
        <v>318</v>
      </c>
      <c r="B332" s="54" t="s">
        <v>409</v>
      </c>
      <c r="C332" s="54"/>
      <c r="D332" s="54"/>
      <c r="E332" s="54" t="s">
        <v>317</v>
      </c>
      <c r="F332" s="60">
        <v>375200</v>
      </c>
    </row>
    <row r="333" spans="1:6" ht="14.25">
      <c r="A333" s="15" t="s">
        <v>316</v>
      </c>
      <c r="B333" s="54" t="s">
        <v>409</v>
      </c>
      <c r="C333" s="54"/>
      <c r="D333" s="54"/>
      <c r="E333" s="54" t="s">
        <v>310</v>
      </c>
      <c r="F333" s="60">
        <v>6875500</v>
      </c>
    </row>
    <row r="334" spans="1:6" ht="15.75" customHeight="1">
      <c r="A334" s="15" t="s">
        <v>93</v>
      </c>
      <c r="B334" s="54" t="s">
        <v>178</v>
      </c>
      <c r="C334" s="54" t="s">
        <v>17</v>
      </c>
      <c r="D334" s="54" t="s">
        <v>3</v>
      </c>
      <c r="E334" s="51"/>
      <c r="F334" s="60">
        <f>F335+F336</f>
        <v>718975.36</v>
      </c>
    </row>
    <row r="335" spans="1:6" ht="27" customHeight="1">
      <c r="A335" s="1" t="s">
        <v>298</v>
      </c>
      <c r="B335" s="54" t="s">
        <v>178</v>
      </c>
      <c r="C335" s="54" t="s">
        <v>17</v>
      </c>
      <c r="D335" s="54" t="s">
        <v>3</v>
      </c>
      <c r="E335" s="54" t="s">
        <v>297</v>
      </c>
      <c r="F335" s="60">
        <v>718975.36</v>
      </c>
    </row>
    <row r="336" spans="1:6" ht="40.5" customHeight="1">
      <c r="A336" s="1" t="s">
        <v>253</v>
      </c>
      <c r="B336" s="54" t="s">
        <v>178</v>
      </c>
      <c r="C336" s="54" t="s">
        <v>17</v>
      </c>
      <c r="D336" s="54" t="s">
        <v>3</v>
      </c>
      <c r="E336" s="54" t="s">
        <v>51</v>
      </c>
      <c r="F336" s="60">
        <v>0</v>
      </c>
    </row>
    <row r="337" spans="1:6" ht="32.25" customHeight="1">
      <c r="A337" s="21" t="s">
        <v>381</v>
      </c>
      <c r="B337" s="54" t="s">
        <v>382</v>
      </c>
      <c r="C337" s="54"/>
      <c r="D337" s="54"/>
      <c r="E337" s="57"/>
      <c r="F337" s="60">
        <f>F338</f>
        <v>34000</v>
      </c>
    </row>
    <row r="338" spans="1:6" ht="40.5" customHeight="1">
      <c r="A338" s="1" t="s">
        <v>298</v>
      </c>
      <c r="B338" s="54" t="s">
        <v>382</v>
      </c>
      <c r="C338" s="54"/>
      <c r="D338" s="54"/>
      <c r="E338" s="44" t="s">
        <v>297</v>
      </c>
      <c r="F338" s="60">
        <v>34000</v>
      </c>
    </row>
    <row r="339" spans="1:6" ht="16.5" customHeight="1">
      <c r="A339" s="15" t="s">
        <v>94</v>
      </c>
      <c r="B339" s="54" t="s">
        <v>179</v>
      </c>
      <c r="C339" s="54" t="s">
        <v>17</v>
      </c>
      <c r="D339" s="54" t="s">
        <v>3</v>
      </c>
      <c r="E339" s="57"/>
      <c r="F339" s="60">
        <f>F340</f>
        <v>1800000</v>
      </c>
    </row>
    <row r="340" spans="1:6" ht="27.75" customHeight="1">
      <c r="A340" s="1" t="s">
        <v>298</v>
      </c>
      <c r="B340" s="54" t="s">
        <v>179</v>
      </c>
      <c r="C340" s="54" t="s">
        <v>17</v>
      </c>
      <c r="D340" s="54" t="s">
        <v>3</v>
      </c>
      <c r="E340" s="54" t="s">
        <v>297</v>
      </c>
      <c r="F340" s="60">
        <v>1800000</v>
      </c>
    </row>
    <row r="341" spans="1:6" ht="27.75" customHeight="1">
      <c r="A341" s="1" t="s">
        <v>433</v>
      </c>
      <c r="B341" s="54" t="s">
        <v>432</v>
      </c>
      <c r="C341" s="54"/>
      <c r="D341" s="54"/>
      <c r="E341" s="54"/>
      <c r="F341" s="60">
        <f>F342</f>
        <v>72500</v>
      </c>
    </row>
    <row r="342" spans="1:6" ht="27.75" customHeight="1">
      <c r="A342" s="42" t="s">
        <v>298</v>
      </c>
      <c r="B342" s="54" t="s">
        <v>432</v>
      </c>
      <c r="C342" s="54"/>
      <c r="D342" s="54"/>
      <c r="E342" s="54" t="s">
        <v>297</v>
      </c>
      <c r="F342" s="60">
        <v>72500</v>
      </c>
    </row>
    <row r="343" spans="1:6" ht="12" customHeight="1">
      <c r="A343" s="37" t="s">
        <v>383</v>
      </c>
      <c r="B343" s="54"/>
      <c r="C343" s="54"/>
      <c r="D343" s="54"/>
      <c r="E343" s="54"/>
      <c r="F343" s="60">
        <f>F344</f>
        <v>190000</v>
      </c>
    </row>
    <row r="344" spans="1:6" ht="52.5" customHeight="1">
      <c r="A344" s="1" t="s">
        <v>384</v>
      </c>
      <c r="B344" s="44" t="s">
        <v>385</v>
      </c>
      <c r="C344" s="54"/>
      <c r="D344" s="54"/>
      <c r="E344" s="45"/>
      <c r="F344" s="60">
        <f>F345</f>
        <v>190000</v>
      </c>
    </row>
    <row r="345" spans="1:6" ht="27.75" customHeight="1">
      <c r="A345" s="1" t="s">
        <v>298</v>
      </c>
      <c r="B345" s="44" t="s">
        <v>385</v>
      </c>
      <c r="C345" s="54"/>
      <c r="D345" s="54"/>
      <c r="E345" s="45" t="s">
        <v>297</v>
      </c>
      <c r="F345" s="60">
        <v>190000</v>
      </c>
    </row>
    <row r="346" spans="1:6" ht="12.75" customHeight="1">
      <c r="A346" s="26" t="s">
        <v>273</v>
      </c>
      <c r="B346" s="54"/>
      <c r="C346" s="54" t="s">
        <v>17</v>
      </c>
      <c r="D346" s="54" t="s">
        <v>14</v>
      </c>
      <c r="E346" s="54"/>
      <c r="F346" s="60">
        <f>F347+F349+F353+F351</f>
        <v>3969634</v>
      </c>
    </row>
    <row r="347" spans="1:6" ht="32.25" customHeight="1">
      <c r="A347" s="1" t="s">
        <v>386</v>
      </c>
      <c r="B347" s="44" t="s">
        <v>387</v>
      </c>
      <c r="C347" s="54"/>
      <c r="D347" s="54"/>
      <c r="E347" s="45"/>
      <c r="F347" s="60">
        <v>1000000</v>
      </c>
    </row>
    <row r="348" spans="1:6" ht="12.75" customHeight="1">
      <c r="A348" s="1" t="s">
        <v>298</v>
      </c>
      <c r="B348" s="44" t="s">
        <v>387</v>
      </c>
      <c r="C348" s="54"/>
      <c r="D348" s="54"/>
      <c r="E348" s="45" t="s">
        <v>297</v>
      </c>
      <c r="F348" s="60">
        <v>1000000</v>
      </c>
    </row>
    <row r="349" spans="1:6" ht="31.5" customHeight="1">
      <c r="A349" s="1" t="s">
        <v>388</v>
      </c>
      <c r="B349" s="44" t="s">
        <v>390</v>
      </c>
      <c r="C349" s="54"/>
      <c r="D349" s="54"/>
      <c r="E349" s="43"/>
      <c r="F349" s="60">
        <v>219634</v>
      </c>
    </row>
    <row r="350" spans="1:6" ht="12.75" customHeight="1">
      <c r="A350" s="1" t="s">
        <v>298</v>
      </c>
      <c r="B350" s="44" t="s">
        <v>390</v>
      </c>
      <c r="C350" s="54"/>
      <c r="D350" s="54"/>
      <c r="E350" s="45" t="s">
        <v>297</v>
      </c>
      <c r="F350" s="60">
        <v>219634</v>
      </c>
    </row>
    <row r="351" spans="1:6" ht="27.75" customHeight="1">
      <c r="A351" s="1" t="s">
        <v>389</v>
      </c>
      <c r="B351" s="44" t="s">
        <v>391</v>
      </c>
      <c r="C351" s="54"/>
      <c r="D351" s="54"/>
      <c r="E351" s="43"/>
      <c r="F351" s="60">
        <v>1000000</v>
      </c>
    </row>
    <row r="352" spans="1:6" ht="27" customHeight="1">
      <c r="A352" s="1" t="s">
        <v>298</v>
      </c>
      <c r="B352" s="44" t="s">
        <v>391</v>
      </c>
      <c r="C352" s="54"/>
      <c r="D352" s="54"/>
      <c r="E352" s="45" t="s">
        <v>297</v>
      </c>
      <c r="F352" s="60">
        <v>1000000</v>
      </c>
    </row>
    <row r="353" spans="1:6" ht="20.25" customHeight="1">
      <c r="A353" s="1" t="s">
        <v>274</v>
      </c>
      <c r="B353" s="44" t="s">
        <v>275</v>
      </c>
      <c r="C353" s="54" t="s">
        <v>17</v>
      </c>
      <c r="D353" s="54" t="s">
        <v>14</v>
      </c>
      <c r="E353" s="54"/>
      <c r="F353" s="60">
        <f>F354</f>
        <v>1750000</v>
      </c>
    </row>
    <row r="354" spans="1:6" ht="27.75" customHeight="1">
      <c r="A354" s="1" t="s">
        <v>298</v>
      </c>
      <c r="B354" s="44" t="s">
        <v>275</v>
      </c>
      <c r="C354" s="54" t="s">
        <v>17</v>
      </c>
      <c r="D354" s="54" t="s">
        <v>14</v>
      </c>
      <c r="E354" s="54" t="s">
        <v>297</v>
      </c>
      <c r="F354" s="60">
        <v>1750000</v>
      </c>
    </row>
    <row r="355" spans="1:6" ht="21" customHeight="1">
      <c r="A355" s="14" t="s">
        <v>72</v>
      </c>
      <c r="B355" s="53" t="s">
        <v>117</v>
      </c>
      <c r="C355" s="50"/>
      <c r="D355" s="53"/>
      <c r="E355" s="53"/>
      <c r="F355" s="82">
        <f>F356</f>
        <v>12405298.27</v>
      </c>
    </row>
    <row r="356" spans="1:6" ht="27">
      <c r="A356" s="14" t="s">
        <v>180</v>
      </c>
      <c r="B356" s="53" t="s">
        <v>181</v>
      </c>
      <c r="C356" s="50"/>
      <c r="D356" s="53"/>
      <c r="E356" s="53"/>
      <c r="F356" s="82">
        <f>F357+F360+F363</f>
        <v>12405298.27</v>
      </c>
    </row>
    <row r="357" spans="1:8" ht="16.5" customHeight="1">
      <c r="A357" s="15" t="s">
        <v>95</v>
      </c>
      <c r="B357" s="54"/>
      <c r="C357" s="56" t="s">
        <v>13</v>
      </c>
      <c r="D357" s="54" t="s">
        <v>3</v>
      </c>
      <c r="E357" s="54"/>
      <c r="F357" s="60">
        <f>F358</f>
        <v>5351298.27</v>
      </c>
      <c r="H357" s="11"/>
    </row>
    <row r="358" spans="1:6" ht="17.25" customHeight="1">
      <c r="A358" s="15" t="s">
        <v>49</v>
      </c>
      <c r="B358" s="54" t="s">
        <v>182</v>
      </c>
      <c r="C358" s="56" t="s">
        <v>13</v>
      </c>
      <c r="D358" s="54" t="s">
        <v>3</v>
      </c>
      <c r="E358" s="54"/>
      <c r="F358" s="60">
        <f>F359</f>
        <v>5351298.27</v>
      </c>
    </row>
    <row r="359" spans="1:6" ht="17.25" customHeight="1">
      <c r="A359" s="15" t="s">
        <v>311</v>
      </c>
      <c r="B359" s="54" t="s">
        <v>182</v>
      </c>
      <c r="C359" s="56" t="s">
        <v>13</v>
      </c>
      <c r="D359" s="54" t="s">
        <v>3</v>
      </c>
      <c r="E359" s="54" t="s">
        <v>309</v>
      </c>
      <c r="F359" s="60">
        <v>5351298.27</v>
      </c>
    </row>
    <row r="360" spans="1:6" ht="17.25" customHeight="1">
      <c r="A360" s="16" t="s">
        <v>50</v>
      </c>
      <c r="B360" s="54" t="s">
        <v>183</v>
      </c>
      <c r="C360" s="55" t="s">
        <v>13</v>
      </c>
      <c r="D360" s="55" t="s">
        <v>15</v>
      </c>
      <c r="E360" s="55"/>
      <c r="F360" s="60">
        <f>F361+F362</f>
        <v>1099000</v>
      </c>
    </row>
    <row r="361" spans="1:6" ht="18" customHeight="1">
      <c r="A361" s="1" t="s">
        <v>315</v>
      </c>
      <c r="B361" s="54" t="s">
        <v>183</v>
      </c>
      <c r="C361" s="56" t="s">
        <v>13</v>
      </c>
      <c r="D361" s="54" t="s">
        <v>15</v>
      </c>
      <c r="E361" s="54" t="s">
        <v>314</v>
      </c>
      <c r="F361" s="60">
        <v>1032500</v>
      </c>
    </row>
    <row r="362" spans="1:6" ht="22.5" customHeight="1">
      <c r="A362" s="1" t="s">
        <v>298</v>
      </c>
      <c r="B362" s="54" t="s">
        <v>183</v>
      </c>
      <c r="C362" s="56" t="s">
        <v>13</v>
      </c>
      <c r="D362" s="54" t="s">
        <v>15</v>
      </c>
      <c r="E362" s="54" t="s">
        <v>297</v>
      </c>
      <c r="F362" s="60">
        <v>66500</v>
      </c>
    </row>
    <row r="363" spans="1:6" ht="42" customHeight="1">
      <c r="A363" s="17" t="s">
        <v>224</v>
      </c>
      <c r="B363" s="54" t="s">
        <v>225</v>
      </c>
      <c r="C363" s="54" t="s">
        <v>13</v>
      </c>
      <c r="D363" s="54" t="s">
        <v>24</v>
      </c>
      <c r="E363" s="55"/>
      <c r="F363" s="60">
        <f>F364+F365</f>
        <v>5955000</v>
      </c>
    </row>
    <row r="364" spans="1:6" ht="16.5" customHeight="1">
      <c r="A364" s="1" t="s">
        <v>318</v>
      </c>
      <c r="B364" s="54" t="s">
        <v>225</v>
      </c>
      <c r="C364" s="74" t="s">
        <v>13</v>
      </c>
      <c r="D364" s="74" t="s">
        <v>24</v>
      </c>
      <c r="E364" s="55" t="s">
        <v>317</v>
      </c>
      <c r="F364" s="60">
        <v>5858000</v>
      </c>
    </row>
    <row r="365" spans="1:6" ht="27" customHeight="1">
      <c r="A365" s="1" t="s">
        <v>298</v>
      </c>
      <c r="B365" s="54" t="s">
        <v>225</v>
      </c>
      <c r="C365" s="74" t="s">
        <v>13</v>
      </c>
      <c r="D365" s="74" t="s">
        <v>24</v>
      </c>
      <c r="E365" s="55" t="s">
        <v>297</v>
      </c>
      <c r="F365" s="60">
        <v>97000</v>
      </c>
    </row>
    <row r="366" spans="1:6" ht="14.25">
      <c r="A366" s="14" t="s">
        <v>73</v>
      </c>
      <c r="B366" s="53" t="s">
        <v>100</v>
      </c>
      <c r="C366" s="50"/>
      <c r="D366" s="53"/>
      <c r="E366" s="53"/>
      <c r="F366" s="82">
        <f>F368</f>
        <v>900000</v>
      </c>
    </row>
    <row r="367" spans="1:6" ht="27">
      <c r="A367" s="14" t="s">
        <v>184</v>
      </c>
      <c r="B367" s="53" t="s">
        <v>185</v>
      </c>
      <c r="C367" s="50"/>
      <c r="D367" s="53"/>
      <c r="E367" s="53"/>
      <c r="F367" s="82">
        <f>F368</f>
        <v>900000</v>
      </c>
    </row>
    <row r="368" spans="1:8" ht="26.25">
      <c r="A368" s="15" t="s">
        <v>74</v>
      </c>
      <c r="B368" s="54" t="s">
        <v>186</v>
      </c>
      <c r="C368" s="56" t="s">
        <v>25</v>
      </c>
      <c r="D368" s="54" t="s">
        <v>4</v>
      </c>
      <c r="E368" s="54"/>
      <c r="F368" s="60">
        <f>F369</f>
        <v>900000</v>
      </c>
      <c r="H368" s="11"/>
    </row>
    <row r="369" spans="1:6" ht="13.5" customHeight="1">
      <c r="A369" s="1" t="s">
        <v>340</v>
      </c>
      <c r="B369" s="54" t="s">
        <v>186</v>
      </c>
      <c r="C369" s="56" t="s">
        <v>25</v>
      </c>
      <c r="D369" s="54" t="s">
        <v>4</v>
      </c>
      <c r="E369" s="54" t="s">
        <v>339</v>
      </c>
      <c r="F369" s="60">
        <v>900000</v>
      </c>
    </row>
    <row r="370" spans="1:6" ht="34.5" customHeight="1">
      <c r="A370" s="23" t="s">
        <v>23</v>
      </c>
      <c r="B370" s="75" t="s">
        <v>97</v>
      </c>
      <c r="C370" s="76"/>
      <c r="D370" s="76"/>
      <c r="E370" s="76"/>
      <c r="F370" s="77">
        <f>F371</f>
        <v>2365000</v>
      </c>
    </row>
    <row r="371" spans="1:6" ht="27">
      <c r="A371" s="24" t="s">
        <v>341</v>
      </c>
      <c r="B371" s="78" t="s">
        <v>187</v>
      </c>
      <c r="C371" s="50"/>
      <c r="D371" s="50"/>
      <c r="E371" s="50"/>
      <c r="F371" s="82">
        <f>F375+F372</f>
        <v>2365000</v>
      </c>
    </row>
    <row r="372" spans="1:6" ht="39.75">
      <c r="A372" s="21" t="s">
        <v>425</v>
      </c>
      <c r="B372" s="44" t="s">
        <v>426</v>
      </c>
      <c r="C372" s="50"/>
      <c r="D372" s="50"/>
      <c r="E372" s="50"/>
      <c r="F372" s="84">
        <f>F373+F374</f>
        <v>2165000</v>
      </c>
    </row>
    <row r="373" spans="1:6" ht="14.25">
      <c r="A373" s="42" t="s">
        <v>316</v>
      </c>
      <c r="B373" s="44" t="s">
        <v>426</v>
      </c>
      <c r="C373" s="50"/>
      <c r="D373" s="50"/>
      <c r="E373" s="58" t="s">
        <v>310</v>
      </c>
      <c r="F373" s="84">
        <v>600000</v>
      </c>
    </row>
    <row r="374" spans="1:6" ht="26.25">
      <c r="A374" s="2" t="s">
        <v>319</v>
      </c>
      <c r="B374" s="44" t="s">
        <v>426</v>
      </c>
      <c r="C374" s="50"/>
      <c r="D374" s="50"/>
      <c r="E374" s="58" t="s">
        <v>79</v>
      </c>
      <c r="F374" s="84">
        <v>1565000</v>
      </c>
    </row>
    <row r="375" spans="1:6" ht="33" customHeight="1">
      <c r="A375" s="25" t="s">
        <v>343</v>
      </c>
      <c r="B375" s="44" t="s">
        <v>342</v>
      </c>
      <c r="C375" s="54" t="s">
        <v>24</v>
      </c>
      <c r="D375" s="54" t="s">
        <v>25</v>
      </c>
      <c r="E375" s="54"/>
      <c r="F375" s="60">
        <f>F376</f>
        <v>200000</v>
      </c>
    </row>
    <row r="376" spans="1:6" ht="31.5" customHeight="1">
      <c r="A376" s="2" t="s">
        <v>319</v>
      </c>
      <c r="B376" s="44" t="s">
        <v>342</v>
      </c>
      <c r="C376" s="54" t="s">
        <v>24</v>
      </c>
      <c r="D376" s="54" t="s">
        <v>25</v>
      </c>
      <c r="E376" s="54" t="s">
        <v>79</v>
      </c>
      <c r="F376" s="60">
        <v>200000</v>
      </c>
    </row>
    <row r="377" spans="1:6" ht="14.25">
      <c r="A377" s="14" t="s">
        <v>22</v>
      </c>
      <c r="B377" s="50" t="s">
        <v>99</v>
      </c>
      <c r="C377" s="50"/>
      <c r="D377" s="50"/>
      <c r="E377" s="50"/>
      <c r="F377" s="82">
        <f>F379</f>
        <v>0</v>
      </c>
    </row>
    <row r="378" spans="1:6" ht="30" customHeight="1">
      <c r="A378" s="14" t="s">
        <v>188</v>
      </c>
      <c r="B378" s="50" t="s">
        <v>189</v>
      </c>
      <c r="C378" s="50"/>
      <c r="D378" s="50"/>
      <c r="E378" s="50"/>
      <c r="F378" s="82">
        <f>F379</f>
        <v>0</v>
      </c>
    </row>
    <row r="379" spans="1:6" ht="14.25">
      <c r="A379" s="15" t="s">
        <v>96</v>
      </c>
      <c r="B379" s="54" t="s">
        <v>192</v>
      </c>
      <c r="C379" s="56" t="s">
        <v>13</v>
      </c>
      <c r="D379" s="54" t="s">
        <v>14</v>
      </c>
      <c r="E379" s="54"/>
      <c r="F379" s="60">
        <f>F380</f>
        <v>0</v>
      </c>
    </row>
    <row r="380" spans="1:6" ht="14.25">
      <c r="A380" s="1" t="s">
        <v>46</v>
      </c>
      <c r="B380" s="54" t="s">
        <v>192</v>
      </c>
      <c r="C380" s="56" t="s">
        <v>13</v>
      </c>
      <c r="D380" s="54" t="s">
        <v>14</v>
      </c>
      <c r="E380" s="54" t="s">
        <v>47</v>
      </c>
      <c r="F380" s="60">
        <v>0</v>
      </c>
    </row>
    <row r="381" spans="1:6" ht="27">
      <c r="A381" s="22" t="s">
        <v>76</v>
      </c>
      <c r="B381" s="64" t="s">
        <v>98</v>
      </c>
      <c r="C381" s="64"/>
      <c r="D381" s="64"/>
      <c r="E381" s="64"/>
      <c r="F381" s="65">
        <f>F383</f>
        <v>5000</v>
      </c>
    </row>
    <row r="382" spans="1:6" ht="27">
      <c r="A382" s="14" t="s">
        <v>190</v>
      </c>
      <c r="B382" s="50" t="s">
        <v>191</v>
      </c>
      <c r="C382" s="50"/>
      <c r="D382" s="50"/>
      <c r="E382" s="50"/>
      <c r="F382" s="82">
        <f>F383</f>
        <v>5000</v>
      </c>
    </row>
    <row r="383" spans="1:6" ht="28.5" customHeight="1">
      <c r="A383" s="15" t="s">
        <v>77</v>
      </c>
      <c r="B383" s="54" t="s">
        <v>193</v>
      </c>
      <c r="C383" s="56" t="s">
        <v>3</v>
      </c>
      <c r="D383" s="54" t="s">
        <v>39</v>
      </c>
      <c r="E383" s="54"/>
      <c r="F383" s="60">
        <f>F384</f>
        <v>5000</v>
      </c>
    </row>
    <row r="384" spans="1:6" ht="27" customHeight="1">
      <c r="A384" s="1" t="s">
        <v>298</v>
      </c>
      <c r="B384" s="54" t="s">
        <v>193</v>
      </c>
      <c r="C384" s="56" t="s">
        <v>3</v>
      </c>
      <c r="D384" s="54" t="s">
        <v>39</v>
      </c>
      <c r="E384" s="54" t="s">
        <v>297</v>
      </c>
      <c r="F384" s="60">
        <v>5000</v>
      </c>
    </row>
    <row r="385" spans="1:6" ht="36" customHeight="1">
      <c r="A385" s="22" t="s">
        <v>276</v>
      </c>
      <c r="B385" s="64" t="s">
        <v>271</v>
      </c>
      <c r="C385" s="64"/>
      <c r="D385" s="64"/>
      <c r="E385" s="64"/>
      <c r="F385" s="65">
        <f>F386+F388+F390</f>
        <v>5107900</v>
      </c>
    </row>
    <row r="386" spans="1:6" ht="16.5" customHeight="1">
      <c r="A386" s="32" t="s">
        <v>344</v>
      </c>
      <c r="B386" s="44" t="s">
        <v>345</v>
      </c>
      <c r="C386" s="64"/>
      <c r="D386" s="64"/>
      <c r="E386" s="50"/>
      <c r="F386" s="60">
        <f>F387</f>
        <v>100000</v>
      </c>
    </row>
    <row r="387" spans="1:6" ht="17.25" customHeight="1">
      <c r="A387" s="32" t="s">
        <v>251</v>
      </c>
      <c r="B387" s="44" t="s">
        <v>345</v>
      </c>
      <c r="C387" s="64"/>
      <c r="D387" s="64"/>
      <c r="E387" s="55" t="s">
        <v>252</v>
      </c>
      <c r="F387" s="60">
        <v>100000</v>
      </c>
    </row>
    <row r="388" spans="1:6" ht="39" customHeight="1">
      <c r="A388" s="21" t="s">
        <v>394</v>
      </c>
      <c r="B388" s="44" t="s">
        <v>395</v>
      </c>
      <c r="C388" s="64"/>
      <c r="D388" s="64"/>
      <c r="E388" s="44"/>
      <c r="F388" s="60">
        <f>F389</f>
        <v>4675900</v>
      </c>
    </row>
    <row r="389" spans="1:6" ht="22.5" customHeight="1">
      <c r="A389" s="1" t="s">
        <v>298</v>
      </c>
      <c r="B389" s="44" t="s">
        <v>395</v>
      </c>
      <c r="C389" s="64"/>
      <c r="D389" s="64"/>
      <c r="E389" s="44" t="s">
        <v>297</v>
      </c>
      <c r="F389" s="60">
        <v>4675900</v>
      </c>
    </row>
    <row r="390" spans="1:6" ht="27.75" customHeight="1">
      <c r="A390" s="15" t="s">
        <v>277</v>
      </c>
      <c r="B390" s="54" t="s">
        <v>272</v>
      </c>
      <c r="C390" s="56" t="s">
        <v>14</v>
      </c>
      <c r="D390" s="54" t="s">
        <v>21</v>
      </c>
      <c r="E390" s="54"/>
      <c r="F390" s="60">
        <f>F391</f>
        <v>332000</v>
      </c>
    </row>
    <row r="391" spans="1:6" ht="27" customHeight="1">
      <c r="A391" s="1" t="s">
        <v>298</v>
      </c>
      <c r="B391" s="54" t="s">
        <v>272</v>
      </c>
      <c r="C391" s="56" t="s">
        <v>14</v>
      </c>
      <c r="D391" s="54" t="s">
        <v>21</v>
      </c>
      <c r="E391" s="54" t="s">
        <v>297</v>
      </c>
      <c r="F391" s="60">
        <v>332000</v>
      </c>
    </row>
    <row r="392" spans="1:6" ht="27" customHeight="1">
      <c r="A392" s="22" t="s">
        <v>346</v>
      </c>
      <c r="B392" s="64" t="s">
        <v>349</v>
      </c>
      <c r="C392" s="64"/>
      <c r="D392" s="64"/>
      <c r="E392" s="64"/>
      <c r="F392" s="65">
        <f>F394</f>
        <v>1671062.4</v>
      </c>
    </row>
    <row r="393" spans="1:6" ht="48" customHeight="1">
      <c r="A393" s="14" t="s">
        <v>347</v>
      </c>
      <c r="B393" s="50" t="s">
        <v>350</v>
      </c>
      <c r="C393" s="50"/>
      <c r="D393" s="50"/>
      <c r="E393" s="50"/>
      <c r="F393" s="82">
        <f>F394</f>
        <v>1671062.4</v>
      </c>
    </row>
    <row r="394" spans="1:6" ht="27" customHeight="1">
      <c r="A394" s="15" t="s">
        <v>348</v>
      </c>
      <c r="B394" s="44" t="s">
        <v>351</v>
      </c>
      <c r="C394" s="56" t="s">
        <v>3</v>
      </c>
      <c r="D394" s="54" t="s">
        <v>39</v>
      </c>
      <c r="E394" s="54"/>
      <c r="F394" s="60">
        <f>F395</f>
        <v>1671062.4</v>
      </c>
    </row>
    <row r="395" spans="1:6" ht="21" customHeight="1">
      <c r="A395" s="1" t="s">
        <v>302</v>
      </c>
      <c r="B395" s="44" t="s">
        <v>351</v>
      </c>
      <c r="C395" s="56" t="s">
        <v>3</v>
      </c>
      <c r="D395" s="54" t="s">
        <v>39</v>
      </c>
      <c r="E395" s="54" t="s">
        <v>301</v>
      </c>
      <c r="F395" s="60">
        <v>1671062.4</v>
      </c>
    </row>
    <row r="396" spans="1:10" ht="24.75" customHeight="1" thickBot="1">
      <c r="A396" s="18" t="s">
        <v>75</v>
      </c>
      <c r="B396" s="79"/>
      <c r="C396" s="79"/>
      <c r="D396" s="79"/>
      <c r="E396" s="79"/>
      <c r="F396" s="83">
        <f>F13+F159+F164+F190+F193+F208+F256+F370+F381+F385+F392</f>
        <v>783465299.9999999</v>
      </c>
      <c r="J396" s="11"/>
    </row>
    <row r="397" spans="1:6" ht="18" customHeight="1" thickBot="1">
      <c r="A397" s="39" t="s">
        <v>250</v>
      </c>
      <c r="B397" s="80"/>
      <c r="C397" s="80"/>
      <c r="D397" s="80"/>
      <c r="E397" s="80"/>
      <c r="F397" s="81">
        <f>F396</f>
        <v>783465299.9999999</v>
      </c>
    </row>
  </sheetData>
  <sheetProtection/>
  <autoFilter ref="A7:F397"/>
  <mergeCells count="10">
    <mergeCell ref="B1:F1"/>
    <mergeCell ref="B2:F2"/>
    <mergeCell ref="B3:F3"/>
    <mergeCell ref="A5:F5"/>
    <mergeCell ref="F7:F12"/>
    <mergeCell ref="A7:A12"/>
    <mergeCell ref="B7:B12"/>
    <mergeCell ref="C7:C12"/>
    <mergeCell ref="D7:D12"/>
    <mergeCell ref="E7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аап</dc:creator>
  <cp:keywords/>
  <dc:description/>
  <cp:lastModifiedBy>user</cp:lastModifiedBy>
  <cp:lastPrinted>2020-09-29T11:32:33Z</cp:lastPrinted>
  <dcterms:created xsi:type="dcterms:W3CDTF">2014-10-02T10:40:43Z</dcterms:created>
  <dcterms:modified xsi:type="dcterms:W3CDTF">2020-09-30T11:34:04Z</dcterms:modified>
  <cp:category/>
  <cp:version/>
  <cp:contentType/>
  <cp:contentStatus/>
</cp:coreProperties>
</file>