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195" windowHeight="7575" activeTab="0"/>
  </bookViews>
  <sheets>
    <sheet name="функц" sheetId="1" r:id="rId1"/>
  </sheets>
  <definedNames/>
  <calcPr fullCalcOnLoad="1"/>
</workbook>
</file>

<file path=xl/sharedStrings.xml><?xml version="1.0" encoding="utf-8"?>
<sst xmlns="http://schemas.openxmlformats.org/spreadsheetml/2006/main" count="189" uniqueCount="75">
  <si>
    <t>Сельское хозяйство и рыболовство</t>
  </si>
  <si>
    <t>06</t>
  </si>
  <si>
    <t>Другие вопросы в области социальной политики</t>
  </si>
  <si>
    <t>Благоустройство</t>
  </si>
  <si>
    <t>Дорожное хозяйство (дорожные фонды)</t>
  </si>
  <si>
    <t>Жилищное хозяйство</t>
  </si>
  <si>
    <t>Дополнительное образование детей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</si>
  <si>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</si>
  <si>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</si>
  <si>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</si>
  <si>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</si>
  <si>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</si>
  <si>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</si>
  <si>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</si>
  <si>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</si>
  <si>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</si>
  <si>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</si>
  <si>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</si>
  <si>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</si>
  <si>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</si>
  <si>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</si>
  <si>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</si>
  <si>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</si>
  <si>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</si>
  <si>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</si>
  <si>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</si>
  <si>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</si>
  <si>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</si>
  <si>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</si>
  <si>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</si>
  <si>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</si>
  <si>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</si>
  <si>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</si>
  <si>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</si>
  <si>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Национальная экономика</t>
  </si>
  <si>
    <t>11</t>
  </si>
  <si>
    <t>Код администратора</t>
  </si>
  <si>
    <t>019</t>
  </si>
  <si>
    <t>14</t>
  </si>
  <si>
    <t>Другие вопросы в области национальной экономики</t>
  </si>
  <si>
    <t>Общеэкономические вопросы</t>
  </si>
  <si>
    <t>13</t>
  </si>
  <si>
    <t>Обслуживание государственного и муниципального долга</t>
  </si>
  <si>
    <t>Охрана семьи и детства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</si>
  <si>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</si>
  <si>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</si>
  <si>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</si>
  <si>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</si>
  <si>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</si>
  <si>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</si>
  <si>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</si>
  <si>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</si>
  <si>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Молодежная политика и оздоровление детей</t>
  </si>
  <si>
    <t xml:space="preserve"> </t>
  </si>
  <si>
    <t>Судебная система</t>
  </si>
  <si>
    <t>Обеспечение проведения выборов и референдумов</t>
  </si>
  <si>
    <t>Резервные фонды</t>
  </si>
  <si>
    <t>Прочие межбюджетные трансферты общего характера</t>
  </si>
  <si>
    <t xml:space="preserve">Приложение № 3 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</si>
  <si>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</si>
  <si>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</si>
  <si>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</si>
  <si>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в % к плану</t>
  </si>
  <si>
    <t>Физическая культура</t>
  </si>
  <si>
    <t>Спорт высших достижений</t>
  </si>
  <si>
    <t>Массовый спорт</t>
  </si>
  <si>
    <t>Другие вопросы в области жилищно-коммунального хозяйства</t>
  </si>
  <si>
    <t>Функционирование Правительства Российской Федерации, высших органов государственной власти субъектов РФ, местных администраций</t>
  </si>
  <si>
    <t>Обслуживание государственног (муниципального) долга</t>
  </si>
  <si>
    <t>Утверждено на 2022 год</t>
  </si>
  <si>
    <t>в % к исполнено за 2021 год</t>
  </si>
  <si>
    <t>Исполнено за 1 полугодие 2021 г.</t>
  </si>
  <si>
    <t>Исполнено за 1 полугодие 2022 г.</t>
  </si>
  <si>
    <t>к постановлению администрации муниципального образования "Суоярвский район" от   27.07.2022 г.   № 573</t>
  </si>
  <si>
    <t>Исполнение бюджета муниципального образования "Суоярвский район" по разделам и подразделам классификации расходов бюджетов за 1 полугодие 2022 год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</si>
</sst>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[Red]\-#,##0\ "/>
    <numFmt numFmtId="186" formatCode="0_ ;[Red]\-0\ "/>
    <numFmt numFmtId="187" formatCode="#,##0.0"/>
    <numFmt numFmtId="188" formatCode="000000"/>
    <numFmt numFmtId="189" formatCode="#,##0;[Red]#,##0"/>
    <numFmt numFmtId="190" formatCode="#,##0.000"/>
    <numFmt numFmtId="191" formatCode="#,##0.0000"/>
    <numFmt numFmtId="192" formatCode="00\.00\.00"/>
    <numFmt numFmtId="193" formatCode="000"/>
    <numFmt numFmtId="194" formatCode="#,##0.00;[Red]\-#,##0.00;0.00"/>
    <numFmt numFmtId="195" formatCode="#,##0.00000"/>
    <numFmt numFmtId="196" formatCode="#,##0.000000"/>
    <numFmt numFmtId="197" formatCode="#,##0.00;[Red]\-#,##0.00"/>
    <numFmt numFmtId="198" formatCode="000000000"/>
    <numFmt numFmtId="199" formatCode="0000000"/>
    <numFmt numFmtId="200" formatCode="00\.00"/>
    <numFmt numFmtId="201" formatCode="000\.00\.000\.0"/>
    <numFmt numFmtId="202" formatCode="0\.00\.0"/>
    <numFmt numFmtId="203" formatCode="0000\.00\.00"/>
    <numFmt numFmtId="204" formatCode="#,##0.00_ ;[Red]\-#,##0.00\ "/>
    <numFmt numFmtId="205" formatCode="&quot;&quot;#000"/>
    <numFmt numFmtId="206" formatCode="&quot;&quot;###,##0.00"/>
    <numFmt numFmtId="207" formatCode="[$-FC19]d\ mmmm\ yyyy\ &quot;г.&quot;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 vertical="top"/>
    </xf>
    <xf numFmtId="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4" fontId="9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9" fillId="32" borderId="11" xfId="0" applyFont="1" applyFill="1" applyBorder="1" applyAlignment="1">
      <alignment horizontal="left" vertical="top" wrapText="1"/>
    </xf>
    <xf numFmtId="49" fontId="8" fillId="32" borderId="12" xfId="0" applyNumberFormat="1" applyFont="1" applyFill="1" applyBorder="1" applyAlignment="1" applyProtection="1">
      <alignment horizontal="center" vertical="center" wrapText="1"/>
      <protection/>
    </xf>
    <xf numFmtId="49" fontId="9" fillId="32" borderId="10" xfId="0" applyNumberFormat="1" applyFont="1" applyFill="1" applyBorder="1" applyAlignment="1" applyProtection="1">
      <alignment horizontal="center" vertical="center"/>
      <protection locked="0"/>
    </xf>
    <xf numFmtId="49" fontId="9" fillId="32" borderId="13" xfId="0" applyNumberFormat="1" applyFont="1" applyFill="1" applyBorder="1" applyAlignment="1" applyProtection="1">
      <alignment horizontal="center" vertical="center"/>
      <protection locked="0"/>
    </xf>
    <xf numFmtId="49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9" fillId="32" borderId="10" xfId="0" applyNumberFormat="1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9" fontId="9" fillId="32" borderId="14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49" fontId="8" fillId="32" borderId="15" xfId="0" applyNumberFormat="1" applyFont="1" applyFill="1" applyBorder="1" applyAlignment="1" applyProtection="1">
      <alignment horizontal="center" vertical="center" wrapText="1"/>
      <protection/>
    </xf>
    <xf numFmtId="49" fontId="8" fillId="32" borderId="16" xfId="0" applyNumberFormat="1" applyFont="1" applyFill="1" applyBorder="1" applyAlignment="1" applyProtection="1">
      <alignment horizontal="center" vertical="center"/>
      <protection locked="0"/>
    </xf>
    <xf numFmtId="0" fontId="9" fillId="32" borderId="17" xfId="0" applyFont="1" applyFill="1" applyBorder="1" applyAlignment="1">
      <alignment horizontal="left" vertical="top" wrapText="1"/>
    </xf>
    <xf numFmtId="49" fontId="8" fillId="32" borderId="18" xfId="0" applyNumberFormat="1" applyFont="1" applyFill="1" applyBorder="1" applyAlignment="1" applyProtection="1">
      <alignment horizontal="center" vertical="center" wrapText="1"/>
      <protection/>
    </xf>
    <xf numFmtId="49" fontId="9" fillId="32" borderId="19" xfId="0" applyNumberFormat="1" applyFont="1" applyFill="1" applyBorder="1" applyAlignment="1" applyProtection="1">
      <alignment horizontal="center" vertical="center"/>
      <protection locked="0"/>
    </xf>
    <xf numFmtId="49" fontId="9" fillId="32" borderId="20" xfId="0" applyNumberFormat="1" applyFont="1" applyFill="1" applyBorder="1" applyAlignment="1" applyProtection="1">
      <alignment horizontal="center" vertical="center"/>
      <protection locked="0"/>
    </xf>
    <xf numFmtId="49" fontId="8" fillId="32" borderId="19" xfId="0" applyNumberFormat="1" applyFont="1" applyFill="1" applyBorder="1" applyAlignment="1" applyProtection="1">
      <alignment horizontal="center" vertical="center"/>
      <protection locked="0"/>
    </xf>
    <xf numFmtId="49" fontId="8" fillId="32" borderId="21" xfId="0" applyNumberFormat="1" applyFont="1" applyFill="1" applyBorder="1" applyAlignment="1" applyProtection="1">
      <alignment horizontal="center" vertical="center"/>
      <protection locked="0"/>
    </xf>
    <xf numFmtId="4" fontId="9" fillId="32" borderId="19" xfId="0" applyNumberFormat="1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left" vertical="top" wrapText="1"/>
    </xf>
    <xf numFmtId="49" fontId="8" fillId="32" borderId="16" xfId="0" applyNumberFormat="1" applyFont="1" applyFill="1" applyBorder="1" applyAlignment="1">
      <alignment horizontal="center" vertical="center"/>
    </xf>
    <xf numFmtId="49" fontId="8" fillId="32" borderId="23" xfId="0" applyNumberFormat="1" applyFont="1" applyFill="1" applyBorder="1" applyAlignment="1">
      <alignment horizontal="center" vertical="center"/>
    </xf>
    <xf numFmtId="49" fontId="8" fillId="32" borderId="24" xfId="0" applyNumberFormat="1" applyFont="1" applyFill="1" applyBorder="1" applyAlignment="1">
      <alignment horizontal="center" vertical="center"/>
    </xf>
    <xf numFmtId="4" fontId="8" fillId="32" borderId="16" xfId="0" applyNumberFormat="1" applyFont="1" applyFill="1" applyBorder="1" applyAlignment="1">
      <alignment horizontal="center" vertical="center"/>
    </xf>
    <xf numFmtId="49" fontId="9" fillId="32" borderId="19" xfId="0" applyNumberFormat="1" applyFont="1" applyFill="1" applyBorder="1" applyAlignment="1" applyProtection="1">
      <alignment horizontal="center" vertical="center"/>
      <protection/>
    </xf>
    <xf numFmtId="49" fontId="9" fillId="32" borderId="21" xfId="0" applyNumberFormat="1" applyFont="1" applyFill="1" applyBorder="1" applyAlignment="1" applyProtection="1">
      <alignment horizontal="center" vertical="center"/>
      <protection locked="0"/>
    </xf>
    <xf numFmtId="49" fontId="9" fillId="32" borderId="10" xfId="0" applyNumberFormat="1" applyFont="1" applyFill="1" applyBorder="1" applyAlignment="1" applyProtection="1">
      <alignment horizontal="center" vertical="center"/>
      <protection/>
    </xf>
    <xf numFmtId="49" fontId="9" fillId="32" borderId="14" xfId="0" applyNumberFormat="1" applyFont="1" applyFill="1" applyBorder="1" applyAlignment="1" applyProtection="1">
      <alignment horizontal="center" vertical="center"/>
      <protection locked="0"/>
    </xf>
    <xf numFmtId="0" fontId="9" fillId="32" borderId="25" xfId="0" applyFont="1" applyFill="1" applyBorder="1" applyAlignment="1">
      <alignment horizontal="left" vertical="top" wrapText="1"/>
    </xf>
    <xf numFmtId="49" fontId="8" fillId="32" borderId="26" xfId="0" applyNumberFormat="1" applyFont="1" applyFill="1" applyBorder="1" applyAlignment="1" applyProtection="1">
      <alignment horizontal="center" vertical="center" wrapText="1"/>
      <protection/>
    </xf>
    <xf numFmtId="49" fontId="9" fillId="32" borderId="27" xfId="0" applyNumberFormat="1" applyFont="1" applyFill="1" applyBorder="1" applyAlignment="1" applyProtection="1">
      <alignment horizontal="center" vertical="center"/>
      <protection/>
    </xf>
    <xf numFmtId="49" fontId="9" fillId="32" borderId="28" xfId="0" applyNumberFormat="1" applyFont="1" applyFill="1" applyBorder="1" applyAlignment="1" applyProtection="1">
      <alignment horizontal="center" vertical="center"/>
      <protection locked="0"/>
    </xf>
    <xf numFmtId="49" fontId="9" fillId="32" borderId="27" xfId="0" applyNumberFormat="1" applyFont="1" applyFill="1" applyBorder="1" applyAlignment="1" applyProtection="1">
      <alignment horizontal="center" vertical="center"/>
      <protection locked="0"/>
    </xf>
    <xf numFmtId="49" fontId="9" fillId="32" borderId="29" xfId="0" applyNumberFormat="1" applyFont="1" applyFill="1" applyBorder="1" applyAlignment="1" applyProtection="1">
      <alignment horizontal="center" vertical="center"/>
      <protection locked="0"/>
    </xf>
    <xf numFmtId="4" fontId="9" fillId="32" borderId="27" xfId="0" applyNumberFormat="1" applyFont="1" applyFill="1" applyBorder="1" applyAlignment="1">
      <alignment horizontal="center" vertical="center"/>
    </xf>
    <xf numFmtId="49" fontId="8" fillId="32" borderId="22" xfId="0" applyNumberFormat="1" applyFont="1" applyFill="1" applyBorder="1" applyAlignment="1">
      <alignment horizontal="left" vertical="center" wrapText="1"/>
    </xf>
    <xf numFmtId="49" fontId="8" fillId="32" borderId="23" xfId="0" applyNumberFormat="1" applyFont="1" applyFill="1" applyBorder="1" applyAlignment="1" applyProtection="1">
      <alignment horizontal="center" vertical="center"/>
      <protection locked="0"/>
    </xf>
    <xf numFmtId="49" fontId="8" fillId="32" borderId="24" xfId="0" applyNumberFormat="1" applyFont="1" applyFill="1" applyBorder="1" applyAlignment="1" applyProtection="1">
      <alignment horizontal="center" vertical="center"/>
      <protection locked="0"/>
    </xf>
    <xf numFmtId="0" fontId="9" fillId="32" borderId="30" xfId="0" applyFont="1" applyFill="1" applyBorder="1" applyAlignment="1">
      <alignment horizontal="left" vertical="top" wrapText="1"/>
    </xf>
    <xf numFmtId="49" fontId="8" fillId="32" borderId="0" xfId="0" applyNumberFormat="1" applyFont="1" applyFill="1" applyBorder="1" applyAlignment="1" applyProtection="1">
      <alignment horizontal="center" vertical="center" wrapText="1"/>
      <protection/>
    </xf>
    <xf numFmtId="49" fontId="9" fillId="32" borderId="31" xfId="0" applyNumberFormat="1" applyFont="1" applyFill="1" applyBorder="1" applyAlignment="1" applyProtection="1">
      <alignment horizontal="center" vertical="center"/>
      <protection/>
    </xf>
    <xf numFmtId="49" fontId="9" fillId="32" borderId="32" xfId="0" applyNumberFormat="1" applyFont="1" applyFill="1" applyBorder="1" applyAlignment="1" applyProtection="1">
      <alignment horizontal="center" vertical="center"/>
      <protection locked="0"/>
    </xf>
    <xf numFmtId="49" fontId="9" fillId="32" borderId="31" xfId="0" applyNumberFormat="1" applyFont="1" applyFill="1" applyBorder="1" applyAlignment="1" applyProtection="1">
      <alignment horizontal="center" vertical="center"/>
      <protection locked="0"/>
    </xf>
    <xf numFmtId="49" fontId="9" fillId="32" borderId="33" xfId="0" applyNumberFormat="1" applyFont="1" applyFill="1" applyBorder="1" applyAlignment="1" applyProtection="1">
      <alignment horizontal="center" vertical="center"/>
      <protection locked="0"/>
    </xf>
    <xf numFmtId="4" fontId="9" fillId="32" borderId="31" xfId="0" applyNumberFormat="1" applyFont="1" applyFill="1" applyBorder="1" applyAlignment="1">
      <alignment horizontal="center" vertical="center"/>
    </xf>
    <xf numFmtId="49" fontId="9" fillId="32" borderId="16" xfId="0" applyNumberFormat="1" applyFont="1" applyFill="1" applyBorder="1" applyAlignment="1" applyProtection="1">
      <alignment horizontal="center" vertical="center"/>
      <protection locked="0"/>
    </xf>
    <xf numFmtId="49" fontId="9" fillId="32" borderId="24" xfId="0" applyNumberFormat="1" applyFont="1" applyFill="1" applyBorder="1" applyAlignment="1" applyProtection="1">
      <alignment horizontal="center" vertical="center"/>
      <protection locked="0"/>
    </xf>
    <xf numFmtId="49" fontId="9" fillId="32" borderId="30" xfId="0" applyNumberFormat="1" applyFont="1" applyFill="1" applyBorder="1" applyAlignment="1">
      <alignment horizontal="left" vertical="center" wrapText="1"/>
    </xf>
    <xf numFmtId="49" fontId="9" fillId="32" borderId="17" xfId="0" applyNumberFormat="1" applyFont="1" applyFill="1" applyBorder="1" applyAlignment="1">
      <alignment horizontal="left" vertical="center" wrapText="1"/>
    </xf>
    <xf numFmtId="49" fontId="9" fillId="32" borderId="11" xfId="0" applyNumberFormat="1" applyFont="1" applyFill="1" applyBorder="1" applyAlignment="1">
      <alignment horizontal="left" vertical="center" wrapText="1"/>
    </xf>
    <xf numFmtId="49" fontId="9" fillId="32" borderId="25" xfId="0" applyNumberFormat="1" applyFont="1" applyFill="1" applyBorder="1" applyAlignment="1">
      <alignment horizontal="left" vertical="center" wrapText="1"/>
    </xf>
    <xf numFmtId="49" fontId="8" fillId="32" borderId="23" xfId="0" applyNumberFormat="1" applyFont="1" applyFill="1" applyBorder="1" applyAlignment="1" applyProtection="1">
      <alignment horizontal="center" vertical="top"/>
      <protection locked="0"/>
    </xf>
    <xf numFmtId="49" fontId="8" fillId="32" borderId="16" xfId="0" applyNumberFormat="1" applyFont="1" applyFill="1" applyBorder="1" applyAlignment="1" applyProtection="1">
      <alignment horizontal="center" vertical="top"/>
      <protection locked="0"/>
    </xf>
    <xf numFmtId="49" fontId="9" fillId="32" borderId="27" xfId="0" applyNumberFormat="1" applyFont="1" applyFill="1" applyBorder="1" applyAlignment="1">
      <alignment horizontal="center" vertical="center"/>
    </xf>
    <xf numFmtId="49" fontId="9" fillId="32" borderId="28" xfId="0" applyNumberFormat="1" applyFont="1" applyFill="1" applyBorder="1" applyAlignment="1">
      <alignment horizontal="center" vertical="center"/>
    </xf>
    <xf numFmtId="49" fontId="9" fillId="32" borderId="29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left" vertical="center" wrapText="1"/>
    </xf>
    <xf numFmtId="49" fontId="8" fillId="32" borderId="16" xfId="0" applyNumberFormat="1" applyFont="1" applyFill="1" applyBorder="1" applyAlignment="1" applyProtection="1">
      <alignment horizontal="center" vertical="center"/>
      <protection/>
    </xf>
    <xf numFmtId="49" fontId="9" fillId="32" borderId="19" xfId="0" applyNumberFormat="1" applyFont="1" applyFill="1" applyBorder="1" applyAlignment="1">
      <alignment horizontal="center" vertical="center"/>
    </xf>
    <xf numFmtId="49" fontId="9" fillId="32" borderId="18" xfId="0" applyNumberFormat="1" applyFont="1" applyFill="1" applyBorder="1" applyAlignment="1">
      <alignment horizontal="center" vertical="center"/>
    </xf>
    <xf numFmtId="49" fontId="8" fillId="32" borderId="21" xfId="0" applyNumberFormat="1" applyFont="1" applyFill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9" fontId="8" fillId="32" borderId="14" xfId="0" applyNumberFormat="1" applyFont="1" applyFill="1" applyBorder="1" applyAlignment="1">
      <alignment horizontal="center" vertical="center"/>
    </xf>
    <xf numFmtId="49" fontId="9" fillId="32" borderId="31" xfId="0" applyNumberFormat="1" applyFont="1" applyFill="1" applyBorder="1" applyAlignment="1">
      <alignment horizontal="center" vertical="center"/>
    </xf>
    <xf numFmtId="49" fontId="9" fillId="32" borderId="32" xfId="0" applyNumberFormat="1" applyFont="1" applyFill="1" applyBorder="1" applyAlignment="1">
      <alignment horizontal="center" vertical="center"/>
    </xf>
    <xf numFmtId="49" fontId="9" fillId="32" borderId="33" xfId="0" applyNumberFormat="1" applyFont="1" applyFill="1" applyBorder="1" applyAlignment="1">
      <alignment horizontal="center" vertical="center"/>
    </xf>
    <xf numFmtId="0" fontId="8" fillId="32" borderId="22" xfId="0" applyFont="1" applyFill="1" applyBorder="1" applyAlignment="1" applyProtection="1">
      <alignment horizontal="right" vertical="top" wrapText="1"/>
      <protection/>
    </xf>
    <xf numFmtId="187" fontId="8" fillId="32" borderId="16" xfId="0" applyNumberFormat="1" applyFont="1" applyFill="1" applyBorder="1" applyAlignment="1">
      <alignment horizontal="center" vertical="center" wrapText="1"/>
    </xf>
    <xf numFmtId="187" fontId="8" fillId="32" borderId="34" xfId="0" applyNumberFormat="1" applyFont="1" applyFill="1" applyBorder="1" applyAlignment="1">
      <alignment horizontal="center" vertical="center" wrapText="1"/>
    </xf>
    <xf numFmtId="187" fontId="8" fillId="32" borderId="19" xfId="0" applyNumberFormat="1" applyFont="1" applyFill="1" applyBorder="1" applyAlignment="1">
      <alignment horizontal="center" vertical="center" wrapText="1"/>
    </xf>
    <xf numFmtId="187" fontId="8" fillId="32" borderId="35" xfId="0" applyNumberFormat="1" applyFont="1" applyFill="1" applyBorder="1" applyAlignment="1">
      <alignment horizontal="center" vertical="center" wrapText="1"/>
    </xf>
    <xf numFmtId="187" fontId="8" fillId="32" borderId="10" xfId="0" applyNumberFormat="1" applyFont="1" applyFill="1" applyBorder="1" applyAlignment="1">
      <alignment horizontal="center" vertical="center" wrapText="1"/>
    </xf>
    <xf numFmtId="187" fontId="8" fillId="32" borderId="36" xfId="0" applyNumberFormat="1" applyFont="1" applyFill="1" applyBorder="1" applyAlignment="1">
      <alignment horizontal="center" vertical="center" wrapText="1"/>
    </xf>
    <xf numFmtId="187" fontId="8" fillId="32" borderId="27" xfId="0" applyNumberFormat="1" applyFont="1" applyFill="1" applyBorder="1" applyAlignment="1">
      <alignment horizontal="center" vertical="center" wrapText="1"/>
    </xf>
    <xf numFmtId="187" fontId="8" fillId="32" borderId="37" xfId="0" applyNumberFormat="1" applyFont="1" applyFill="1" applyBorder="1" applyAlignment="1">
      <alignment horizontal="center" vertical="center" wrapText="1"/>
    </xf>
    <xf numFmtId="187" fontId="8" fillId="32" borderId="31" xfId="0" applyNumberFormat="1" applyFont="1" applyFill="1" applyBorder="1" applyAlignment="1">
      <alignment horizontal="center" vertical="center" wrapText="1"/>
    </xf>
    <xf numFmtId="187" fontId="8" fillId="32" borderId="38" xfId="0" applyNumberFormat="1" applyFont="1" applyFill="1" applyBorder="1" applyAlignment="1">
      <alignment horizontal="center" vertical="center" wrapText="1"/>
    </xf>
    <xf numFmtId="49" fontId="7" fillId="32" borderId="39" xfId="0" applyNumberFormat="1" applyFont="1" applyFill="1" applyBorder="1" applyAlignment="1" applyProtection="1">
      <alignment horizontal="center" vertical="center" textRotation="90" wrapText="1"/>
      <protection/>
    </xf>
    <xf numFmtId="49" fontId="7" fillId="32" borderId="13" xfId="0" applyNumberFormat="1" applyFont="1" applyFill="1" applyBorder="1" applyAlignment="1" applyProtection="1">
      <alignment horizontal="center" vertical="center" textRotation="90" wrapText="1"/>
      <protection/>
    </xf>
    <xf numFmtId="49" fontId="7" fillId="32" borderId="40" xfId="0" applyNumberFormat="1" applyFont="1" applyFill="1" applyBorder="1" applyAlignment="1" applyProtection="1">
      <alignment horizontal="center" vertical="center" textRotation="90" wrapText="1"/>
      <protection/>
    </xf>
    <xf numFmtId="49" fontId="7" fillId="32" borderId="41" xfId="0" applyNumberFormat="1" applyFont="1" applyFill="1" applyBorder="1" applyAlignment="1" applyProtection="1">
      <alignment horizontal="center" vertical="center" wrapText="1"/>
      <protection/>
    </xf>
    <xf numFmtId="0" fontId="5" fillId="32" borderId="31" xfId="0" applyFont="1" applyFill="1" applyBorder="1" applyAlignment="1">
      <alignment/>
    </xf>
    <xf numFmtId="0" fontId="5" fillId="32" borderId="42" xfId="0" applyFont="1" applyFill="1" applyBorder="1" applyAlignment="1">
      <alignment/>
    </xf>
    <xf numFmtId="49" fontId="7" fillId="32" borderId="43" xfId="0" applyNumberFormat="1" applyFont="1" applyFill="1" applyBorder="1" applyAlignment="1" applyProtection="1">
      <alignment horizontal="center" vertical="center" textRotation="90" wrapText="1"/>
      <protection/>
    </xf>
    <xf numFmtId="49" fontId="7" fillId="32" borderId="14" xfId="0" applyNumberFormat="1" applyFont="1" applyFill="1" applyBorder="1" applyAlignment="1" applyProtection="1">
      <alignment horizontal="center" vertical="center" textRotation="90" wrapText="1"/>
      <protection/>
    </xf>
    <xf numFmtId="49" fontId="7" fillId="32" borderId="44" xfId="0" applyNumberFormat="1" applyFont="1" applyFill="1" applyBorder="1" applyAlignment="1" applyProtection="1">
      <alignment horizontal="center" vertical="center" textRotation="90" wrapText="1"/>
      <protection/>
    </xf>
    <xf numFmtId="0" fontId="7" fillId="32" borderId="41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wrapText="1"/>
    </xf>
    <xf numFmtId="0" fontId="0" fillId="32" borderId="0" xfId="0" applyFont="1" applyFill="1" applyAlignment="1">
      <alignment wrapText="1"/>
    </xf>
    <xf numFmtId="0" fontId="7" fillId="32" borderId="47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wrapText="1"/>
    </xf>
    <xf numFmtId="0" fontId="7" fillId="32" borderId="49" xfId="0" applyFont="1" applyFill="1" applyBorder="1" applyAlignment="1" applyProtection="1">
      <alignment horizontal="center" vertical="center" wrapText="1"/>
      <protection/>
    </xf>
    <xf numFmtId="0" fontId="7" fillId="32" borderId="30" xfId="0" applyFont="1" applyFill="1" applyBorder="1" applyAlignment="1" applyProtection="1">
      <alignment horizontal="center" vertical="center" wrapText="1"/>
      <protection/>
    </xf>
    <xf numFmtId="0" fontId="7" fillId="32" borderId="50" xfId="0" applyFont="1" applyFill="1" applyBorder="1" applyAlignment="1" applyProtection="1">
      <alignment horizontal="center" vertical="center" wrapText="1"/>
      <protection/>
    </xf>
    <xf numFmtId="49" fontId="7" fillId="32" borderId="51" xfId="0" applyNumberFormat="1" applyFont="1" applyFill="1" applyBorder="1" applyAlignment="1" applyProtection="1">
      <alignment horizontal="center" vertical="center" textRotation="90" wrapText="1"/>
      <protection/>
    </xf>
    <xf numFmtId="49" fontId="7" fillId="3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7" fillId="32" borderId="52" xfId="0" applyNumberFormat="1" applyFont="1" applyFill="1" applyBorder="1" applyAlignment="1" applyProtection="1">
      <alignment horizontal="center" vertical="center" textRotation="90" wrapText="1"/>
      <protection/>
    </xf>
    <xf numFmtId="49" fontId="7" fillId="32" borderId="45" xfId="0" applyNumberFormat="1" applyFont="1" applyFill="1" applyBorder="1" applyAlignment="1" applyProtection="1">
      <alignment horizontal="center" vertical="center" textRotation="90" wrapText="1"/>
      <protection/>
    </xf>
    <xf numFmtId="49" fontId="7" fillId="3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32" borderId="46" xfId="0" applyNumberFormat="1" applyFont="1" applyFill="1" applyBorder="1" applyAlignment="1" applyProtection="1">
      <alignment horizontal="center" vertical="center" textRotation="90" wrapText="1"/>
      <protection/>
    </xf>
  </cellXfs>
  <cellStyles count="51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8" xfId="131"/>
    <cellStyle name="Обычный 19" xfId="132"/>
    <cellStyle name="Обычный 2" xfId="133"/>
    <cellStyle name="Обычный 2 10" xfId="134"/>
    <cellStyle name="Обычный 2 100" xfId="135"/>
    <cellStyle name="Обычный 2 101" xfId="136"/>
    <cellStyle name="Обычный 2 102" xfId="137"/>
    <cellStyle name="Обычный 2 103" xfId="138"/>
    <cellStyle name="Обычный 2 104" xfId="139"/>
    <cellStyle name="Обычный 2 105" xfId="140"/>
    <cellStyle name="Обычный 2 106" xfId="141"/>
    <cellStyle name="Обычный 2 107" xfId="142"/>
    <cellStyle name="Обычный 2 108" xfId="143"/>
    <cellStyle name="Обычный 2 109" xfId="144"/>
    <cellStyle name="Обычный 2 11" xfId="145"/>
    <cellStyle name="Обычный 2 110" xfId="146"/>
    <cellStyle name="Обычный 2 111" xfId="147"/>
    <cellStyle name="Обычный 2 112" xfId="148"/>
    <cellStyle name="Обычный 2 113" xfId="149"/>
    <cellStyle name="Обычный 2 114" xfId="150"/>
    <cellStyle name="Обычный 2 115" xfId="151"/>
    <cellStyle name="Обычный 2 116" xfId="152"/>
    <cellStyle name="Обычный 2 117" xfId="153"/>
    <cellStyle name="Обычный 2 118" xfId="154"/>
    <cellStyle name="Обычный 2 119" xfId="155"/>
    <cellStyle name="Обычный 2 12" xfId="156"/>
    <cellStyle name="Обычный 2 12 10" xfId="157"/>
    <cellStyle name="Обычный 2 12 11" xfId="158"/>
    <cellStyle name="Обычный 2 12 12" xfId="159"/>
    <cellStyle name="Обычный 2 12 13" xfId="160"/>
    <cellStyle name="Обычный 2 12 14" xfId="161"/>
    <cellStyle name="Обычный 2 12 15" xfId="162"/>
    <cellStyle name="Обычный 2 12 16" xfId="163"/>
    <cellStyle name="Обычный 2 12 17" xfId="164"/>
    <cellStyle name="Обычный 2 12 18" xfId="165"/>
    <cellStyle name="Обычный 2 12 19" xfId="166"/>
    <cellStyle name="Обычный 2 12 2" xfId="167"/>
    <cellStyle name="Обычный 2 12 20" xfId="168"/>
    <cellStyle name="Обычный 2 12 21" xfId="169"/>
    <cellStyle name="Обычный 2 12 22" xfId="170"/>
    <cellStyle name="Обычный 2 12 23" xfId="171"/>
    <cellStyle name="Обычный 2 12 24" xfId="172"/>
    <cellStyle name="Обычный 2 12 25" xfId="173"/>
    <cellStyle name="Обычный 2 12 26" xfId="174"/>
    <cellStyle name="Обычный 2 12 27" xfId="175"/>
    <cellStyle name="Обычный 2 12 28" xfId="176"/>
    <cellStyle name="Обычный 2 12 29" xfId="177"/>
    <cellStyle name="Обычный 2 12 3" xfId="178"/>
    <cellStyle name="Обычный 2 12 30" xfId="179"/>
    <cellStyle name="Обычный 2 12 4" xfId="180"/>
    <cellStyle name="Обычный 2 12 5" xfId="181"/>
    <cellStyle name="Обычный 2 12 6" xfId="182"/>
    <cellStyle name="Обычный 2 12 7" xfId="183"/>
    <cellStyle name="Обычный 2 12 8" xfId="184"/>
    <cellStyle name="Обычный 2 12 9" xfId="185"/>
    <cellStyle name="Обычный 2 120" xfId="186"/>
    <cellStyle name="Обычный 2 121" xfId="187"/>
    <cellStyle name="Обычный 2 122" xfId="188"/>
    <cellStyle name="Обычный 2 123" xfId="189"/>
    <cellStyle name="Обычный 2 124" xfId="190"/>
    <cellStyle name="Обычный 2 125" xfId="191"/>
    <cellStyle name="Обычный 2 126" xfId="192"/>
    <cellStyle name="Обычный 2 127" xfId="193"/>
    <cellStyle name="Обычный 2 128" xfId="194"/>
    <cellStyle name="Обычный 2 129" xfId="195"/>
    <cellStyle name="Обычный 2 13" xfId="196"/>
    <cellStyle name="Обычный 2 130" xfId="197"/>
    <cellStyle name="Обычный 2 131" xfId="198"/>
    <cellStyle name="Обычный 2 132" xfId="199"/>
    <cellStyle name="Обычный 2 133" xfId="200"/>
    <cellStyle name="Обычный 2 134" xfId="201"/>
    <cellStyle name="Обычный 2 135" xfId="202"/>
    <cellStyle name="Обычный 2 136" xfId="203"/>
    <cellStyle name="Обычный 2 137" xfId="204"/>
    <cellStyle name="Обычный 2 138" xfId="205"/>
    <cellStyle name="Обычный 2 139" xfId="206"/>
    <cellStyle name="Обычный 2 14" xfId="207"/>
    <cellStyle name="Обычный 2 140" xfId="208"/>
    <cellStyle name="Обычный 2 141" xfId="209"/>
    <cellStyle name="Обычный 2 142" xfId="210"/>
    <cellStyle name="Обычный 2 143" xfId="211"/>
    <cellStyle name="Обычный 2 144" xfId="212"/>
    <cellStyle name="Обычный 2 145" xfId="213"/>
    <cellStyle name="Обычный 2 146" xfId="214"/>
    <cellStyle name="Обычный 2 147" xfId="215"/>
    <cellStyle name="Обычный 2 148" xfId="216"/>
    <cellStyle name="Обычный 2 149" xfId="217"/>
    <cellStyle name="Обычный 2 15" xfId="218"/>
    <cellStyle name="Обычный 2 150" xfId="219"/>
    <cellStyle name="Обычный 2 151" xfId="220"/>
    <cellStyle name="Обычный 2 152" xfId="221"/>
    <cellStyle name="Обычный 2 153" xfId="222"/>
    <cellStyle name="Обычный 2 154" xfId="223"/>
    <cellStyle name="Обычный 2 155" xfId="224"/>
    <cellStyle name="Обычный 2 156" xfId="225"/>
    <cellStyle name="Обычный 2 157" xfId="226"/>
    <cellStyle name="Обычный 2 158" xfId="227"/>
    <cellStyle name="Обычный 2 159" xfId="228"/>
    <cellStyle name="Обычный 2 16" xfId="229"/>
    <cellStyle name="Обычный 2 160" xfId="230"/>
    <cellStyle name="Обычный 2 161" xfId="231"/>
    <cellStyle name="Обычный 2 162" xfId="232"/>
    <cellStyle name="Обычный 2 163" xfId="233"/>
    <cellStyle name="Обычный 2 164" xfId="234"/>
    <cellStyle name="Обычный 2 165" xfId="235"/>
    <cellStyle name="Обычный 2 166" xfId="236"/>
    <cellStyle name="Обычный 2 167" xfId="237"/>
    <cellStyle name="Обычный 2 168" xfId="238"/>
    <cellStyle name="Обычный 2 169" xfId="239"/>
    <cellStyle name="Обычный 2 17" xfId="240"/>
    <cellStyle name="Обычный 2 170" xfId="241"/>
    <cellStyle name="Обычный 2 171" xfId="242"/>
    <cellStyle name="Обычный 2 172" xfId="243"/>
    <cellStyle name="Обычный 2 173" xfId="244"/>
    <cellStyle name="Обычный 2 174" xfId="245"/>
    <cellStyle name="Обычный 2 175" xfId="246"/>
    <cellStyle name="Обычный 2 176" xfId="247"/>
    <cellStyle name="Обычный 2 177" xfId="248"/>
    <cellStyle name="Обычный 2 178" xfId="249"/>
    <cellStyle name="Обычный 2 179" xfId="250"/>
    <cellStyle name="Обычный 2 18" xfId="251"/>
    <cellStyle name="Обычный 2 180" xfId="252"/>
    <cellStyle name="Обычный 2 181" xfId="253"/>
    <cellStyle name="Обычный 2 182" xfId="254"/>
    <cellStyle name="Обычный 2 183" xfId="255"/>
    <cellStyle name="Обычный 2 184" xfId="256"/>
    <cellStyle name="Обычный 2 185" xfId="257"/>
    <cellStyle name="Обычный 2 186" xfId="258"/>
    <cellStyle name="Обычный 2 187" xfId="259"/>
    <cellStyle name="Обычный 2 188" xfId="260"/>
    <cellStyle name="Обычный 2 189" xfId="261"/>
    <cellStyle name="Обычный 2 19" xfId="262"/>
    <cellStyle name="Обычный 2 190" xfId="263"/>
    <cellStyle name="Обычный 2 191" xfId="264"/>
    <cellStyle name="Обычный 2 192" xfId="265"/>
    <cellStyle name="Обычный 2 193" xfId="266"/>
    <cellStyle name="Обычный 2 194" xfId="267"/>
    <cellStyle name="Обычный 2 195" xfId="268"/>
    <cellStyle name="Обычный 2 196" xfId="269"/>
    <cellStyle name="Обычный 2 197" xfId="270"/>
    <cellStyle name="Обычный 2 198" xfId="271"/>
    <cellStyle name="Обычный 2 199" xfId="272"/>
    <cellStyle name="Обычный 2 2" xfId="273"/>
    <cellStyle name="Обычный 2 2 10" xfId="274"/>
    <cellStyle name="Обычный 2 2 11" xfId="275"/>
    <cellStyle name="Обычный 2 2 12" xfId="276"/>
    <cellStyle name="Обычный 2 2 13" xfId="277"/>
    <cellStyle name="Обычный 2 2 14" xfId="278"/>
    <cellStyle name="Обычный 2 2 15" xfId="279"/>
    <cellStyle name="Обычный 2 2 16" xfId="280"/>
    <cellStyle name="Обычный 2 2 17" xfId="281"/>
    <cellStyle name="Обычный 2 2 18" xfId="282"/>
    <cellStyle name="Обычный 2 2 19" xfId="283"/>
    <cellStyle name="Обычный 2 2 2" xfId="284"/>
    <cellStyle name="Обычный 2 2 20" xfId="285"/>
    <cellStyle name="Обычный 2 2 21" xfId="286"/>
    <cellStyle name="Обычный 2 2 22" xfId="287"/>
    <cellStyle name="Обычный 2 2 23" xfId="288"/>
    <cellStyle name="Обычный 2 2 24" xfId="289"/>
    <cellStyle name="Обычный 2 2 25" xfId="290"/>
    <cellStyle name="Обычный 2 2 26" xfId="291"/>
    <cellStyle name="Обычный 2 2 27" xfId="292"/>
    <cellStyle name="Обычный 2 2 28" xfId="293"/>
    <cellStyle name="Обычный 2 2 29" xfId="294"/>
    <cellStyle name="Обычный 2 2 3" xfId="295"/>
    <cellStyle name="Обычный 2 2 30" xfId="296"/>
    <cellStyle name="Обычный 2 2 31" xfId="297"/>
    <cellStyle name="Обычный 2 2 32" xfId="298"/>
    <cellStyle name="Обычный 2 2 33" xfId="299"/>
    <cellStyle name="Обычный 2 2 4" xfId="300"/>
    <cellStyle name="Обычный 2 2 5" xfId="301"/>
    <cellStyle name="Обычный 2 2 6" xfId="302"/>
    <cellStyle name="Обычный 2 2 7" xfId="303"/>
    <cellStyle name="Обычный 2 2 8" xfId="304"/>
    <cellStyle name="Обычный 2 2 9" xfId="305"/>
    <cellStyle name="Обычный 2 20" xfId="306"/>
    <cellStyle name="Обычный 2 200" xfId="307"/>
    <cellStyle name="Обычный 2 201" xfId="308"/>
    <cellStyle name="Обычный 2 21" xfId="309"/>
    <cellStyle name="Обычный 2 22" xfId="310"/>
    <cellStyle name="Обычный 2 23" xfId="311"/>
    <cellStyle name="Обычный 2 24" xfId="312"/>
    <cellStyle name="Обычный 2 25" xfId="313"/>
    <cellStyle name="Обычный 2 26" xfId="314"/>
    <cellStyle name="Обычный 2 27" xfId="315"/>
    <cellStyle name="Обычный 2 28" xfId="316"/>
    <cellStyle name="Обычный 2 29" xfId="317"/>
    <cellStyle name="Обычный 2 3" xfId="318"/>
    <cellStyle name="Обычный 2 30" xfId="319"/>
    <cellStyle name="Обычный 2 31" xfId="320"/>
    <cellStyle name="Обычный 2 32" xfId="321"/>
    <cellStyle name="Обычный 2 33" xfId="322"/>
    <cellStyle name="Обычный 2 34" xfId="323"/>
    <cellStyle name="Обычный 2 35" xfId="324"/>
    <cellStyle name="Обычный 2 36" xfId="325"/>
    <cellStyle name="Обычный 2 37" xfId="326"/>
    <cellStyle name="Обычный 2 38" xfId="327"/>
    <cellStyle name="Обычный 2 39" xfId="328"/>
    <cellStyle name="Обычный 2 4" xfId="329"/>
    <cellStyle name="Обычный 2 40" xfId="330"/>
    <cellStyle name="Обычный 2 41" xfId="331"/>
    <cellStyle name="Обычный 2 42" xfId="332"/>
    <cellStyle name="Обычный 2 43" xfId="333"/>
    <cellStyle name="Обычный 2 44" xfId="334"/>
    <cellStyle name="Обычный 2 45" xfId="335"/>
    <cellStyle name="Обычный 2 46" xfId="336"/>
    <cellStyle name="Обычный 2 47" xfId="337"/>
    <cellStyle name="Обычный 2 48" xfId="338"/>
    <cellStyle name="Обычный 2 49" xfId="339"/>
    <cellStyle name="Обычный 2 5" xfId="340"/>
    <cellStyle name="Обычный 2 50" xfId="341"/>
    <cellStyle name="Обычный 2 51" xfId="342"/>
    <cellStyle name="Обычный 2 52" xfId="343"/>
    <cellStyle name="Обычный 2 53" xfId="344"/>
    <cellStyle name="Обычный 2 54" xfId="345"/>
    <cellStyle name="Обычный 2 55" xfId="346"/>
    <cellStyle name="Обычный 2 56" xfId="347"/>
    <cellStyle name="Обычный 2 57" xfId="348"/>
    <cellStyle name="Обычный 2 58" xfId="349"/>
    <cellStyle name="Обычный 2 59" xfId="350"/>
    <cellStyle name="Обычный 2 6" xfId="351"/>
    <cellStyle name="Обычный 2 60" xfId="352"/>
    <cellStyle name="Обычный 2 61" xfId="353"/>
    <cellStyle name="Обычный 2 62" xfId="354"/>
    <cellStyle name="Обычный 2 63" xfId="355"/>
    <cellStyle name="Обычный 2 64" xfId="356"/>
    <cellStyle name="Обычный 2 65" xfId="357"/>
    <cellStyle name="Обычный 2 66" xfId="358"/>
    <cellStyle name="Обычный 2 67" xfId="359"/>
    <cellStyle name="Обычный 2 68" xfId="360"/>
    <cellStyle name="Обычный 2 69" xfId="361"/>
    <cellStyle name="Обычный 2 7" xfId="362"/>
    <cellStyle name="Обычный 2 70" xfId="363"/>
    <cellStyle name="Обычный 2 71" xfId="364"/>
    <cellStyle name="Обычный 2 72" xfId="365"/>
    <cellStyle name="Обычный 2 73" xfId="366"/>
    <cellStyle name="Обычный 2 74" xfId="367"/>
    <cellStyle name="Обычный 2 75" xfId="368"/>
    <cellStyle name="Обычный 2 76" xfId="369"/>
    <cellStyle name="Обычный 2 77" xfId="370"/>
    <cellStyle name="Обычный 2 78" xfId="371"/>
    <cellStyle name="Обычный 2 79" xfId="372"/>
    <cellStyle name="Обычный 2 8" xfId="373"/>
    <cellStyle name="Обычный 2 80" xfId="374"/>
    <cellStyle name="Обычный 2 81" xfId="375"/>
    <cellStyle name="Обычный 2 82" xfId="376"/>
    <cellStyle name="Обычный 2 83" xfId="377"/>
    <cellStyle name="Обычный 2 84" xfId="378"/>
    <cellStyle name="Обычный 2 85" xfId="379"/>
    <cellStyle name="Обычный 2 86" xfId="380"/>
    <cellStyle name="Обычный 2 87" xfId="381"/>
    <cellStyle name="Обычный 2 88" xfId="382"/>
    <cellStyle name="Обычный 2 89" xfId="383"/>
    <cellStyle name="Обычный 2 9" xfId="384"/>
    <cellStyle name="Обычный 2 90" xfId="385"/>
    <cellStyle name="Обычный 2 91" xfId="386"/>
    <cellStyle name="Обычный 2 92" xfId="387"/>
    <cellStyle name="Обычный 2 93" xfId="388"/>
    <cellStyle name="Обычный 2 94" xfId="389"/>
    <cellStyle name="Обычный 2 95" xfId="390"/>
    <cellStyle name="Обычный 2 96" xfId="391"/>
    <cellStyle name="Обычный 2 97" xfId="392"/>
    <cellStyle name="Обычный 2 98" xfId="393"/>
    <cellStyle name="Обычный 2 99" xfId="394"/>
    <cellStyle name="Обычный 20" xfId="395"/>
    <cellStyle name="Обычный 21" xfId="396"/>
    <cellStyle name="Обычный 22" xfId="397"/>
    <cellStyle name="Обычный 23" xfId="398"/>
    <cellStyle name="Обычный 24" xfId="399"/>
    <cellStyle name="Обычный 25" xfId="400"/>
    <cellStyle name="Обычный 26" xfId="401"/>
    <cellStyle name="Обычный 27" xfId="402"/>
    <cellStyle name="Обычный 28" xfId="403"/>
    <cellStyle name="Обычный 29" xfId="404"/>
    <cellStyle name="Обычный 3" xfId="405"/>
    <cellStyle name="Обычный 3 10" xfId="406"/>
    <cellStyle name="Обычный 3 11" xfId="407"/>
    <cellStyle name="Обычный 3 12" xfId="408"/>
    <cellStyle name="Обычный 3 13" xfId="409"/>
    <cellStyle name="Обычный 3 14" xfId="410"/>
    <cellStyle name="Обычный 3 15" xfId="411"/>
    <cellStyle name="Обычный 3 16" xfId="412"/>
    <cellStyle name="Обычный 3 17" xfId="413"/>
    <cellStyle name="Обычный 3 18" xfId="414"/>
    <cellStyle name="Обычный 3 19" xfId="415"/>
    <cellStyle name="Обычный 3 2" xfId="416"/>
    <cellStyle name="Обычный 3 20" xfId="417"/>
    <cellStyle name="Обычный 3 21" xfId="418"/>
    <cellStyle name="Обычный 3 22" xfId="419"/>
    <cellStyle name="Обычный 3 23" xfId="420"/>
    <cellStyle name="Обычный 3 24" xfId="421"/>
    <cellStyle name="Обычный 3 25" xfId="422"/>
    <cellStyle name="Обычный 3 26" xfId="423"/>
    <cellStyle name="Обычный 3 27" xfId="424"/>
    <cellStyle name="Обычный 3 28" xfId="425"/>
    <cellStyle name="Обычный 3 29" xfId="426"/>
    <cellStyle name="Обычный 3 3" xfId="427"/>
    <cellStyle name="Обычный 3 30" xfId="428"/>
    <cellStyle name="Обычный 3 31" xfId="429"/>
    <cellStyle name="Обычный 3 32" xfId="430"/>
    <cellStyle name="Обычный 3 33" xfId="431"/>
    <cellStyle name="Обычный 3 4" xfId="432"/>
    <cellStyle name="Обычный 3 5" xfId="433"/>
    <cellStyle name="Обычный 3 6" xfId="434"/>
    <cellStyle name="Обычный 3 7" xfId="435"/>
    <cellStyle name="Обычный 3 8" xfId="436"/>
    <cellStyle name="Обычный 3 9" xfId="437"/>
    <cellStyle name="Обычный 30" xfId="438"/>
    <cellStyle name="Обычный 31" xfId="439"/>
    <cellStyle name="Обычный 32" xfId="440"/>
    <cellStyle name="Обычный 33" xfId="441"/>
    <cellStyle name="Обычный 34" xfId="442"/>
    <cellStyle name="Обычный 35" xfId="443"/>
    <cellStyle name="Обычный 36" xfId="444"/>
    <cellStyle name="Обычный 37" xfId="445"/>
    <cellStyle name="Обычный 38" xfId="446"/>
    <cellStyle name="Обычный 39" xfId="447"/>
    <cellStyle name="Обычный 4" xfId="448"/>
    <cellStyle name="Обычный 40" xfId="449"/>
    <cellStyle name="Обычный 41" xfId="450"/>
    <cellStyle name="Обычный 42" xfId="451"/>
    <cellStyle name="Обычный 43" xfId="452"/>
    <cellStyle name="Обычный 44" xfId="453"/>
    <cellStyle name="Обычный 45" xfId="454"/>
    <cellStyle name="Обычный 46" xfId="455"/>
    <cellStyle name="Обычный 47" xfId="456"/>
    <cellStyle name="Обычный 48" xfId="457"/>
    <cellStyle name="Обычный 49" xfId="458"/>
    <cellStyle name="Обычный 5" xfId="459"/>
    <cellStyle name="Обычный 50" xfId="460"/>
    <cellStyle name="Обычный 51" xfId="461"/>
    <cellStyle name="Обычный 52" xfId="462"/>
    <cellStyle name="Обычный 53" xfId="463"/>
    <cellStyle name="Обычный 54" xfId="464"/>
    <cellStyle name="Обычный 55" xfId="465"/>
    <cellStyle name="Обычный 56" xfId="466"/>
    <cellStyle name="Обычный 57" xfId="467"/>
    <cellStyle name="Обычный 58" xfId="468"/>
    <cellStyle name="Обычный 59" xfId="469"/>
    <cellStyle name="Обычный 6" xfId="470"/>
    <cellStyle name="Обычный 60" xfId="471"/>
    <cellStyle name="Обычный 61" xfId="472"/>
    <cellStyle name="Обычный 62" xfId="473"/>
    <cellStyle name="Обычный 63" xfId="474"/>
    <cellStyle name="Обычный 64" xfId="475"/>
    <cellStyle name="Обычный 65" xfId="476"/>
    <cellStyle name="Обычный 66" xfId="477"/>
    <cellStyle name="Обычный 67" xfId="478"/>
    <cellStyle name="Обычный 68" xfId="479"/>
    <cellStyle name="Обычный 69" xfId="480"/>
    <cellStyle name="Обычный 7" xfId="481"/>
    <cellStyle name="Обычный 70" xfId="482"/>
    <cellStyle name="Обычный 71" xfId="483"/>
    <cellStyle name="Обычный 72" xfId="484"/>
    <cellStyle name="Обычный 73" xfId="485"/>
    <cellStyle name="Обычный 74" xfId="486"/>
    <cellStyle name="Обычный 75" xfId="487"/>
    <cellStyle name="Обычный 76" xfId="488"/>
    <cellStyle name="Обычный 77" xfId="489"/>
    <cellStyle name="Обычный 78" xfId="490"/>
    <cellStyle name="Обычный 79" xfId="491"/>
    <cellStyle name="Обычный 8" xfId="492"/>
    <cellStyle name="Обычный 80" xfId="493"/>
    <cellStyle name="Обычный 81" xfId="494"/>
    <cellStyle name="Обычный 82" xfId="495"/>
    <cellStyle name="Обычный 83" xfId="496"/>
    <cellStyle name="Обычный 84" xfId="497"/>
    <cellStyle name="Обычный 85" xfId="498"/>
    <cellStyle name="Обычный 86" xfId="499"/>
    <cellStyle name="Обычный 87" xfId="500"/>
    <cellStyle name="Обычный 88" xfId="501"/>
    <cellStyle name="Обычный 89" xfId="502"/>
    <cellStyle name="Обычный 9" xfId="503"/>
    <cellStyle name="Обычный 90" xfId="504"/>
    <cellStyle name="Обычный 91" xfId="505"/>
    <cellStyle name="Обычный 92" xfId="506"/>
    <cellStyle name="Обычный 93" xfId="507"/>
    <cellStyle name="Обычный 94" xfId="508"/>
    <cellStyle name="Обычный 95" xfId="509"/>
    <cellStyle name="Обычный 96" xfId="510"/>
    <cellStyle name="Обычный 97" xfId="511"/>
    <cellStyle name="Обычный 98" xfId="512"/>
    <cellStyle name="Обычный 99" xfId="513"/>
    <cellStyle name="Followed Hyperlink" xfId="514"/>
    <cellStyle name="Плохой" xfId="515"/>
    <cellStyle name="Пояснение" xfId="516"/>
    <cellStyle name="Примечание" xfId="517"/>
    <cellStyle name="Percent" xfId="518"/>
    <cellStyle name="Связанная ячейка" xfId="519"/>
    <cellStyle name="Текст предупреждения" xfId="520"/>
    <cellStyle name="Comma" xfId="521"/>
    <cellStyle name="Comma [0]" xfId="522"/>
    <cellStyle name="Хороший" xfId="5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61"/>
  <sheetViews>
    <sheetView tabSelected="1" view="pageBreakPreview" zoomScaleSheetLayoutView="100" zoomScalePageLayoutView="0" workbookViewId="0" topLeftCell="A1">
      <selection activeCell="H44" sqref="H44"/>
    </sheetView>
  </sheetViews>
  <sheetFormatPr defaultColWidth="9.00390625" defaultRowHeight="12.75"/>
  <cols>
    <col min="1" max="1" width="46.625" style="1" customWidth="1"/>
    <col min="2" max="2" width="6.625" style="1" customWidth="1"/>
    <col min="3" max="3" width="6.875" style="1" customWidth="1"/>
    <col min="4" max="4" width="6.375" style="1" customWidth="1"/>
    <col min="5" max="5" width="12.625" style="1" hidden="1" customWidth="1"/>
    <col min="6" max="6" width="8.00390625" style="1" hidden="1" customWidth="1"/>
    <col min="7" max="7" width="16.875" style="1" customWidth="1"/>
    <col min="8" max="8" width="19.625" style="1" customWidth="1"/>
    <col min="9" max="9" width="16.625" style="1" customWidth="1"/>
    <col min="10" max="10" width="11.25390625" style="1" customWidth="1"/>
    <col min="11" max="11" width="10.875" style="1" customWidth="1"/>
    <col min="12" max="12" width="13.625" style="1" customWidth="1"/>
    <col min="13" max="13" width="13.875" style="1" bestFit="1" customWidth="1"/>
    <col min="14" max="16384" width="9.125" style="1" customWidth="1"/>
  </cols>
  <sheetData>
    <row r="1" spans="4:11" ht="12.75">
      <c r="D1" s="4" t="s">
        <v>58</v>
      </c>
      <c r="F1" s="1" t="s">
        <v>58</v>
      </c>
      <c r="I1" s="2"/>
      <c r="J1" s="2"/>
      <c r="K1" s="2"/>
    </row>
    <row r="2" spans="1:15" ht="27.75" customHeight="1">
      <c r="A2" s="7"/>
      <c r="B2" s="7"/>
      <c r="C2" s="7"/>
      <c r="D2" s="102" t="s">
        <v>73</v>
      </c>
      <c r="E2" s="103"/>
      <c r="F2" s="103"/>
      <c r="G2" s="103"/>
      <c r="H2" s="103"/>
      <c r="I2" s="103"/>
      <c r="J2" s="103"/>
      <c r="K2" s="103"/>
      <c r="L2" s="5"/>
      <c r="M2" s="5"/>
      <c r="N2" s="5"/>
      <c r="O2" s="5"/>
    </row>
    <row r="3" spans="1:11" ht="12.75">
      <c r="A3" s="7"/>
      <c r="B3" s="7"/>
      <c r="C3" s="7"/>
      <c r="D3" s="7"/>
      <c r="E3" s="7"/>
      <c r="F3" s="7"/>
      <c r="G3" s="7"/>
      <c r="H3" s="16"/>
      <c r="I3" s="16"/>
      <c r="J3" s="16"/>
      <c r="K3" s="16"/>
    </row>
    <row r="4" spans="1:11" ht="31.5" customHeight="1" thickBot="1">
      <c r="A4" s="107" t="s">
        <v>74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2.75" customHeight="1">
      <c r="A5" s="108" t="s">
        <v>7</v>
      </c>
      <c r="B5" s="111" t="s">
        <v>36</v>
      </c>
      <c r="C5" s="114" t="s">
        <v>8</v>
      </c>
      <c r="D5" s="84" t="s">
        <v>17</v>
      </c>
      <c r="E5" s="87" t="s">
        <v>26</v>
      </c>
      <c r="F5" s="90" t="s">
        <v>27</v>
      </c>
      <c r="G5" s="96" t="s">
        <v>71</v>
      </c>
      <c r="H5" s="93" t="s">
        <v>69</v>
      </c>
      <c r="I5" s="93" t="s">
        <v>72</v>
      </c>
      <c r="J5" s="99" t="s">
        <v>70</v>
      </c>
      <c r="K5" s="104" t="s">
        <v>62</v>
      </c>
    </row>
    <row r="6" spans="1:11" ht="12.75">
      <c r="A6" s="109"/>
      <c r="B6" s="112"/>
      <c r="C6" s="115"/>
      <c r="D6" s="85"/>
      <c r="E6" s="88"/>
      <c r="F6" s="91"/>
      <c r="G6" s="97"/>
      <c r="H6" s="94"/>
      <c r="I6" s="94"/>
      <c r="J6" s="100"/>
      <c r="K6" s="105"/>
    </row>
    <row r="7" spans="1:11" ht="12.75">
      <c r="A7" s="109"/>
      <c r="B7" s="112"/>
      <c r="C7" s="115"/>
      <c r="D7" s="85"/>
      <c r="E7" s="88"/>
      <c r="F7" s="91"/>
      <c r="G7" s="97"/>
      <c r="H7" s="94"/>
      <c r="I7" s="94"/>
      <c r="J7" s="100"/>
      <c r="K7" s="105"/>
    </row>
    <row r="8" spans="1:11" ht="12.75">
      <c r="A8" s="109"/>
      <c r="B8" s="112"/>
      <c r="C8" s="115"/>
      <c r="D8" s="85"/>
      <c r="E8" s="88"/>
      <c r="F8" s="91"/>
      <c r="G8" s="97"/>
      <c r="H8" s="94"/>
      <c r="I8" s="94"/>
      <c r="J8" s="100"/>
      <c r="K8" s="105"/>
    </row>
    <row r="9" spans="1:11" ht="12.75">
      <c r="A9" s="109"/>
      <c r="B9" s="112"/>
      <c r="C9" s="115"/>
      <c r="D9" s="85"/>
      <c r="E9" s="88"/>
      <c r="F9" s="91"/>
      <c r="G9" s="97"/>
      <c r="H9" s="94"/>
      <c r="I9" s="94"/>
      <c r="J9" s="100"/>
      <c r="K9" s="105"/>
    </row>
    <row r="10" spans="1:11" ht="13.5" thickBot="1">
      <c r="A10" s="110"/>
      <c r="B10" s="113"/>
      <c r="C10" s="116"/>
      <c r="D10" s="86"/>
      <c r="E10" s="89"/>
      <c r="F10" s="92"/>
      <c r="G10" s="98"/>
      <c r="H10" s="95"/>
      <c r="I10" s="95"/>
      <c r="J10" s="101"/>
      <c r="K10" s="106"/>
    </row>
    <row r="11" spans="1:11" ht="15" thickBot="1">
      <c r="A11" s="26" t="s">
        <v>22</v>
      </c>
      <c r="B11" s="17" t="s">
        <v>37</v>
      </c>
      <c r="C11" s="27" t="s">
        <v>9</v>
      </c>
      <c r="D11" s="28"/>
      <c r="E11" s="27"/>
      <c r="F11" s="29"/>
      <c r="G11" s="30">
        <f>SUM(G12:G16)</f>
        <v>19383601.65</v>
      </c>
      <c r="H11" s="30">
        <f>H12+H13+H14+H15+H16</f>
        <v>46492256.56</v>
      </c>
      <c r="I11" s="30">
        <f>I12+I13+I14+I15+I16</f>
        <v>19871247.23</v>
      </c>
      <c r="J11" s="74">
        <f>I11/G11*100</f>
        <v>102.51576352426743</v>
      </c>
      <c r="K11" s="75">
        <f aca="true" t="shared" si="0" ref="K11:K16">I11/H11*100</f>
        <v>42.740982478136786</v>
      </c>
    </row>
    <row r="12" spans="1:11" ht="51" customHeight="1">
      <c r="A12" s="19" t="s">
        <v>67</v>
      </c>
      <c r="B12" s="20" t="s">
        <v>37</v>
      </c>
      <c r="C12" s="31" t="s">
        <v>9</v>
      </c>
      <c r="D12" s="22" t="s">
        <v>19</v>
      </c>
      <c r="E12" s="21"/>
      <c r="F12" s="32"/>
      <c r="G12" s="25">
        <v>11132916.07</v>
      </c>
      <c r="H12" s="25">
        <v>29031333.75</v>
      </c>
      <c r="I12" s="25">
        <v>11104368.73</v>
      </c>
      <c r="J12" s="76">
        <f aca="true" t="shared" si="1" ref="J12:J56">I12/G12*100</f>
        <v>99.74357715606132</v>
      </c>
      <c r="K12" s="77">
        <f t="shared" si="0"/>
        <v>38.24959895271777</v>
      </c>
    </row>
    <row r="13" spans="1:11" ht="20.25" customHeight="1">
      <c r="A13" s="8" t="s">
        <v>54</v>
      </c>
      <c r="B13" s="9" t="s">
        <v>37</v>
      </c>
      <c r="C13" s="33" t="s">
        <v>9</v>
      </c>
      <c r="D13" s="11" t="s">
        <v>15</v>
      </c>
      <c r="E13" s="10" t="s">
        <v>53</v>
      </c>
      <c r="F13" s="34"/>
      <c r="G13" s="6">
        <v>1050</v>
      </c>
      <c r="H13" s="6">
        <v>11600</v>
      </c>
      <c r="I13" s="6">
        <v>5800</v>
      </c>
      <c r="J13" s="78">
        <f t="shared" si="1"/>
        <v>552.3809523809524</v>
      </c>
      <c r="K13" s="79">
        <f t="shared" si="0"/>
        <v>50</v>
      </c>
    </row>
    <row r="14" spans="1:11" ht="20.25" customHeight="1">
      <c r="A14" s="8" t="s">
        <v>55</v>
      </c>
      <c r="B14" s="9" t="s">
        <v>37</v>
      </c>
      <c r="C14" s="33" t="s">
        <v>9</v>
      </c>
      <c r="D14" s="11" t="s">
        <v>10</v>
      </c>
      <c r="E14" s="10" t="s">
        <v>53</v>
      </c>
      <c r="F14" s="34"/>
      <c r="G14" s="6">
        <v>0</v>
      </c>
      <c r="H14" s="6">
        <v>0</v>
      </c>
      <c r="I14" s="6">
        <v>0</v>
      </c>
      <c r="J14" s="78" t="e">
        <f t="shared" si="1"/>
        <v>#DIV/0!</v>
      </c>
      <c r="K14" s="79" t="e">
        <f t="shared" si="0"/>
        <v>#DIV/0!</v>
      </c>
    </row>
    <row r="15" spans="1:11" ht="20.25" customHeight="1">
      <c r="A15" s="8" t="s">
        <v>56</v>
      </c>
      <c r="B15" s="9" t="s">
        <v>37</v>
      </c>
      <c r="C15" s="33" t="s">
        <v>9</v>
      </c>
      <c r="D15" s="11" t="s">
        <v>35</v>
      </c>
      <c r="E15" s="10" t="s">
        <v>53</v>
      </c>
      <c r="F15" s="34"/>
      <c r="G15" s="6">
        <v>0</v>
      </c>
      <c r="H15" s="6">
        <v>27865.9</v>
      </c>
      <c r="I15" s="6">
        <v>0</v>
      </c>
      <c r="J15" s="78" t="e">
        <f t="shared" si="1"/>
        <v>#DIV/0!</v>
      </c>
      <c r="K15" s="79">
        <f t="shared" si="0"/>
        <v>0</v>
      </c>
    </row>
    <row r="16" spans="1:11" ht="20.25" customHeight="1" thickBot="1">
      <c r="A16" s="35" t="s">
        <v>23</v>
      </c>
      <c r="B16" s="36" t="s">
        <v>37</v>
      </c>
      <c r="C16" s="37" t="s">
        <v>9</v>
      </c>
      <c r="D16" s="38" t="s">
        <v>41</v>
      </c>
      <c r="E16" s="39" t="s">
        <v>53</v>
      </c>
      <c r="F16" s="40"/>
      <c r="G16" s="41">
        <v>8249635.58</v>
      </c>
      <c r="H16" s="41">
        <v>17421456.91</v>
      </c>
      <c r="I16" s="41">
        <v>8761078.5</v>
      </c>
      <c r="J16" s="80">
        <f t="shared" si="1"/>
        <v>106.19958196989836</v>
      </c>
      <c r="K16" s="81">
        <f t="shared" si="0"/>
        <v>50.289011678300554</v>
      </c>
    </row>
    <row r="17" spans="1:11" ht="20.25" customHeight="1" thickBot="1">
      <c r="A17" s="42" t="s">
        <v>48</v>
      </c>
      <c r="B17" s="17" t="s">
        <v>37</v>
      </c>
      <c r="C17" s="18" t="s">
        <v>16</v>
      </c>
      <c r="D17" s="43"/>
      <c r="E17" s="18"/>
      <c r="F17" s="44"/>
      <c r="G17" s="30">
        <f>G18</f>
        <v>479700</v>
      </c>
      <c r="H17" s="30">
        <f aca="true" t="shared" si="2" ref="H17:I19">H18</f>
        <v>799500</v>
      </c>
      <c r="I17" s="30">
        <f t="shared" si="2"/>
        <v>399750</v>
      </c>
      <c r="J17" s="74">
        <f t="shared" si="1"/>
        <v>83.33333333333334</v>
      </c>
      <c r="K17" s="75">
        <f aca="true" t="shared" si="3" ref="K17:K32">I17/H17*100</f>
        <v>50</v>
      </c>
    </row>
    <row r="18" spans="1:11" ht="20.25" customHeight="1" thickBot="1">
      <c r="A18" s="45" t="s">
        <v>49</v>
      </c>
      <c r="B18" s="46" t="s">
        <v>37</v>
      </c>
      <c r="C18" s="47" t="s">
        <v>16</v>
      </c>
      <c r="D18" s="48" t="s">
        <v>18</v>
      </c>
      <c r="E18" s="49"/>
      <c r="F18" s="50"/>
      <c r="G18" s="51">
        <v>479700</v>
      </c>
      <c r="H18" s="51">
        <v>799500</v>
      </c>
      <c r="I18" s="51">
        <v>399750</v>
      </c>
      <c r="J18" s="82">
        <f t="shared" si="1"/>
        <v>83.33333333333334</v>
      </c>
      <c r="K18" s="83">
        <f t="shared" si="3"/>
        <v>50</v>
      </c>
    </row>
    <row r="19" spans="1:11" ht="31.5" customHeight="1" thickBot="1">
      <c r="A19" s="42" t="s">
        <v>59</v>
      </c>
      <c r="B19" s="17" t="s">
        <v>37</v>
      </c>
      <c r="C19" s="18" t="s">
        <v>18</v>
      </c>
      <c r="D19" s="43"/>
      <c r="E19" s="52"/>
      <c r="F19" s="53"/>
      <c r="G19" s="30">
        <f>G20</f>
        <v>56278.87</v>
      </c>
      <c r="H19" s="30">
        <f t="shared" si="2"/>
        <v>327134.1</v>
      </c>
      <c r="I19" s="30">
        <f t="shared" si="2"/>
        <v>289918.26</v>
      </c>
      <c r="J19" s="74">
        <f t="shared" si="1"/>
        <v>515.1458442573562</v>
      </c>
      <c r="K19" s="75">
        <f>I19/H19*100</f>
        <v>88.62367451146183</v>
      </c>
    </row>
    <row r="20" spans="1:11" ht="36.75" customHeight="1" thickBot="1">
      <c r="A20" s="54" t="s">
        <v>60</v>
      </c>
      <c r="B20" s="46" t="s">
        <v>37</v>
      </c>
      <c r="C20" s="49" t="s">
        <v>18</v>
      </c>
      <c r="D20" s="48" t="s">
        <v>38</v>
      </c>
      <c r="E20" s="49"/>
      <c r="F20" s="50"/>
      <c r="G20" s="51">
        <v>56278.87</v>
      </c>
      <c r="H20" s="51">
        <v>327134.1</v>
      </c>
      <c r="I20" s="51">
        <v>289918.26</v>
      </c>
      <c r="J20" s="82">
        <f t="shared" si="1"/>
        <v>515.1458442573562</v>
      </c>
      <c r="K20" s="83">
        <f>I20/H20*100</f>
        <v>88.62367451146183</v>
      </c>
    </row>
    <row r="21" spans="1:11" ht="20.25" customHeight="1" thickBot="1">
      <c r="A21" s="42" t="s">
        <v>34</v>
      </c>
      <c r="B21" s="17" t="s">
        <v>37</v>
      </c>
      <c r="C21" s="18" t="s">
        <v>19</v>
      </c>
      <c r="D21" s="43"/>
      <c r="E21" s="18"/>
      <c r="F21" s="44"/>
      <c r="G21" s="30">
        <f>G22+G23+G24</f>
        <v>305550</v>
      </c>
      <c r="H21" s="30">
        <f>H22+H23+H24+H25</f>
        <v>20665190.87</v>
      </c>
      <c r="I21" s="30">
        <f>I22+I23+I24+I25</f>
        <v>3684650.86</v>
      </c>
      <c r="J21" s="74">
        <f t="shared" si="1"/>
        <v>1205.907661593847</v>
      </c>
      <c r="K21" s="75">
        <f t="shared" si="3"/>
        <v>17.830229022220493</v>
      </c>
    </row>
    <row r="22" spans="1:11" ht="20.25" customHeight="1">
      <c r="A22" s="55" t="s">
        <v>40</v>
      </c>
      <c r="B22" s="20" t="s">
        <v>37</v>
      </c>
      <c r="C22" s="21" t="s">
        <v>19</v>
      </c>
      <c r="D22" s="22" t="s">
        <v>9</v>
      </c>
      <c r="E22" s="21"/>
      <c r="F22" s="32"/>
      <c r="G22" s="25">
        <v>0</v>
      </c>
      <c r="H22" s="25">
        <v>0</v>
      </c>
      <c r="I22" s="25">
        <v>0</v>
      </c>
      <c r="J22" s="76" t="e">
        <f t="shared" si="1"/>
        <v>#DIV/0!</v>
      </c>
      <c r="K22" s="77" t="e">
        <f t="shared" si="3"/>
        <v>#DIV/0!</v>
      </c>
    </row>
    <row r="23" spans="1:11" ht="20.25" customHeight="1">
      <c r="A23" s="56" t="s">
        <v>0</v>
      </c>
      <c r="B23" s="9" t="s">
        <v>37</v>
      </c>
      <c r="C23" s="10" t="s">
        <v>19</v>
      </c>
      <c r="D23" s="11" t="s">
        <v>15</v>
      </c>
      <c r="E23" s="10"/>
      <c r="F23" s="34"/>
      <c r="G23" s="6">
        <v>305550</v>
      </c>
      <c r="H23" s="6">
        <v>742000</v>
      </c>
      <c r="I23" s="6">
        <v>210650</v>
      </c>
      <c r="J23" s="78">
        <f t="shared" si="1"/>
        <v>68.94125347733595</v>
      </c>
      <c r="K23" s="79">
        <f t="shared" si="3"/>
        <v>28.389487870619945</v>
      </c>
    </row>
    <row r="24" spans="1:11" ht="20.25" customHeight="1">
      <c r="A24" s="56" t="s">
        <v>4</v>
      </c>
      <c r="B24" s="9" t="s">
        <v>37</v>
      </c>
      <c r="C24" s="10" t="s">
        <v>19</v>
      </c>
      <c r="D24" s="11" t="s">
        <v>12</v>
      </c>
      <c r="E24" s="10"/>
      <c r="F24" s="34"/>
      <c r="G24" s="6">
        <v>0</v>
      </c>
      <c r="H24" s="6">
        <v>0</v>
      </c>
      <c r="I24" s="6">
        <v>0</v>
      </c>
      <c r="J24" s="78" t="e">
        <f t="shared" si="1"/>
        <v>#DIV/0!</v>
      </c>
      <c r="K24" s="79" t="e">
        <f t="shared" si="3"/>
        <v>#DIV/0!</v>
      </c>
    </row>
    <row r="25" spans="1:11" ht="32.25" customHeight="1" thickBot="1">
      <c r="A25" s="57" t="s">
        <v>39</v>
      </c>
      <c r="B25" s="36" t="s">
        <v>37</v>
      </c>
      <c r="C25" s="39" t="s">
        <v>19</v>
      </c>
      <c r="D25" s="38" t="s">
        <v>13</v>
      </c>
      <c r="E25" s="39"/>
      <c r="F25" s="40"/>
      <c r="G25" s="41">
        <v>0</v>
      </c>
      <c r="H25" s="41">
        <v>19923190.87</v>
      </c>
      <c r="I25" s="41">
        <v>3474000.86</v>
      </c>
      <c r="J25" s="80" t="e">
        <f t="shared" si="1"/>
        <v>#DIV/0!</v>
      </c>
      <c r="K25" s="81">
        <f t="shared" si="3"/>
        <v>17.43697022564338</v>
      </c>
    </row>
    <row r="26" spans="1:11" ht="20.25" customHeight="1" thickBot="1">
      <c r="A26" s="26" t="s">
        <v>5</v>
      </c>
      <c r="B26" s="17" t="s">
        <v>37</v>
      </c>
      <c r="C26" s="18" t="s">
        <v>15</v>
      </c>
      <c r="D26" s="58"/>
      <c r="E26" s="59"/>
      <c r="F26" s="44"/>
      <c r="G26" s="30">
        <f>G27+G29+G28+G30</f>
        <v>153742731.62</v>
      </c>
      <c r="H26" s="30">
        <f>H27+H29+H28+H30</f>
        <v>529116613.81</v>
      </c>
      <c r="I26" s="30">
        <f>I27+I29+I28+I30</f>
        <v>148963448.14</v>
      </c>
      <c r="J26" s="74">
        <f t="shared" si="1"/>
        <v>96.89137598269505</v>
      </c>
      <c r="K26" s="75">
        <f t="shared" si="3"/>
        <v>28.153235837249884</v>
      </c>
    </row>
    <row r="27" spans="1:11" ht="20.25" customHeight="1">
      <c r="A27" s="19" t="s">
        <v>5</v>
      </c>
      <c r="B27" s="20" t="s">
        <v>37</v>
      </c>
      <c r="C27" s="21" t="s">
        <v>15</v>
      </c>
      <c r="D27" s="22" t="s">
        <v>9</v>
      </c>
      <c r="E27" s="23"/>
      <c r="F27" s="24"/>
      <c r="G27" s="25">
        <v>153378034.94</v>
      </c>
      <c r="H27" s="25">
        <v>498874499.4</v>
      </c>
      <c r="I27" s="25">
        <v>146479415.51</v>
      </c>
      <c r="J27" s="76">
        <f t="shared" si="1"/>
        <v>95.50221162195834</v>
      </c>
      <c r="K27" s="77">
        <f t="shared" si="3"/>
        <v>29.36197694734284</v>
      </c>
    </row>
    <row r="28" spans="1:11" ht="20.25" customHeight="1">
      <c r="A28" s="8" t="s">
        <v>61</v>
      </c>
      <c r="B28" s="9" t="s">
        <v>37</v>
      </c>
      <c r="C28" s="13" t="s">
        <v>15</v>
      </c>
      <c r="D28" s="14" t="s">
        <v>16</v>
      </c>
      <c r="E28" s="10"/>
      <c r="F28" s="34"/>
      <c r="G28" s="6">
        <v>20000</v>
      </c>
      <c r="H28" s="6">
        <v>2650690</v>
      </c>
      <c r="I28" s="6">
        <v>182808.6</v>
      </c>
      <c r="J28" s="78">
        <f t="shared" si="1"/>
        <v>914.043</v>
      </c>
      <c r="K28" s="79">
        <f>I28/H28*100</f>
        <v>6.8966420064209695</v>
      </c>
    </row>
    <row r="29" spans="1:11" ht="15" customHeight="1">
      <c r="A29" s="8" t="s">
        <v>3</v>
      </c>
      <c r="B29" s="9" t="s">
        <v>37</v>
      </c>
      <c r="C29" s="13" t="s">
        <v>15</v>
      </c>
      <c r="D29" s="14" t="s">
        <v>18</v>
      </c>
      <c r="E29" s="10"/>
      <c r="F29" s="15"/>
      <c r="G29" s="6">
        <v>342696.68</v>
      </c>
      <c r="H29" s="6">
        <v>27423124.41</v>
      </c>
      <c r="I29" s="6">
        <v>2263910.16</v>
      </c>
      <c r="J29" s="78">
        <f t="shared" si="1"/>
        <v>660.6163094430913</v>
      </c>
      <c r="K29" s="79">
        <f t="shared" si="3"/>
        <v>8.255478574040428</v>
      </c>
    </row>
    <row r="30" spans="1:11" ht="30.75" customHeight="1" thickBot="1">
      <c r="A30" s="35" t="s">
        <v>66</v>
      </c>
      <c r="B30" s="36" t="s">
        <v>37</v>
      </c>
      <c r="C30" s="60" t="s">
        <v>15</v>
      </c>
      <c r="D30" s="61" t="s">
        <v>15</v>
      </c>
      <c r="E30" s="39"/>
      <c r="F30" s="62"/>
      <c r="G30" s="41">
        <v>2000</v>
      </c>
      <c r="H30" s="41">
        <v>168300</v>
      </c>
      <c r="I30" s="41">
        <v>37313.87</v>
      </c>
      <c r="J30" s="80">
        <f t="shared" si="1"/>
        <v>1865.6935</v>
      </c>
      <c r="K30" s="81">
        <f>I30/H30*100</f>
        <v>22.17104575163399</v>
      </c>
    </row>
    <row r="31" spans="1:12" ht="21.75" customHeight="1" thickBot="1">
      <c r="A31" s="26" t="s">
        <v>28</v>
      </c>
      <c r="B31" s="17" t="s">
        <v>37</v>
      </c>
      <c r="C31" s="18" t="s">
        <v>10</v>
      </c>
      <c r="D31" s="43"/>
      <c r="E31" s="18"/>
      <c r="F31" s="44"/>
      <c r="G31" s="30">
        <f>G32+G33+G34+G35+G36</f>
        <v>196400381.39000002</v>
      </c>
      <c r="H31" s="30">
        <f>H32+H33+H34+H35+H36</f>
        <v>619451011.64</v>
      </c>
      <c r="I31" s="30">
        <f>I32+I33+I34+I35+I36</f>
        <v>291577055.67</v>
      </c>
      <c r="J31" s="74">
        <f t="shared" si="1"/>
        <v>148.46053434641956</v>
      </c>
      <c r="K31" s="75">
        <f t="shared" si="3"/>
        <v>47.07023641757371</v>
      </c>
      <c r="L31" s="3"/>
    </row>
    <row r="32" spans="1:11" ht="15.75" customHeight="1">
      <c r="A32" s="19" t="s">
        <v>29</v>
      </c>
      <c r="B32" s="20" t="s">
        <v>37</v>
      </c>
      <c r="C32" s="21" t="s">
        <v>10</v>
      </c>
      <c r="D32" s="22" t="s">
        <v>9</v>
      </c>
      <c r="E32" s="23"/>
      <c r="F32" s="24"/>
      <c r="G32" s="25">
        <v>50285523.43</v>
      </c>
      <c r="H32" s="25">
        <v>93852415.43</v>
      </c>
      <c r="I32" s="25">
        <v>52744128.64</v>
      </c>
      <c r="J32" s="76">
        <f t="shared" si="1"/>
        <v>104.88929028137196</v>
      </c>
      <c r="K32" s="77">
        <f t="shared" si="3"/>
        <v>56.19901032737863</v>
      </c>
    </row>
    <row r="33" spans="1:12" ht="20.25" customHeight="1">
      <c r="A33" s="8" t="s">
        <v>30</v>
      </c>
      <c r="B33" s="9" t="s">
        <v>37</v>
      </c>
      <c r="C33" s="13" t="s">
        <v>10</v>
      </c>
      <c r="D33" s="14" t="s">
        <v>16</v>
      </c>
      <c r="E33" s="10"/>
      <c r="F33" s="15"/>
      <c r="G33" s="6">
        <v>129311412.16</v>
      </c>
      <c r="H33" s="6">
        <v>488343423.93</v>
      </c>
      <c r="I33" s="6">
        <v>221618034.12</v>
      </c>
      <c r="J33" s="78">
        <f t="shared" si="1"/>
        <v>171.3831984494817</v>
      </c>
      <c r="K33" s="79">
        <f aca="true" t="shared" si="4" ref="K33:K38">I33/H33*100</f>
        <v>45.38159484907226</v>
      </c>
      <c r="L33" s="3"/>
    </row>
    <row r="34" spans="1:11" ht="20.25" customHeight="1">
      <c r="A34" s="8" t="s">
        <v>6</v>
      </c>
      <c r="B34" s="9" t="s">
        <v>37</v>
      </c>
      <c r="C34" s="13" t="s">
        <v>10</v>
      </c>
      <c r="D34" s="14" t="s">
        <v>18</v>
      </c>
      <c r="E34" s="10"/>
      <c r="F34" s="15"/>
      <c r="G34" s="6">
        <v>9091357.84</v>
      </c>
      <c r="H34" s="6">
        <v>21387917</v>
      </c>
      <c r="I34" s="6">
        <v>9669523.95</v>
      </c>
      <c r="J34" s="78">
        <f t="shared" si="1"/>
        <v>106.3595132891612</v>
      </c>
      <c r="K34" s="79">
        <f t="shared" si="4"/>
        <v>45.210218227422516</v>
      </c>
    </row>
    <row r="35" spans="1:11" ht="19.5" customHeight="1">
      <c r="A35" s="63" t="s">
        <v>52</v>
      </c>
      <c r="B35" s="9" t="s">
        <v>37</v>
      </c>
      <c r="C35" s="33" t="s">
        <v>10</v>
      </c>
      <c r="D35" s="11" t="s">
        <v>10</v>
      </c>
      <c r="E35" s="10"/>
      <c r="F35" s="34"/>
      <c r="G35" s="6">
        <v>918088.27</v>
      </c>
      <c r="H35" s="6">
        <v>1850255.28</v>
      </c>
      <c r="I35" s="6">
        <v>815880.16</v>
      </c>
      <c r="J35" s="78">
        <f t="shared" si="1"/>
        <v>88.86728941651766</v>
      </c>
      <c r="K35" s="79">
        <f t="shared" si="4"/>
        <v>44.09554556169136</v>
      </c>
    </row>
    <row r="36" spans="1:11" ht="18.75" customHeight="1" thickBot="1">
      <c r="A36" s="35" t="s">
        <v>31</v>
      </c>
      <c r="B36" s="36" t="s">
        <v>37</v>
      </c>
      <c r="C36" s="60" t="s">
        <v>10</v>
      </c>
      <c r="D36" s="38" t="s">
        <v>12</v>
      </c>
      <c r="E36" s="39"/>
      <c r="F36" s="40"/>
      <c r="G36" s="41">
        <v>6793999.69</v>
      </c>
      <c r="H36" s="41">
        <v>14017000</v>
      </c>
      <c r="I36" s="41">
        <v>6729488.8</v>
      </c>
      <c r="J36" s="80">
        <f t="shared" si="1"/>
        <v>99.05047257957705</v>
      </c>
      <c r="K36" s="81">
        <f t="shared" si="4"/>
        <v>48.00947991724335</v>
      </c>
    </row>
    <row r="37" spans="1:11" ht="27.75" customHeight="1" thickBot="1">
      <c r="A37" s="26" t="s">
        <v>51</v>
      </c>
      <c r="B37" s="17" t="s">
        <v>37</v>
      </c>
      <c r="C37" s="64" t="s">
        <v>11</v>
      </c>
      <c r="D37" s="43"/>
      <c r="E37" s="18"/>
      <c r="F37" s="44"/>
      <c r="G37" s="30">
        <f>G38</f>
        <v>8200909.55</v>
      </c>
      <c r="H37" s="30">
        <f>H38</f>
        <v>22769679.49</v>
      </c>
      <c r="I37" s="30">
        <f>I38</f>
        <v>9923439.61</v>
      </c>
      <c r="J37" s="74">
        <f t="shared" si="1"/>
        <v>121.00413435239021</v>
      </c>
      <c r="K37" s="75">
        <f t="shared" si="4"/>
        <v>43.58181508157891</v>
      </c>
    </row>
    <row r="38" spans="1:11" ht="22.5" customHeight="1" thickBot="1">
      <c r="A38" s="45" t="s">
        <v>32</v>
      </c>
      <c r="B38" s="46" t="s">
        <v>37</v>
      </c>
      <c r="C38" s="49" t="s">
        <v>11</v>
      </c>
      <c r="D38" s="48" t="s">
        <v>9</v>
      </c>
      <c r="E38" s="49"/>
      <c r="F38" s="50"/>
      <c r="G38" s="51">
        <v>8200909.55</v>
      </c>
      <c r="H38" s="51">
        <v>22769679.49</v>
      </c>
      <c r="I38" s="51">
        <v>9923439.61</v>
      </c>
      <c r="J38" s="82">
        <f t="shared" si="1"/>
        <v>121.00413435239021</v>
      </c>
      <c r="K38" s="83">
        <f t="shared" si="4"/>
        <v>43.58181508157891</v>
      </c>
    </row>
    <row r="39" spans="1:11" ht="22.5" customHeight="1" thickBot="1">
      <c r="A39" s="26" t="s">
        <v>20</v>
      </c>
      <c r="B39" s="17" t="s">
        <v>37</v>
      </c>
      <c r="C39" s="64" t="s">
        <v>14</v>
      </c>
      <c r="D39" s="43"/>
      <c r="E39" s="18"/>
      <c r="F39" s="44"/>
      <c r="G39" s="30">
        <f>G40+G41+G42+G43</f>
        <v>13756883.459999999</v>
      </c>
      <c r="H39" s="30">
        <f>H40+H41+H42+H43</f>
        <v>26737590.53</v>
      </c>
      <c r="I39" s="30">
        <f>I40+I41+I42+I43</f>
        <v>11730156.18</v>
      </c>
      <c r="J39" s="74">
        <f t="shared" si="1"/>
        <v>85.26754053057887</v>
      </c>
      <c r="K39" s="75">
        <f aca="true" t="shared" si="5" ref="K39:K48">I39/H39*100</f>
        <v>43.871403321995594</v>
      </c>
    </row>
    <row r="40" spans="1:11" ht="22.5" customHeight="1">
      <c r="A40" s="19" t="s">
        <v>24</v>
      </c>
      <c r="B40" s="20" t="s">
        <v>37</v>
      </c>
      <c r="C40" s="31" t="s">
        <v>14</v>
      </c>
      <c r="D40" s="22" t="s">
        <v>9</v>
      </c>
      <c r="E40" s="21"/>
      <c r="F40" s="32"/>
      <c r="G40" s="25">
        <v>2627250.31</v>
      </c>
      <c r="H40" s="25">
        <v>5300000</v>
      </c>
      <c r="I40" s="25">
        <v>2545749.3</v>
      </c>
      <c r="J40" s="76">
        <f t="shared" si="1"/>
        <v>96.89785896342704</v>
      </c>
      <c r="K40" s="77">
        <f t="shared" si="5"/>
        <v>48.033005660377356</v>
      </c>
    </row>
    <row r="41" spans="1:11" ht="22.5" customHeight="1">
      <c r="A41" s="8" t="s">
        <v>21</v>
      </c>
      <c r="B41" s="9" t="s">
        <v>37</v>
      </c>
      <c r="C41" s="33" t="s">
        <v>14</v>
      </c>
      <c r="D41" s="11" t="s">
        <v>18</v>
      </c>
      <c r="E41" s="10"/>
      <c r="F41" s="34"/>
      <c r="G41" s="6">
        <v>6755187.64</v>
      </c>
      <c r="H41" s="6">
        <v>7288372</v>
      </c>
      <c r="I41" s="6">
        <v>2699647.91</v>
      </c>
      <c r="J41" s="78">
        <f t="shared" si="1"/>
        <v>39.96406989517763</v>
      </c>
      <c r="K41" s="79">
        <f t="shared" si="5"/>
        <v>37.04047913580701</v>
      </c>
    </row>
    <row r="42" spans="1:11" ht="22.5" customHeight="1">
      <c r="A42" s="8" t="s">
        <v>43</v>
      </c>
      <c r="B42" s="9" t="s">
        <v>37</v>
      </c>
      <c r="C42" s="33" t="s">
        <v>14</v>
      </c>
      <c r="D42" s="11" t="s">
        <v>19</v>
      </c>
      <c r="E42" s="10"/>
      <c r="F42" s="34"/>
      <c r="G42" s="6">
        <v>3685972.54</v>
      </c>
      <c r="H42" s="6">
        <v>12799000</v>
      </c>
      <c r="I42" s="6">
        <v>5876154.87</v>
      </c>
      <c r="J42" s="78">
        <f t="shared" si="1"/>
        <v>159.41938813250084</v>
      </c>
      <c r="K42" s="79">
        <f t="shared" si="5"/>
        <v>45.91104672240019</v>
      </c>
    </row>
    <row r="43" spans="1:11" ht="22.5" customHeight="1" thickBot="1">
      <c r="A43" s="35" t="s">
        <v>2</v>
      </c>
      <c r="B43" s="36" t="s">
        <v>37</v>
      </c>
      <c r="C43" s="37" t="s">
        <v>14</v>
      </c>
      <c r="D43" s="38" t="s">
        <v>1</v>
      </c>
      <c r="E43" s="39"/>
      <c r="F43" s="40"/>
      <c r="G43" s="41">
        <v>688472.97</v>
      </c>
      <c r="H43" s="41">
        <v>1350218.53</v>
      </c>
      <c r="I43" s="41">
        <v>608604.1</v>
      </c>
      <c r="J43" s="80">
        <f t="shared" si="1"/>
        <v>88.39912771012636</v>
      </c>
      <c r="K43" s="81">
        <f t="shared" si="5"/>
        <v>45.074488794047284</v>
      </c>
    </row>
    <row r="44" spans="1:11" ht="22.5" customHeight="1" thickBot="1">
      <c r="A44" s="26" t="s">
        <v>44</v>
      </c>
      <c r="B44" s="17" t="s">
        <v>37</v>
      </c>
      <c r="C44" s="27" t="s">
        <v>35</v>
      </c>
      <c r="D44" s="28"/>
      <c r="E44" s="18"/>
      <c r="F44" s="29"/>
      <c r="G44" s="30">
        <f>G45+G47+G48+G46</f>
        <v>10062721.79</v>
      </c>
      <c r="H44" s="30">
        <f>H45+H47+H48+H46</f>
        <v>30821513</v>
      </c>
      <c r="I44" s="30">
        <f>I45+I47+I48+I46</f>
        <v>15335920.17</v>
      </c>
      <c r="J44" s="74">
        <f t="shared" si="1"/>
        <v>152.4033009164611</v>
      </c>
      <c r="K44" s="75">
        <f t="shared" si="5"/>
        <v>49.75719449593535</v>
      </c>
    </row>
    <row r="45" spans="1:11" ht="22.5" customHeight="1">
      <c r="A45" s="19" t="s">
        <v>63</v>
      </c>
      <c r="B45" s="20" t="s">
        <v>37</v>
      </c>
      <c r="C45" s="65" t="s">
        <v>35</v>
      </c>
      <c r="D45" s="66" t="s">
        <v>9</v>
      </c>
      <c r="E45" s="23"/>
      <c r="F45" s="67"/>
      <c r="G45" s="25">
        <v>9693961.79</v>
      </c>
      <c r="H45" s="25">
        <v>16600500</v>
      </c>
      <c r="I45" s="25">
        <v>11127988.99</v>
      </c>
      <c r="J45" s="76">
        <f t="shared" si="1"/>
        <v>114.79299414486346</v>
      </c>
      <c r="K45" s="77">
        <f>I45/H45*100</f>
        <v>67.03405915484474</v>
      </c>
    </row>
    <row r="46" spans="1:11" ht="22.5" customHeight="1">
      <c r="A46" s="8" t="s">
        <v>65</v>
      </c>
      <c r="B46" s="9" t="s">
        <v>37</v>
      </c>
      <c r="C46" s="13" t="s">
        <v>35</v>
      </c>
      <c r="D46" s="68" t="s">
        <v>16</v>
      </c>
      <c r="E46" s="12"/>
      <c r="F46" s="69"/>
      <c r="G46" s="6">
        <v>295000</v>
      </c>
      <c r="H46" s="6">
        <v>2323030</v>
      </c>
      <c r="I46" s="6">
        <v>1532246.1</v>
      </c>
      <c r="J46" s="78">
        <f t="shared" si="1"/>
        <v>519.4054576271187</v>
      </c>
      <c r="K46" s="79">
        <f>I46/H46*100</f>
        <v>65.95894585950246</v>
      </c>
    </row>
    <row r="47" spans="1:11" ht="22.5" customHeight="1">
      <c r="A47" s="8" t="s">
        <v>64</v>
      </c>
      <c r="B47" s="9" t="s">
        <v>37</v>
      </c>
      <c r="C47" s="13" t="s">
        <v>35</v>
      </c>
      <c r="D47" s="68" t="s">
        <v>18</v>
      </c>
      <c r="E47" s="12"/>
      <c r="F47" s="69"/>
      <c r="G47" s="6">
        <v>0</v>
      </c>
      <c r="H47" s="6">
        <v>11797983</v>
      </c>
      <c r="I47" s="6">
        <v>2675685.08</v>
      </c>
      <c r="J47" s="78" t="e">
        <f t="shared" si="1"/>
        <v>#DIV/0!</v>
      </c>
      <c r="K47" s="79">
        <f>I47/H47*100</f>
        <v>22.679173889299552</v>
      </c>
    </row>
    <row r="48" spans="1:11" ht="22.5" customHeight="1" thickBot="1">
      <c r="A48" s="35" t="s">
        <v>50</v>
      </c>
      <c r="B48" s="36" t="s">
        <v>37</v>
      </c>
      <c r="C48" s="60" t="s">
        <v>35</v>
      </c>
      <c r="D48" s="61" t="s">
        <v>15</v>
      </c>
      <c r="E48" s="39"/>
      <c r="F48" s="62"/>
      <c r="G48" s="41">
        <v>73760</v>
      </c>
      <c r="H48" s="41">
        <v>100000</v>
      </c>
      <c r="I48" s="41">
        <v>0</v>
      </c>
      <c r="J48" s="80">
        <f t="shared" si="1"/>
        <v>0</v>
      </c>
      <c r="K48" s="81">
        <f t="shared" si="5"/>
        <v>0</v>
      </c>
    </row>
    <row r="49" spans="1:11" ht="22.5" customHeight="1" thickBot="1">
      <c r="A49" s="26" t="s">
        <v>45</v>
      </c>
      <c r="B49" s="17" t="s">
        <v>37</v>
      </c>
      <c r="C49" s="27" t="s">
        <v>13</v>
      </c>
      <c r="D49" s="28"/>
      <c r="E49" s="18"/>
      <c r="F49" s="29"/>
      <c r="G49" s="30">
        <f>G50</f>
        <v>460000</v>
      </c>
      <c r="H49" s="30">
        <f>H50</f>
        <v>600000</v>
      </c>
      <c r="I49" s="30">
        <f>I50</f>
        <v>500000</v>
      </c>
      <c r="J49" s="74">
        <f t="shared" si="1"/>
        <v>108.69565217391303</v>
      </c>
      <c r="K49" s="75">
        <f aca="true" t="shared" si="6" ref="K49:K54">I49/H49*100</f>
        <v>83.33333333333334</v>
      </c>
    </row>
    <row r="50" spans="1:11" ht="22.5" customHeight="1" thickBot="1">
      <c r="A50" s="45" t="s">
        <v>33</v>
      </c>
      <c r="B50" s="46" t="s">
        <v>37</v>
      </c>
      <c r="C50" s="70" t="s">
        <v>13</v>
      </c>
      <c r="D50" s="71" t="s">
        <v>16</v>
      </c>
      <c r="E50" s="49"/>
      <c r="F50" s="72"/>
      <c r="G50" s="51">
        <v>460000</v>
      </c>
      <c r="H50" s="51">
        <v>600000</v>
      </c>
      <c r="I50" s="51">
        <v>500000</v>
      </c>
      <c r="J50" s="82">
        <f t="shared" si="1"/>
        <v>108.69565217391303</v>
      </c>
      <c r="K50" s="83">
        <f t="shared" si="6"/>
        <v>83.33333333333334</v>
      </c>
    </row>
    <row r="51" spans="1:11" ht="35.25" customHeight="1" thickBot="1">
      <c r="A51" s="26" t="s">
        <v>42</v>
      </c>
      <c r="B51" s="17" t="s">
        <v>37</v>
      </c>
      <c r="C51" s="64" t="s">
        <v>41</v>
      </c>
      <c r="D51" s="43"/>
      <c r="E51" s="18"/>
      <c r="F51" s="44"/>
      <c r="G51" s="30">
        <f>G52</f>
        <v>1380777.26</v>
      </c>
      <c r="H51" s="30">
        <f>H52</f>
        <v>3900000</v>
      </c>
      <c r="I51" s="30">
        <f>I52</f>
        <v>1683606.68</v>
      </c>
      <c r="J51" s="74">
        <f t="shared" si="1"/>
        <v>121.93180817592548</v>
      </c>
      <c r="K51" s="75">
        <f t="shared" si="6"/>
        <v>43.16940205128205</v>
      </c>
    </row>
    <row r="52" spans="1:11" ht="22.5" customHeight="1" thickBot="1">
      <c r="A52" s="45" t="s">
        <v>68</v>
      </c>
      <c r="B52" s="46" t="s">
        <v>37</v>
      </c>
      <c r="C52" s="47" t="s">
        <v>41</v>
      </c>
      <c r="D52" s="48" t="s">
        <v>9</v>
      </c>
      <c r="E52" s="49"/>
      <c r="F52" s="50"/>
      <c r="G52" s="51">
        <v>1380777.26</v>
      </c>
      <c r="H52" s="51">
        <v>3900000</v>
      </c>
      <c r="I52" s="51">
        <v>1683606.68</v>
      </c>
      <c r="J52" s="82">
        <f t="shared" si="1"/>
        <v>121.93180817592548</v>
      </c>
      <c r="K52" s="83">
        <f t="shared" si="6"/>
        <v>43.16940205128205</v>
      </c>
    </row>
    <row r="53" spans="1:11" ht="65.25" customHeight="1" thickBot="1">
      <c r="A53" s="26" t="s">
        <v>46</v>
      </c>
      <c r="B53" s="17" t="s">
        <v>37</v>
      </c>
      <c r="C53" s="64" t="s">
        <v>38</v>
      </c>
      <c r="D53" s="43"/>
      <c r="E53" s="18"/>
      <c r="F53" s="44"/>
      <c r="G53" s="30">
        <f>G54+G55</f>
        <v>4876500</v>
      </c>
      <c r="H53" s="30">
        <f>H54+H55</f>
        <v>8725000</v>
      </c>
      <c r="I53" s="30">
        <f>I54+I55</f>
        <v>4629000</v>
      </c>
      <c r="J53" s="74">
        <f t="shared" si="1"/>
        <v>94.92463857274684</v>
      </c>
      <c r="K53" s="75">
        <f t="shared" si="6"/>
        <v>53.05444126074499</v>
      </c>
    </row>
    <row r="54" spans="1:11" ht="48" customHeight="1">
      <c r="A54" s="19" t="s">
        <v>47</v>
      </c>
      <c r="B54" s="20" t="s">
        <v>37</v>
      </c>
      <c r="C54" s="31" t="s">
        <v>38</v>
      </c>
      <c r="D54" s="22" t="s">
        <v>9</v>
      </c>
      <c r="E54" s="21"/>
      <c r="F54" s="32"/>
      <c r="G54" s="25">
        <v>4699000</v>
      </c>
      <c r="H54" s="25">
        <v>8725000</v>
      </c>
      <c r="I54" s="25">
        <v>4629000</v>
      </c>
      <c r="J54" s="76">
        <f t="shared" si="1"/>
        <v>98.51032134496701</v>
      </c>
      <c r="K54" s="77">
        <f t="shared" si="6"/>
        <v>53.05444126074499</v>
      </c>
    </row>
    <row r="55" spans="1:11" ht="22.5" customHeight="1" thickBot="1">
      <c r="A55" s="35" t="s">
        <v>57</v>
      </c>
      <c r="B55" s="36" t="s">
        <v>37</v>
      </c>
      <c r="C55" s="37" t="s">
        <v>38</v>
      </c>
      <c r="D55" s="38" t="s">
        <v>18</v>
      </c>
      <c r="E55" s="39"/>
      <c r="F55" s="40"/>
      <c r="G55" s="41">
        <v>177500</v>
      </c>
      <c r="H55" s="41">
        <v>0</v>
      </c>
      <c r="I55" s="41">
        <v>0</v>
      </c>
      <c r="J55" s="80">
        <f t="shared" si="1"/>
        <v>0</v>
      </c>
      <c r="K55" s="81" t="e">
        <f>I55/H55*100</f>
        <v>#DIV/0!</v>
      </c>
    </row>
    <row r="56" spans="1:11" ht="15" thickBot="1">
      <c r="A56" s="73" t="s">
        <v>25</v>
      </c>
      <c r="B56" s="17" t="s">
        <v>37</v>
      </c>
      <c r="C56" s="27"/>
      <c r="D56" s="28"/>
      <c r="E56" s="27"/>
      <c r="F56" s="29"/>
      <c r="G56" s="30">
        <f>G11+G17+G19+G21+G26+G31+G37+G39+G44+G49+G51+G53</f>
        <v>409106035.59000003</v>
      </c>
      <c r="H56" s="30">
        <f>H11+H17+H21+H26+H31+H37+H39+H44+H49+H51+H53+H19</f>
        <v>1310405490</v>
      </c>
      <c r="I56" s="30">
        <f>I11+I17+I21+I26+I31+I37+I39+I44+I49+I51+I53+I19</f>
        <v>508588192.8</v>
      </c>
      <c r="J56" s="74">
        <f t="shared" si="1"/>
        <v>124.31696151012046</v>
      </c>
      <c r="K56" s="75">
        <v>12</v>
      </c>
    </row>
    <row r="58" spans="5:12" ht="12.75">
      <c r="E58" s="4"/>
      <c r="F58" s="4"/>
      <c r="G58" s="4"/>
      <c r="H58" s="4"/>
      <c r="I58" s="4"/>
      <c r="J58" s="4"/>
      <c r="K58" s="4"/>
      <c r="L58" s="4"/>
    </row>
    <row r="59" spans="5:12" ht="12.75">
      <c r="E59" s="4"/>
      <c r="F59" s="4"/>
      <c r="G59" s="4"/>
      <c r="H59" s="4"/>
      <c r="I59" s="4"/>
      <c r="J59" s="4"/>
      <c r="K59" s="4"/>
      <c r="L59" s="4"/>
    </row>
    <row r="60" spans="5:12" ht="12.75">
      <c r="E60" s="4"/>
      <c r="F60" s="4"/>
      <c r="G60" s="4"/>
      <c r="H60" s="4"/>
      <c r="I60" s="4"/>
      <c r="J60" s="4"/>
      <c r="K60" s="4"/>
      <c r="L60" s="4"/>
    </row>
    <row r="61" spans="5:12" ht="12.75">
      <c r="E61" s="4"/>
      <c r="F61" s="4"/>
      <c r="G61" s="4"/>
      <c r="H61" s="4"/>
      <c r="I61" s="4"/>
      <c r="J61" s="4"/>
      <c r="K61" s="4"/>
      <c r="L61" s="4"/>
    </row>
  </sheetData>
  <sheetProtection/>
  <mergeCells count="13">
    <mergeCell ref="D2:K2"/>
    <mergeCell ref="I5:I10"/>
    <mergeCell ref="K5:K10"/>
    <mergeCell ref="A4:K4"/>
    <mergeCell ref="A5:A10"/>
    <mergeCell ref="B5:B10"/>
    <mergeCell ref="C5:C10"/>
    <mergeCell ref="D5:D10"/>
    <mergeCell ref="E5:E10"/>
    <mergeCell ref="F5:F10"/>
    <mergeCell ref="H5:H10"/>
    <mergeCell ref="G5:G10"/>
    <mergeCell ref="J5:J10"/>
  </mergeCells>
  <printOptions/>
  <pageMargins left="1.0236220472440944" right="0.2362204724409449" top="0.15748031496062992" bottom="0.15748031496062992" header="0.31496062992125984" footer="0.15748031496062992"/>
  <pageSetup fitToHeight="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2022-09-01T15:38:55Z</cp:lastPrinted>
  <dcterms:created xsi:type="dcterms:W3CDTF">2004-09-08T10:28:32Z</dcterms:created>
  <dcterms:modified xsi:type="dcterms:W3CDTF">2022-11-18T13:21:17Z</dcterms:modified>
  <cp:category/>
  <cp:version/>
  <cp:contentType/>
  <cp:contentStatus/>
</cp:coreProperties>
</file>