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1400" activeTab="1"/>
  </bookViews>
  <sheets>
    <sheet name="прилож.10" sheetId="1" r:id="rId1"/>
    <sheet name="прилож.10,11 2018-19гг." sheetId="2" r:id="rId2"/>
  </sheets>
  <definedNames>
    <definedName name="_xlnm.Print_Area" localSheetId="1">'прилож.10,11 2018-19гг.'!$A$1:$G$442</definedName>
  </definedNames>
  <calcPr fullCalcOnLoad="1"/>
</workbook>
</file>

<file path=xl/sharedStrings.xml><?xml version="1.0" encoding="utf-8"?>
<sst xmlns="http://schemas.openxmlformats.org/spreadsheetml/2006/main" count="3266" uniqueCount="454">
  <si>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</si>
  <si>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</si>
  <si>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</si>
  <si>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</si>
  <si>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</si>
  <si>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</si>
  <si>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</si>
  <si>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</si>
  <si>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</si>
  <si>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</si>
  <si>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</si>
  <si>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</si>
  <si>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</si>
  <si>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</si>
  <si>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</si>
  <si>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</si>
  <si>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</si>
  <si>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</si>
  <si>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</si>
  <si>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</si>
  <si>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</si>
  <si>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</si>
  <si>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</si>
  <si>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</si>
  <si>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</si>
  <si>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</si>
  <si>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</si>
  <si>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</si>
  <si>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</si>
  <si>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</si>
  <si>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</si>
  <si>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</si>
  <si>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</si>
  <si>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</si>
  <si>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</si>
  <si>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</si>
  <si>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</si>
  <si>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</si>
  <si>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</si>
  <si>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</si>
  <si>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</si>
  <si>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</si>
  <si>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</si>
  <si>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</si>
  <si>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</si>
  <si>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</si>
  <si>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</si>
  <si>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</si>
  <si>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</si>
  <si>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</si>
  <si>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</si>
  <si>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</si>
  <si>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</si>
  <si>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</si>
  <si>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</si>
  <si>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</si>
  <si>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</si>
  <si>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</si>
  <si>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</si>
  <si>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</si>
  <si>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</si>
  <si>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</si>
  <si>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</si>
  <si>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</si>
  <si>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</si>
  <si>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</si>
  <si>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</si>
  <si>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</si>
  <si>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</si>
  <si>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</si>
  <si>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</si>
  <si>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</si>
  <si>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</si>
  <si>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</si>
  <si>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</si>
  <si>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</si>
  <si>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</si>
  <si>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</si>
  <si>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</si>
  <si>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</si>
  <si>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</si>
  <si>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</si>
  <si>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</si>
  <si>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</si>
  <si>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</si>
  <si>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</si>
  <si>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</si>
  <si>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</si>
  <si>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</si>
  <si>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</si>
  <si>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</si>
  <si>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</si>
  <si>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</si>
  <si>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</si>
  <si>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</si>
  <si>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</si>
  <si>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</si>
  <si>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</si>
  <si>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</si>
  <si>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</si>
  <si>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</si>
  <si>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</si>
  <si>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</si>
  <si>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</si>
  <si>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</si>
  <si>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</si>
  <si>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</si>
  <si>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</si>
  <si>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</si>
  <si>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</si>
  <si>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</si>
  <si>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</si>
  <si>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</si>
  <si>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</si>
  <si>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</si>
  <si>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</si>
  <si>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</si>
  <si>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</si>
  <si>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</si>
  <si>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</si>
  <si>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</si>
  <si>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</si>
  <si>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</si>
  <si>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</si>
  <si>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</si>
  <si>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</si>
  <si>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</si>
  <si>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</si>
  <si>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</si>
  <si>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</si>
  <si>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</si>
  <si>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</si>
  <si>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</si>
  <si>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</si>
  <si>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</si>
  <si>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2016 год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</si>
  <si>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</si>
  <si>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</si>
  <si>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</si>
  <si>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Софинансирование за счёт средств местного бюджета субвенции на общ.образование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</si>
  <si>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</si>
  <si>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</si>
  <si>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</si>
  <si>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</si>
  <si>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</si>
  <si>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</si>
  <si>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</si>
  <si>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</si>
  <si>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</si>
  <si>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</si>
  <si>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</si>
  <si>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Другие общегосударственные вопросы</t>
  </si>
  <si>
    <t xml:space="preserve"> 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</si>
  <si>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</si>
  <si>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</si>
  <si>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</si>
  <si>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</si>
  <si>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</si>
  <si>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</si>
  <si>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</si>
  <si>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</si>
  <si>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</si>
  <si>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</si>
  <si>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</si>
  <si>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</si>
  <si>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</si>
  <si>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</si>
  <si>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</si>
  <si>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</si>
  <si>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</si>
  <si>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</si>
  <si>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</si>
  <si>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</si>
  <si>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</si>
  <si>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</si>
  <si>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</si>
  <si>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</si>
  <si>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</si>
  <si>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</si>
  <si>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</si>
  <si>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</si>
  <si>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</si>
  <si>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</si>
  <si>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</si>
  <si>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</si>
  <si>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</si>
  <si>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</si>
  <si>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</si>
  <si>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</si>
  <si>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</si>
  <si>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</si>
  <si>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</si>
  <si>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</si>
  <si>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</si>
  <si>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</si>
  <si>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</si>
  <si>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</si>
  <si>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</si>
  <si>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</si>
  <si>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</si>
  <si>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</si>
  <si>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</si>
  <si>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</si>
  <si>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</si>
  <si>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</si>
  <si>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</si>
  <si>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</si>
  <si>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Основное мероприятие «Софинансирование субсидии из Республики Карелия"</t>
  </si>
  <si>
    <t>01 1 02 42070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</si>
  <si>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</si>
  <si>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</si>
  <si>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</si>
  <si>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</si>
  <si>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</si>
  <si>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01 5 01 42070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</si>
  <si>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</si>
  <si>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</si>
  <si>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</si>
  <si>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</si>
  <si>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</si>
  <si>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</si>
  <si>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</si>
  <si>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</si>
  <si>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</si>
  <si>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</si>
  <si>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</si>
  <si>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</si>
  <si>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</si>
  <si>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</si>
  <si>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</si>
  <si>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</si>
  <si>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</si>
  <si>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</si>
  <si>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</si>
  <si>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</si>
  <si>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</si>
  <si>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</si>
  <si>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</si>
  <si>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</si>
  <si>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</si>
  <si>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</si>
  <si>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</si>
  <si>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</si>
  <si>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</si>
  <si>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</si>
  <si>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</si>
  <si>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</si>
  <si>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</si>
  <si>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</si>
  <si>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</si>
  <si>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</si>
  <si>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</si>
  <si>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</si>
  <si>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</si>
  <si>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</si>
  <si>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</si>
  <si>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</si>
  <si>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</si>
  <si>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</si>
  <si>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</si>
  <si>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</si>
  <si>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</si>
  <si>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</si>
  <si>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</si>
  <si>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</si>
  <si>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</si>
  <si>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</si>
  <si>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</si>
  <si>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</si>
  <si>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</si>
  <si>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</si>
  <si>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</si>
  <si>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</si>
  <si>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</si>
  <si>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</si>
  <si>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</si>
  <si>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</si>
  <si>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</si>
  <si>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</si>
  <si>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</si>
  <si>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</si>
  <si>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</si>
  <si>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</si>
  <si>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</si>
  <si>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</si>
  <si>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</si>
  <si>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</si>
  <si>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</si>
  <si>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</si>
  <si>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</si>
  <si>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</si>
  <si>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</si>
  <si>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</si>
  <si>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</si>
  <si>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</si>
  <si>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</si>
  <si>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</si>
  <si>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</si>
  <si>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12 0 01 77900</t>
  </si>
  <si>
    <t>01 1 01 42100</t>
  </si>
  <si>
    <t>01 2 00 00000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</si>
  <si>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</si>
  <si>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</si>
  <si>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</si>
  <si>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</si>
  <si>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</si>
  <si>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</si>
  <si>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</si>
  <si>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</si>
  <si>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</si>
  <si>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</si>
  <si>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</si>
  <si>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</si>
  <si>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</si>
  <si>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</si>
  <si>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</si>
  <si>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08 1 01 53910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</si>
  <si>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</si>
  <si>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</si>
  <si>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</si>
  <si>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</si>
  <si>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</si>
  <si>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</si>
  <si>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</si>
  <si>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</si>
  <si>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</si>
  <si>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</si>
  <si>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</si>
  <si>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</si>
  <si>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</si>
  <si>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</si>
  <si>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</si>
  <si>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</si>
  <si>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</si>
  <si>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</si>
  <si>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</si>
  <si>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Организация отдыха и оздоровление детей в каникулярное время</t>
  </si>
  <si>
    <t xml:space="preserve">Реализация мероприятий в рамках Подпрограммы "Энергосбережение и повышение энергетической эффективности" </t>
  </si>
  <si>
    <t>03 3 01 72260</t>
  </si>
  <si>
    <t>03 4 01 77950</t>
  </si>
  <si>
    <t>853</t>
  </si>
  <si>
    <t>Уплата иных платежей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</si>
  <si>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</si>
  <si>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</si>
  <si>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</si>
  <si>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</si>
  <si>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</si>
  <si>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</si>
  <si>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</si>
  <si>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</si>
  <si>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01 3 01 43090</t>
  </si>
  <si>
    <t>Иные выплаты населению</t>
  </si>
  <si>
    <t>08 1 00 75010</t>
  </si>
  <si>
    <t>360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</si>
  <si>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</si>
  <si>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</si>
  <si>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</si>
  <si>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</si>
  <si>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</si>
  <si>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</si>
  <si>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организацию отдыха детей в каникулярное время</t>
  </si>
  <si>
    <t>01 2 01 43010</t>
  </si>
  <si>
    <t>Субсидия на социально-экономическое развитие территории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</si>
  <si>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</si>
  <si>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06 2 01 73090</t>
  </si>
  <si>
    <t>521</t>
  </si>
  <si>
    <t>Мероприятия на социально-экономическое развитие территоий МО</t>
  </si>
  <si>
    <t>06 2 01 43090</t>
  </si>
  <si>
    <t>Дорожное хозяйство (дорожные фонды)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</si>
  <si>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</si>
  <si>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</si>
  <si>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Культура</t>
  </si>
  <si>
    <t>Мероприятия на поддержку местных инициатив граждан,проживающих в городских и сельских поселениях РК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</si>
  <si>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</si>
  <si>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 xml:space="preserve">062 01 43030 </t>
  </si>
  <si>
    <t>06 2 01 43140</t>
  </si>
  <si>
    <t>Субсидии на поддержку местных инициатив граждан,проживающих в городских и сельских поселениях РК</t>
  </si>
  <si>
    <t>Коммунальное хозяйство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</si>
  <si>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</si>
  <si>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</si>
  <si>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</si>
  <si>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</si>
  <si>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</si>
  <si>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</si>
  <si>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</si>
  <si>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</si>
  <si>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Субсидия на социально-экономическое развитие территории ( ремонт фасада Сред.школы,кровли Вешк.,Найст.школы)</t>
  </si>
  <si>
    <t>01 1 02 S0650</t>
  </si>
  <si>
    <t>01 1 02 24211</t>
  </si>
  <si>
    <t>01 2 01 S3010</t>
  </si>
  <si>
    <t>Другие вопросы в области национальной безопасности и правоохранительной деятельности</t>
  </si>
  <si>
    <t>Cофинансирование за счет средств местного бюджета субсидии на расселение аварийного жилья</t>
  </si>
  <si>
    <t>Иные межбюджетные трансферты</t>
  </si>
  <si>
    <t>06 2 01 S9602</t>
  </si>
  <si>
    <t>540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</si>
  <si>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</si>
  <si>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Иные межбюджетные трансферты(Мероприятия по кап. ремонту жилых домов п.Найст.)</t>
  </si>
  <si>
    <t>Резервные фонды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</si>
  <si>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</si>
  <si>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</si>
  <si>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S3140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</si>
  <si>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</si>
  <si>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</si>
  <si>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</si>
  <si>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Содержание детского дома за счёт средств местного бюджета</t>
  </si>
  <si>
    <t>01 1 02 24240</t>
  </si>
  <si>
    <t>01 1 02 S3100</t>
  </si>
  <si>
    <t>Софинансирование за счёт средств местного бюджета субсидии на социально-экономическое развитие территорий</t>
  </si>
  <si>
    <t>01 3 01 S3090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</si>
  <si>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</si>
  <si>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</si>
  <si>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03 0 01 43030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</si>
  <si>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</si>
  <si>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S3030</t>
  </si>
  <si>
    <t>06 1 01 43160</t>
  </si>
  <si>
    <t>01 1 02 S0970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</si>
  <si>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</si>
  <si>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</si>
  <si>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06 2 01 65200</t>
  </si>
  <si>
    <t>Сверхнормативные затраты по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</si>
  <si>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01 1 01 24201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</si>
  <si>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</si>
  <si>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</si>
  <si>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</si>
  <si>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 xml:space="preserve">Софинансирование программы "Обеспечение жильем молодых семей" </t>
  </si>
  <si>
    <t>08 4 01 77950</t>
  </si>
  <si>
    <t>08 3 01 73140</t>
  </si>
  <si>
    <t>Софинансирование за счет средств физ.лиц и юр.лиц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</si>
  <si>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Приложение № 10</t>
  </si>
  <si>
    <t xml:space="preserve">Прочая закупка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</si>
  <si>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 (госэкспертиза ПСД Лаахк.школы)</t>
  </si>
  <si>
    <t>08 3 01 73510</t>
  </si>
  <si>
    <t>Мероприятия в области коммунального хозяйства</t>
  </si>
  <si>
    <t>Обеспечение безопасности дорожного движения на автодорогах</t>
  </si>
  <si>
    <t>12 0 01 77950</t>
  </si>
  <si>
    <t>Основное мероприятие «Модернизация материально-технической базы учреждения"</t>
  </si>
  <si>
    <t>Реализация мероприятий по модернизации материально-технической базы учреждения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</si>
  <si>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2018-2019 года</t>
  </si>
  <si>
    <t>08 2 01 42180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</si>
  <si>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</si>
  <si>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06 2 01 61301</t>
  </si>
  <si>
    <t>Общее образование</t>
  </si>
  <si>
    <t>0702</t>
  </si>
  <si>
    <t>Фонд оплаты труда казенных учреждений</t>
  </si>
  <si>
    <t>Дополнительное образование детей</t>
  </si>
  <si>
    <t>Другие вопросы в области образования</t>
  </si>
  <si>
    <t>Прочая закупка товаров, работ и услуг для обеспечения государственных (муниципальных) нужд (госэкспертиза ПСД Лахк.шк)</t>
  </si>
  <si>
    <t>08 1 01 62210</t>
  </si>
  <si>
    <t>Софинансирование за счет средств местного бюджета мероприятий по комплексным кадастровым работам</t>
  </si>
  <si>
    <t>08 2 01 73380</t>
  </si>
  <si>
    <t>Премии и гранты</t>
  </si>
  <si>
    <t>350</t>
  </si>
  <si>
    <t>01 1 01 42190</t>
  </si>
  <si>
    <t>01 1 02 42190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</si>
</sst>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5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6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3" fillId="0" borderId="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7" fillId="33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7" fillId="33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>
      <alignment horizontal="left" vertical="top" wrapText="1"/>
    </xf>
    <xf numFmtId="49" fontId="7" fillId="32" borderId="12" xfId="0" applyNumberFormat="1" applyFont="1" applyFill="1" applyBorder="1" applyAlignment="1">
      <alignment horizontal="center" vertical="top"/>
    </xf>
    <xf numFmtId="4" fontId="7" fillId="32" borderId="13" xfId="0" applyNumberFormat="1" applyFont="1" applyFill="1" applyBorder="1" applyAlignment="1">
      <alignment vertical="top"/>
    </xf>
    <xf numFmtId="0" fontId="18" fillId="33" borderId="14" xfId="0" applyFont="1" applyFill="1" applyBorder="1" applyAlignment="1">
      <alignment horizontal="left" vertical="top" wrapText="1"/>
    </xf>
    <xf numFmtId="4" fontId="18" fillId="33" borderId="15" xfId="0" applyNumberFormat="1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4" fontId="14" fillId="0" borderId="15" xfId="0" applyNumberFormat="1" applyFont="1" applyBorder="1" applyAlignment="1">
      <alignment vertical="top"/>
    </xf>
    <xf numFmtId="4" fontId="15" fillId="0" borderId="15" xfId="0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 vertical="top"/>
    </xf>
    <xf numFmtId="165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4" fontId="9" fillId="0" borderId="15" xfId="0" applyNumberFormat="1" applyFont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17" fillId="33" borderId="14" xfId="0" applyFont="1" applyFill="1" applyBorder="1" applyAlignment="1">
      <alignment wrapText="1"/>
    </xf>
    <xf numFmtId="4" fontId="17" fillId="33" borderId="15" xfId="0" applyNumberFormat="1" applyFont="1" applyFill="1" applyBorder="1" applyAlignment="1">
      <alignment horizontal="right" vertical="top"/>
    </xf>
    <xf numFmtId="0" fontId="9" fillId="0" borderId="14" xfId="0" applyNumberFormat="1" applyFont="1" applyBorder="1" applyAlignment="1">
      <alignment horizontal="left" vertical="top" wrapText="1"/>
    </xf>
    <xf numFmtId="0" fontId="17" fillId="33" borderId="14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left" vertical="top" wrapText="1"/>
    </xf>
    <xf numFmtId="4" fontId="7" fillId="32" borderId="15" xfId="0" applyNumberFormat="1" applyFont="1" applyFill="1" applyBorder="1" applyAlignment="1">
      <alignment vertical="top"/>
    </xf>
    <xf numFmtId="4" fontId="8" fillId="0" borderId="15" xfId="0" applyNumberFormat="1" applyFont="1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 wrapText="1"/>
    </xf>
    <xf numFmtId="0" fontId="17" fillId="33" borderId="14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right" vertical="top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vertical="top"/>
    </xf>
    <xf numFmtId="1" fontId="9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vertical="top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 wrapText="1"/>
    </xf>
    <xf numFmtId="49" fontId="7" fillId="32" borderId="17" xfId="0" applyNumberFormat="1" applyFont="1" applyFill="1" applyBorder="1" applyAlignment="1">
      <alignment horizontal="center" vertical="top"/>
    </xf>
    <xf numFmtId="4" fontId="7" fillId="32" borderId="18" xfId="0" applyNumberFormat="1" applyFont="1" applyFill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18" fillId="32" borderId="14" xfId="0" applyFont="1" applyFill="1" applyBorder="1" applyAlignment="1">
      <alignment horizontal="left" vertical="top" wrapText="1"/>
    </xf>
    <xf numFmtId="49" fontId="18" fillId="32" borderId="10" xfId="0" applyNumberFormat="1" applyFont="1" applyFill="1" applyBorder="1" applyAlignment="1">
      <alignment horizontal="center" vertical="top"/>
    </xf>
    <xf numFmtId="4" fontId="18" fillId="32" borderId="15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4" fontId="19" fillId="0" borderId="15" xfId="0" applyNumberFormat="1" applyFont="1" applyFill="1" applyBorder="1" applyAlignment="1">
      <alignment vertical="top"/>
    </xf>
    <xf numFmtId="49" fontId="19" fillId="0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49" fontId="18" fillId="32" borderId="10" xfId="0" applyNumberFormat="1" applyFont="1" applyFill="1" applyBorder="1" applyAlignment="1" applyProtection="1">
      <alignment horizontal="center" vertical="top"/>
      <protection locked="0"/>
    </xf>
    <xf numFmtId="49" fontId="17" fillId="32" borderId="10" xfId="0" applyNumberFormat="1" applyFont="1" applyFill="1" applyBorder="1" applyAlignment="1" applyProtection="1">
      <alignment horizontal="center" vertical="top"/>
      <protection locked="0"/>
    </xf>
    <xf numFmtId="49" fontId="17" fillId="32" borderId="10" xfId="0" applyNumberFormat="1" applyFont="1" applyFill="1" applyBorder="1" applyAlignment="1">
      <alignment horizontal="center" vertical="top"/>
    </xf>
    <xf numFmtId="4" fontId="17" fillId="32" borderId="15" xfId="0" applyNumberFormat="1" applyFont="1" applyFill="1" applyBorder="1" applyAlignment="1">
      <alignment horizontal="right" vertical="top"/>
    </xf>
    <xf numFmtId="49" fontId="2" fillId="32" borderId="10" xfId="0" applyNumberFormat="1" applyFont="1" applyFill="1" applyBorder="1" applyAlignment="1">
      <alignment horizontal="center" vertical="top"/>
    </xf>
    <xf numFmtId="0" fontId="17" fillId="32" borderId="14" xfId="0" applyFont="1" applyFill="1" applyBorder="1" applyAlignment="1">
      <alignment horizontal="left" vertical="top" wrapText="1"/>
    </xf>
    <xf numFmtId="0" fontId="17" fillId="32" borderId="0" xfId="0" applyFont="1" applyFill="1" applyAlignment="1">
      <alignment wrapText="1"/>
    </xf>
    <xf numFmtId="0" fontId="17" fillId="32" borderId="10" xfId="0" applyFont="1" applyFill="1" applyBorder="1" applyAlignment="1">
      <alignment vertical="top" wrapText="1"/>
    </xf>
    <xf numFmtId="4" fontId="17" fillId="32" borderId="10" xfId="0" applyNumberFormat="1" applyFont="1" applyFill="1" applyBorder="1" applyAlignment="1">
      <alignment vertical="top" wrapText="1"/>
    </xf>
    <xf numFmtId="0" fontId="17" fillId="32" borderId="14" xfId="0" applyFont="1" applyFill="1" applyBorder="1" applyAlignment="1">
      <alignment wrapText="1"/>
    </xf>
    <xf numFmtId="0" fontId="17" fillId="32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7" fillId="33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17" fillId="32" borderId="19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" fontId="23" fillId="0" borderId="15" xfId="0" applyNumberFormat="1" applyFont="1" applyFill="1" applyBorder="1" applyAlignment="1">
      <alignment vertical="top"/>
    </xf>
    <xf numFmtId="0" fontId="22" fillId="0" borderId="0" xfId="0" applyFont="1" applyFill="1" applyAlignment="1">
      <alignment wrapText="1"/>
    </xf>
    <xf numFmtId="0" fontId="17" fillId="32" borderId="19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49" fontId="22" fillId="0" borderId="10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Fill="1" applyBorder="1" applyAlignment="1">
      <alignment horizontal="center" vertical="top"/>
    </xf>
    <xf numFmtId="4" fontId="22" fillId="0" borderId="15" xfId="0" applyNumberFormat="1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5" xfId="0" applyNumberFormat="1" applyFont="1" applyFill="1" applyBorder="1" applyAlignment="1">
      <alignment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5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wrapText="1"/>
    </xf>
    <xf numFmtId="4" fontId="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4" fontId="22" fillId="0" borderId="15" xfId="0" applyNumberFormat="1" applyFont="1" applyFill="1" applyBorder="1" applyAlignment="1">
      <alignment vertical="top"/>
    </xf>
    <xf numFmtId="0" fontId="9" fillId="0" borderId="21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top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top"/>
    </xf>
    <xf numFmtId="0" fontId="2" fillId="0" borderId="21" xfId="0" applyFont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right" vertical="top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 applyProtection="1">
      <alignment horizontal="center" vertical="top"/>
      <protection locked="0"/>
    </xf>
    <xf numFmtId="4" fontId="24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8" fillId="0" borderId="21" xfId="0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9" fillId="0" borderId="22" xfId="0" applyNumberFormat="1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64" fontId="9" fillId="0" borderId="14" xfId="53" applyNumberFormat="1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" fontId="17" fillId="32" borderId="15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left" vertical="top" wrapText="1"/>
    </xf>
    <xf numFmtId="49" fontId="17" fillId="32" borderId="23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/>
    </xf>
    <xf numFmtId="0" fontId="9" fillId="0" borderId="22" xfId="0" applyFont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/>
      <protection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 applyProtection="1">
      <alignment horizontal="left" vertical="top"/>
      <protection locked="0"/>
    </xf>
    <xf numFmtId="0" fontId="8" fillId="0" borderId="14" xfId="0" applyFont="1" applyBorder="1" applyAlignment="1">
      <alignment horizontal="left" vertical="top" wrapText="1"/>
    </xf>
    <xf numFmtId="0" fontId="17" fillId="32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32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2" fillId="0" borderId="24" xfId="0" applyNumberFormat="1" applyFont="1" applyFill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" fontId="2" fillId="0" borderId="26" xfId="0" applyNumberFormat="1" applyFont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/>
    </xf>
    <xf numFmtId="49" fontId="9" fillId="0" borderId="25" xfId="0" applyNumberFormat="1" applyFont="1" applyBorder="1" applyAlignment="1" applyProtection="1">
      <alignment horizontal="center" vertical="top"/>
      <protection locked="0"/>
    </xf>
    <xf numFmtId="4" fontId="9" fillId="0" borderId="26" xfId="0" applyNumberFormat="1" applyFont="1" applyBorder="1" applyAlignment="1">
      <alignment vertical="top"/>
    </xf>
    <xf numFmtId="49" fontId="2" fillId="32" borderId="10" xfId="0" applyNumberFormat="1" applyFont="1" applyFill="1" applyBorder="1" applyAlignment="1" applyProtection="1">
      <alignment horizontal="center" vertical="top"/>
      <protection locked="0"/>
    </xf>
    <xf numFmtId="49" fontId="2" fillId="32" borderId="10" xfId="0" applyNumberFormat="1" applyFont="1" applyFill="1" applyBorder="1" applyAlignment="1" applyProtection="1">
      <alignment horizontal="center" vertical="top"/>
      <protection/>
    </xf>
    <xf numFmtId="0" fontId="22" fillId="0" borderId="10" xfId="0" applyFont="1" applyFill="1" applyBorder="1" applyAlignment="1">
      <alignment wrapText="1"/>
    </xf>
    <xf numFmtId="49" fontId="0" fillId="0" borderId="0" xfId="0" applyNumberFormat="1" applyAlignment="1">
      <alignment/>
    </xf>
    <xf numFmtId="4" fontId="7" fillId="32" borderId="10" xfId="0" applyNumberFormat="1" applyFont="1" applyFill="1" applyBorder="1" applyAlignment="1">
      <alignment vertical="top"/>
    </xf>
    <xf numFmtId="4" fontId="18" fillId="33" borderId="10" xfId="0" applyNumberFormat="1" applyFont="1" applyFill="1" applyBorder="1" applyAlignment="1">
      <alignment vertical="top"/>
    </xf>
    <xf numFmtId="4" fontId="18" fillId="32" borderId="10" xfId="0" applyNumberFormat="1" applyFont="1" applyFill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vertical="top"/>
    </xf>
    <xf numFmtId="4" fontId="17" fillId="33" borderId="10" xfId="0" applyNumberFormat="1" applyFont="1" applyFill="1" applyBorder="1" applyAlignment="1">
      <alignment horizontal="right" vertical="top"/>
    </xf>
    <xf numFmtId="4" fontId="17" fillId="32" borderId="10" xfId="0" applyNumberFormat="1" applyFont="1" applyFill="1" applyBorder="1" applyAlignment="1">
      <alignment horizontal="right" vertical="top"/>
    </xf>
    <xf numFmtId="4" fontId="19" fillId="0" borderId="10" xfId="0" applyNumberFormat="1" applyFont="1" applyFill="1" applyBorder="1" applyAlignment="1">
      <alignment vertical="top"/>
    </xf>
    <xf numFmtId="4" fontId="17" fillId="32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9" fillId="0" borderId="10" xfId="0" applyNumberFormat="1" applyFont="1" applyFill="1" applyBorder="1" applyAlignment="1">
      <alignment horizontal="right" vertical="top"/>
    </xf>
    <xf numFmtId="4" fontId="22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9" fillId="0" borderId="1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top" wrapText="1"/>
    </xf>
    <xf numFmtId="0" fontId="22" fillId="0" borderId="14" xfId="0" applyFont="1" applyBorder="1" applyAlignment="1">
      <alignment horizontal="left" vertical="top" wrapText="1"/>
    </xf>
    <xf numFmtId="4" fontId="17" fillId="32" borderId="15" xfId="0" applyNumberFormat="1" applyFont="1" applyFill="1" applyBorder="1" applyAlignment="1">
      <alignment vertical="top" wrapText="1"/>
    </xf>
    <xf numFmtId="49" fontId="17" fillId="32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" fontId="24" fillId="0" borderId="15" xfId="0" applyNumberFormat="1" applyFont="1" applyFill="1" applyBorder="1" applyAlignment="1">
      <alignment vertical="top"/>
    </xf>
    <xf numFmtId="49" fontId="9" fillId="0" borderId="14" xfId="0" applyNumberFormat="1" applyFont="1" applyBorder="1" applyAlignment="1" applyProtection="1">
      <alignment horizontal="left" vertical="top"/>
      <protection locked="0"/>
    </xf>
    <xf numFmtId="4" fontId="7" fillId="32" borderId="17" xfId="0" applyNumberFormat="1" applyFont="1" applyFill="1" applyBorder="1" applyAlignment="1">
      <alignment vertical="top"/>
    </xf>
    <xf numFmtId="4" fontId="7" fillId="32" borderId="27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 applyProtection="1">
      <alignment horizontal="center" vertical="top"/>
      <protection locked="0"/>
    </xf>
    <xf numFmtId="0" fontId="12" fillId="0" borderId="14" xfId="0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49" fontId="15" fillId="0" borderId="14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wrapText="1"/>
    </xf>
    <xf numFmtId="4" fontId="29" fillId="0" borderId="10" xfId="0" applyNumberFormat="1" applyFont="1" applyBorder="1" applyAlignment="1">
      <alignment vertical="top"/>
    </xf>
    <xf numFmtId="4" fontId="8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" fontId="8" fillId="0" borderId="14" xfId="0" applyNumberFormat="1" applyFont="1" applyBorder="1" applyAlignment="1">
      <alignment horizontal="right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zoomScalePageLayoutView="0" workbookViewId="0" topLeftCell="A31">
      <selection activeCell="B67" sqref="B67"/>
    </sheetView>
  </sheetViews>
  <sheetFormatPr defaultColWidth="9.140625" defaultRowHeight="15"/>
  <cols>
    <col min="1" max="1" width="74.28125" style="0" customWidth="1"/>
    <col min="2" max="2" width="14.57421875" style="203" customWidth="1"/>
    <col min="3" max="3" width="6.421875" style="203" customWidth="1"/>
    <col min="4" max="4" width="5.140625" style="203" customWidth="1"/>
    <col min="5" max="5" width="5.8515625" style="203" customWidth="1"/>
    <col min="6" max="6" width="17.8515625" style="0" customWidth="1"/>
    <col min="8" max="8" width="15.28125" style="0" customWidth="1"/>
    <col min="9" max="10" width="13.57421875" style="0" bestFit="1" customWidth="1"/>
  </cols>
  <sheetData>
    <row r="1" ht="15">
      <c r="D1" s="205" t="s">
        <v>428</v>
      </c>
    </row>
    <row r="2" ht="15">
      <c r="C2" s="205" t="s">
        <v>30</v>
      </c>
    </row>
    <row r="3" ht="15">
      <c r="D3" s="205" t="s">
        <v>31</v>
      </c>
    </row>
    <row r="4" ht="15">
      <c r="F4" s="1"/>
    </row>
    <row r="5" spans="1:6" ht="56.25" customHeight="1">
      <c r="A5" s="264" t="s">
        <v>135</v>
      </c>
      <c r="B5" s="264"/>
      <c r="C5" s="264"/>
      <c r="D5" s="264"/>
      <c r="E5" s="264"/>
      <c r="F5" s="2"/>
    </row>
    <row r="6" spans="1:6" ht="15.75" thickBot="1">
      <c r="A6" s="3"/>
      <c r="B6" s="4"/>
      <c r="C6" s="4"/>
      <c r="D6" s="4"/>
      <c r="E6" s="4"/>
      <c r="F6" s="5" t="s">
        <v>32</v>
      </c>
    </row>
    <row r="7" spans="1:6" ht="12.75" customHeight="1">
      <c r="A7" s="265" t="s">
        <v>0</v>
      </c>
      <c r="B7" s="267" t="s">
        <v>35</v>
      </c>
      <c r="C7" s="269" t="s">
        <v>33</v>
      </c>
      <c r="D7" s="272" t="s">
        <v>34</v>
      </c>
      <c r="E7" s="275" t="s">
        <v>36</v>
      </c>
      <c r="F7" s="262" t="s">
        <v>37</v>
      </c>
    </row>
    <row r="8" spans="1:6" ht="15">
      <c r="A8" s="266"/>
      <c r="B8" s="268"/>
      <c r="C8" s="270"/>
      <c r="D8" s="273"/>
      <c r="E8" s="276"/>
      <c r="F8" s="263"/>
    </row>
    <row r="9" spans="1:6" ht="15">
      <c r="A9" s="266"/>
      <c r="B9" s="268"/>
      <c r="C9" s="270"/>
      <c r="D9" s="273"/>
      <c r="E9" s="276"/>
      <c r="F9" s="263"/>
    </row>
    <row r="10" spans="1:6" ht="15">
      <c r="A10" s="266"/>
      <c r="B10" s="268"/>
      <c r="C10" s="270"/>
      <c r="D10" s="273"/>
      <c r="E10" s="276"/>
      <c r="F10" s="263"/>
    </row>
    <row r="11" spans="1:6" ht="15">
      <c r="A11" s="266"/>
      <c r="B11" s="268"/>
      <c r="C11" s="270"/>
      <c r="D11" s="273"/>
      <c r="E11" s="276"/>
      <c r="F11" s="263"/>
    </row>
    <row r="12" spans="1:6" ht="15.75" thickBot="1">
      <c r="A12" s="266"/>
      <c r="B12" s="268"/>
      <c r="C12" s="271"/>
      <c r="D12" s="274"/>
      <c r="E12" s="277"/>
      <c r="F12" s="263"/>
    </row>
    <row r="13" spans="1:8" ht="34.5" customHeight="1">
      <c r="A13" s="47" t="s">
        <v>1</v>
      </c>
      <c r="B13" s="48" t="s">
        <v>172</v>
      </c>
      <c r="C13" s="48"/>
      <c r="D13" s="48"/>
      <c r="E13" s="48"/>
      <c r="F13" s="49">
        <f>F14+F98+F110+F119+F124</f>
        <v>278318235</v>
      </c>
      <c r="H13" s="28"/>
    </row>
    <row r="14" spans="1:8" ht="48.75" customHeight="1">
      <c r="A14" s="50" t="s">
        <v>127</v>
      </c>
      <c r="B14" s="33" t="s">
        <v>173</v>
      </c>
      <c r="C14" s="33"/>
      <c r="D14" s="33"/>
      <c r="E14" s="33"/>
      <c r="F14" s="51">
        <f>F15+F48</f>
        <v>268971235</v>
      </c>
      <c r="H14" s="28"/>
    </row>
    <row r="15" spans="1:8" ht="39" customHeight="1">
      <c r="A15" s="95" t="s">
        <v>192</v>
      </c>
      <c r="B15" s="96" t="s">
        <v>193</v>
      </c>
      <c r="C15" s="96"/>
      <c r="D15" s="96"/>
      <c r="E15" s="96"/>
      <c r="F15" s="97">
        <f>F16</f>
        <v>74177400</v>
      </c>
      <c r="H15" s="28"/>
    </row>
    <row r="16" spans="1:6" ht="18" customHeight="1">
      <c r="A16" s="52" t="s">
        <v>72</v>
      </c>
      <c r="B16" s="34"/>
      <c r="C16" s="44" t="s">
        <v>2</v>
      </c>
      <c r="D16" s="21" t="s">
        <v>3</v>
      </c>
      <c r="E16" s="17"/>
      <c r="F16" s="53">
        <f>F17+F19+F21+F31+F33+F39+F42+F46</f>
        <v>74177400</v>
      </c>
    </row>
    <row r="17" spans="1:6" ht="18" customHeight="1">
      <c r="A17" s="60" t="s">
        <v>73</v>
      </c>
      <c r="B17" s="24" t="s">
        <v>194</v>
      </c>
      <c r="C17" s="23" t="s">
        <v>2</v>
      </c>
      <c r="D17" s="24" t="s">
        <v>3</v>
      </c>
      <c r="E17" s="24"/>
      <c r="F17" s="59">
        <f>F18</f>
        <v>13440000</v>
      </c>
    </row>
    <row r="18" spans="1:6" ht="27" customHeight="1">
      <c r="A18" s="55" t="s">
        <v>71</v>
      </c>
      <c r="B18" s="9" t="s">
        <v>194</v>
      </c>
      <c r="C18" s="19" t="s">
        <v>2</v>
      </c>
      <c r="D18" s="25" t="s">
        <v>3</v>
      </c>
      <c r="E18" s="9" t="s">
        <v>39</v>
      </c>
      <c r="F18" s="143">
        <v>13440000</v>
      </c>
    </row>
    <row r="19" spans="1:6" ht="19.5" customHeight="1">
      <c r="A19" s="60" t="s">
        <v>136</v>
      </c>
      <c r="B19" s="24" t="s">
        <v>195</v>
      </c>
      <c r="C19" s="23" t="s">
        <v>2</v>
      </c>
      <c r="D19" s="24" t="s">
        <v>3</v>
      </c>
      <c r="E19" s="24"/>
      <c r="F19" s="195">
        <f>F20</f>
        <v>500000</v>
      </c>
    </row>
    <row r="20" spans="1:9" ht="30.75" customHeight="1">
      <c r="A20" s="55" t="s">
        <v>71</v>
      </c>
      <c r="B20" s="9" t="s">
        <v>195</v>
      </c>
      <c r="C20" s="19" t="s">
        <v>2</v>
      </c>
      <c r="D20" s="25" t="s">
        <v>3</v>
      </c>
      <c r="E20" s="9" t="s">
        <v>39</v>
      </c>
      <c r="F20" s="143">
        <v>500000</v>
      </c>
      <c r="I20" s="28"/>
    </row>
    <row r="21" spans="1:6" ht="24" customHeight="1">
      <c r="A21" s="60" t="s">
        <v>74</v>
      </c>
      <c r="B21" s="24" t="s">
        <v>196</v>
      </c>
      <c r="C21" s="23" t="s">
        <v>2</v>
      </c>
      <c r="D21" s="24" t="s">
        <v>3</v>
      </c>
      <c r="E21" s="24"/>
      <c r="F21" s="195">
        <f>SUM(F22:F30)</f>
        <v>16957000</v>
      </c>
    </row>
    <row r="22" spans="1:6" ht="25.5" customHeight="1">
      <c r="A22" s="55" t="s">
        <v>197</v>
      </c>
      <c r="B22" s="9" t="s">
        <v>196</v>
      </c>
      <c r="C22" s="19" t="s">
        <v>2</v>
      </c>
      <c r="D22" s="25" t="s">
        <v>3</v>
      </c>
      <c r="E22" s="9" t="s">
        <v>68</v>
      </c>
      <c r="F22" s="56">
        <v>5081000</v>
      </c>
    </row>
    <row r="23" spans="1:10" ht="28.5" customHeight="1">
      <c r="A23" s="55" t="s">
        <v>69</v>
      </c>
      <c r="B23" s="9" t="s">
        <v>196</v>
      </c>
      <c r="C23" s="19" t="s">
        <v>2</v>
      </c>
      <c r="D23" s="25" t="s">
        <v>3</v>
      </c>
      <c r="E23" s="9" t="s">
        <v>70</v>
      </c>
      <c r="F23" s="56">
        <v>300000</v>
      </c>
      <c r="J23" s="28"/>
    </row>
    <row r="24" spans="1:6" ht="28.5" customHeight="1">
      <c r="A24" s="55" t="s">
        <v>199</v>
      </c>
      <c r="B24" s="9" t="s">
        <v>196</v>
      </c>
      <c r="C24" s="19" t="s">
        <v>2</v>
      </c>
      <c r="D24" s="25" t="s">
        <v>3</v>
      </c>
      <c r="E24" s="9" t="s">
        <v>198</v>
      </c>
      <c r="F24" s="56">
        <v>1534000</v>
      </c>
    </row>
    <row r="25" spans="1:6" ht="33" customHeight="1">
      <c r="A25" s="55" t="s">
        <v>71</v>
      </c>
      <c r="B25" s="9" t="s">
        <v>196</v>
      </c>
      <c r="C25" s="19" t="s">
        <v>2</v>
      </c>
      <c r="D25" s="25" t="s">
        <v>3</v>
      </c>
      <c r="E25" s="9" t="s">
        <v>39</v>
      </c>
      <c r="F25" s="56">
        <f>7150000+107000+325000+543000+5000+43000+150000</f>
        <v>8323000</v>
      </c>
    </row>
    <row r="26" spans="1:6" ht="39" customHeight="1">
      <c r="A26" s="55" t="s">
        <v>75</v>
      </c>
      <c r="B26" s="9" t="s">
        <v>196</v>
      </c>
      <c r="C26" s="19" t="s">
        <v>2</v>
      </c>
      <c r="D26" s="25" t="s">
        <v>3</v>
      </c>
      <c r="E26" s="9" t="s">
        <v>76</v>
      </c>
      <c r="F26" s="56">
        <v>370000</v>
      </c>
    </row>
    <row r="27" spans="1:6" ht="60.75" customHeight="1">
      <c r="A27" s="57" t="s">
        <v>61</v>
      </c>
      <c r="B27" s="9" t="s">
        <v>196</v>
      </c>
      <c r="C27" s="19" t="s">
        <v>2</v>
      </c>
      <c r="D27" s="25" t="s">
        <v>3</v>
      </c>
      <c r="E27" s="9" t="s">
        <v>62</v>
      </c>
      <c r="F27" s="56">
        <v>400000</v>
      </c>
    </row>
    <row r="28" spans="1:6" ht="20.25" customHeight="1">
      <c r="A28" s="55" t="s">
        <v>63</v>
      </c>
      <c r="B28" s="9" t="s">
        <v>196</v>
      </c>
      <c r="C28" s="19" t="s">
        <v>2</v>
      </c>
      <c r="D28" s="25" t="s">
        <v>3</v>
      </c>
      <c r="E28" s="9" t="s">
        <v>64</v>
      </c>
      <c r="F28" s="56">
        <v>670000</v>
      </c>
    </row>
    <row r="29" spans="1:6" ht="24" customHeight="1">
      <c r="A29" s="55" t="s">
        <v>65</v>
      </c>
      <c r="B29" s="9" t="s">
        <v>196</v>
      </c>
      <c r="C29" s="19" t="s">
        <v>2</v>
      </c>
      <c r="D29" s="25" t="s">
        <v>3</v>
      </c>
      <c r="E29" s="9" t="s">
        <v>66</v>
      </c>
      <c r="F29" s="56">
        <v>100000</v>
      </c>
    </row>
    <row r="30" spans="1:6" ht="24" customHeight="1">
      <c r="A30" s="148" t="s">
        <v>341</v>
      </c>
      <c r="B30" s="9" t="s">
        <v>196</v>
      </c>
      <c r="C30" s="19" t="s">
        <v>2</v>
      </c>
      <c r="D30" s="25" t="s">
        <v>3</v>
      </c>
      <c r="E30" s="9" t="s">
        <v>340</v>
      </c>
      <c r="F30" s="56">
        <v>179000</v>
      </c>
    </row>
    <row r="31" spans="1:6" ht="50.25" customHeight="1">
      <c r="A31" s="167" t="s">
        <v>419</v>
      </c>
      <c r="B31" s="24" t="s">
        <v>420</v>
      </c>
      <c r="C31" s="35" t="s">
        <v>2</v>
      </c>
      <c r="D31" s="26" t="s">
        <v>3</v>
      </c>
      <c r="E31" s="24"/>
      <c r="F31" s="197">
        <f>F32</f>
        <v>0</v>
      </c>
    </row>
    <row r="32" spans="1:6" ht="24" customHeight="1">
      <c r="A32" s="55" t="s">
        <v>199</v>
      </c>
      <c r="B32" s="9" t="s">
        <v>420</v>
      </c>
      <c r="C32" s="19" t="s">
        <v>2</v>
      </c>
      <c r="D32" s="25" t="s">
        <v>3</v>
      </c>
      <c r="E32" s="9" t="s">
        <v>198</v>
      </c>
      <c r="F32" s="143">
        <v>0</v>
      </c>
    </row>
    <row r="33" spans="1:6" ht="40.5" customHeight="1">
      <c r="A33" s="58" t="s">
        <v>137</v>
      </c>
      <c r="B33" s="24" t="s">
        <v>452</v>
      </c>
      <c r="C33" s="35" t="s">
        <v>2</v>
      </c>
      <c r="D33" s="26" t="s">
        <v>3</v>
      </c>
      <c r="E33" s="24"/>
      <c r="F33" s="196">
        <f>SUM(F34:F38)</f>
        <v>41613000</v>
      </c>
    </row>
    <row r="34" spans="1:6" ht="27" customHeight="1">
      <c r="A34" s="55" t="s">
        <v>197</v>
      </c>
      <c r="B34" s="9" t="s">
        <v>452</v>
      </c>
      <c r="C34" s="19" t="s">
        <v>2</v>
      </c>
      <c r="D34" s="25" t="s">
        <v>3</v>
      </c>
      <c r="E34" s="9" t="s">
        <v>68</v>
      </c>
      <c r="F34" s="56">
        <v>29832000</v>
      </c>
    </row>
    <row r="35" spans="1:6" ht="20.25" customHeight="1">
      <c r="A35" s="55" t="s">
        <v>69</v>
      </c>
      <c r="B35" s="9" t="s">
        <v>452</v>
      </c>
      <c r="C35" s="19" t="s">
        <v>2</v>
      </c>
      <c r="D35" s="25" t="s">
        <v>3</v>
      </c>
      <c r="E35" s="9" t="s">
        <v>70</v>
      </c>
      <c r="F35" s="56">
        <v>644000</v>
      </c>
    </row>
    <row r="36" spans="1:6" ht="31.5" customHeight="1">
      <c r="A36" s="55" t="s">
        <v>199</v>
      </c>
      <c r="B36" s="9" t="s">
        <v>452</v>
      </c>
      <c r="C36" s="19" t="s">
        <v>2</v>
      </c>
      <c r="D36" s="25" t="s">
        <v>3</v>
      </c>
      <c r="E36" s="9" t="s">
        <v>198</v>
      </c>
      <c r="F36" s="56">
        <v>9010000</v>
      </c>
    </row>
    <row r="37" spans="1:6" ht="30.75" customHeight="1">
      <c r="A37" s="55" t="s">
        <v>71</v>
      </c>
      <c r="B37" s="9" t="s">
        <v>452</v>
      </c>
      <c r="C37" s="19" t="s">
        <v>2</v>
      </c>
      <c r="D37" s="25" t="s">
        <v>3</v>
      </c>
      <c r="E37" s="9" t="s">
        <v>39</v>
      </c>
      <c r="F37" s="56">
        <v>470000</v>
      </c>
    </row>
    <row r="38" spans="1:6" ht="38.25" customHeight="1">
      <c r="A38" s="55" t="s">
        <v>75</v>
      </c>
      <c r="B38" s="9" t="s">
        <v>452</v>
      </c>
      <c r="C38" s="19" t="s">
        <v>2</v>
      </c>
      <c r="D38" s="25" t="s">
        <v>3</v>
      </c>
      <c r="E38" s="9" t="s">
        <v>76</v>
      </c>
      <c r="F38" s="56">
        <v>1657000</v>
      </c>
    </row>
    <row r="39" spans="1:6" ht="66" customHeight="1">
      <c r="A39" s="60" t="s">
        <v>131</v>
      </c>
      <c r="B39" s="24" t="s">
        <v>200</v>
      </c>
      <c r="C39" s="98" t="s">
        <v>2</v>
      </c>
      <c r="D39" s="99" t="s">
        <v>3</v>
      </c>
      <c r="E39" s="24"/>
      <c r="F39" s="150">
        <f>F40+F41</f>
        <v>1013700</v>
      </c>
    </row>
    <row r="40" spans="1:6" ht="18" customHeight="1">
      <c r="A40" s="61" t="s">
        <v>69</v>
      </c>
      <c r="B40" s="9" t="s">
        <v>200</v>
      </c>
      <c r="C40" s="19" t="s">
        <v>2</v>
      </c>
      <c r="D40" s="25" t="s">
        <v>3</v>
      </c>
      <c r="E40" s="9" t="s">
        <v>70</v>
      </c>
      <c r="F40" s="143">
        <v>925200</v>
      </c>
    </row>
    <row r="41" spans="1:6" ht="18.75" customHeight="1">
      <c r="A41" s="61" t="s">
        <v>77</v>
      </c>
      <c r="B41" s="9" t="s">
        <v>200</v>
      </c>
      <c r="C41" s="10" t="s">
        <v>2</v>
      </c>
      <c r="D41" s="9" t="s">
        <v>3</v>
      </c>
      <c r="E41" s="9" t="s">
        <v>78</v>
      </c>
      <c r="F41" s="143">
        <v>88500</v>
      </c>
    </row>
    <row r="42" spans="1:6" ht="81.75" customHeight="1">
      <c r="A42" s="60" t="s">
        <v>132</v>
      </c>
      <c r="B42" s="24" t="s">
        <v>299</v>
      </c>
      <c r="C42" s="100" t="s">
        <v>2</v>
      </c>
      <c r="D42" s="101" t="s">
        <v>3</v>
      </c>
      <c r="E42" s="24"/>
      <c r="F42" s="150">
        <f>SUM(F43:F45)</f>
        <v>653700</v>
      </c>
    </row>
    <row r="43" spans="1:6" ht="29.25" customHeight="1">
      <c r="A43" s="55" t="s">
        <v>197</v>
      </c>
      <c r="B43" s="9" t="s">
        <v>299</v>
      </c>
      <c r="C43" s="10" t="s">
        <v>2</v>
      </c>
      <c r="D43" s="9" t="s">
        <v>3</v>
      </c>
      <c r="E43" s="9" t="s">
        <v>68</v>
      </c>
      <c r="F43" s="143">
        <v>152000</v>
      </c>
    </row>
    <row r="44" spans="1:6" ht="29.25" customHeight="1">
      <c r="A44" s="55" t="s">
        <v>199</v>
      </c>
      <c r="B44" s="9" t="s">
        <v>299</v>
      </c>
      <c r="C44" s="10" t="s">
        <v>2</v>
      </c>
      <c r="D44" s="9" t="s">
        <v>3</v>
      </c>
      <c r="E44" s="9" t="s">
        <v>198</v>
      </c>
      <c r="F44" s="143">
        <v>65700</v>
      </c>
    </row>
    <row r="45" spans="1:6" ht="27.75" customHeight="1">
      <c r="A45" s="55" t="s">
        <v>71</v>
      </c>
      <c r="B45" s="9" t="s">
        <v>299</v>
      </c>
      <c r="C45" s="10" t="s">
        <v>2</v>
      </c>
      <c r="D45" s="9" t="s">
        <v>3</v>
      </c>
      <c r="E45" s="9" t="s">
        <v>39</v>
      </c>
      <c r="F45" s="143">
        <v>436000</v>
      </c>
    </row>
    <row r="46" spans="1:6" ht="27.75" customHeight="1">
      <c r="A46" s="72" t="s">
        <v>342</v>
      </c>
      <c r="B46" s="24" t="s">
        <v>343</v>
      </c>
      <c r="C46" s="29"/>
      <c r="D46" s="24"/>
      <c r="E46" s="24"/>
      <c r="F46" s="59">
        <f>F47</f>
        <v>0</v>
      </c>
    </row>
    <row r="47" spans="1:6" ht="27.75" customHeight="1">
      <c r="A47" s="55" t="s">
        <v>71</v>
      </c>
      <c r="B47" s="9" t="s">
        <v>343</v>
      </c>
      <c r="C47" s="10" t="s">
        <v>2</v>
      </c>
      <c r="D47" s="9" t="s">
        <v>3</v>
      </c>
      <c r="E47" s="9" t="s">
        <v>39</v>
      </c>
      <c r="F47" s="56">
        <v>0</v>
      </c>
    </row>
    <row r="48" spans="1:6" ht="49.5" customHeight="1">
      <c r="A48" s="95" t="s">
        <v>201</v>
      </c>
      <c r="B48" s="106" t="s">
        <v>202</v>
      </c>
      <c r="C48" s="96"/>
      <c r="D48" s="96"/>
      <c r="E48" s="96"/>
      <c r="F48" s="97">
        <f>F49+F81+F84</f>
        <v>194793835</v>
      </c>
    </row>
    <row r="49" spans="1:6" ht="17.25" customHeight="1">
      <c r="A49" s="249" t="s">
        <v>441</v>
      </c>
      <c r="B49" s="248"/>
      <c r="C49" s="250" t="s">
        <v>442</v>
      </c>
      <c r="D49" s="250"/>
      <c r="E49" s="250"/>
      <c r="F49" s="254">
        <f>F50+F52+F62+F65+F75+F78</f>
        <v>165625900</v>
      </c>
    </row>
    <row r="50" spans="1:6" ht="16.5" customHeight="1">
      <c r="A50" s="251" t="s">
        <v>102</v>
      </c>
      <c r="B50" s="18" t="s">
        <v>203</v>
      </c>
      <c r="C50" s="20" t="s">
        <v>2</v>
      </c>
      <c r="D50" s="30" t="s">
        <v>4</v>
      </c>
      <c r="E50" s="24"/>
      <c r="F50" s="54">
        <f>F51</f>
        <v>2648000</v>
      </c>
    </row>
    <row r="51" spans="1:6" ht="30.75" customHeight="1">
      <c r="A51" s="55" t="s">
        <v>71</v>
      </c>
      <c r="B51" s="9" t="s">
        <v>203</v>
      </c>
      <c r="C51" s="19" t="s">
        <v>2</v>
      </c>
      <c r="D51" s="25" t="s">
        <v>4</v>
      </c>
      <c r="E51" s="9" t="s">
        <v>39</v>
      </c>
      <c r="F51" s="56">
        <v>2648000</v>
      </c>
    </row>
    <row r="52" spans="1:6" ht="16.5" customHeight="1">
      <c r="A52" s="252" t="s">
        <v>103</v>
      </c>
      <c r="B52" s="18" t="s">
        <v>204</v>
      </c>
      <c r="C52" s="20" t="s">
        <v>2</v>
      </c>
      <c r="D52" s="30" t="s">
        <v>4</v>
      </c>
      <c r="E52" s="30"/>
      <c r="F52" s="54">
        <f>SUM(F53:F61)</f>
        <v>47806500</v>
      </c>
    </row>
    <row r="53" spans="1:6" ht="22.5" customHeight="1">
      <c r="A53" s="55" t="s">
        <v>197</v>
      </c>
      <c r="B53" s="9" t="s">
        <v>204</v>
      </c>
      <c r="C53" s="19" t="s">
        <v>2</v>
      </c>
      <c r="D53" s="25" t="s">
        <v>4</v>
      </c>
      <c r="E53" s="14" t="s">
        <v>68</v>
      </c>
      <c r="F53" s="56">
        <v>7500000</v>
      </c>
    </row>
    <row r="54" spans="1:6" ht="21.75" customHeight="1">
      <c r="A54" s="55" t="s">
        <v>69</v>
      </c>
      <c r="B54" s="9" t="s">
        <v>204</v>
      </c>
      <c r="C54" s="19" t="s">
        <v>2</v>
      </c>
      <c r="D54" s="25" t="s">
        <v>4</v>
      </c>
      <c r="E54" s="14" t="s">
        <v>70</v>
      </c>
      <c r="F54" s="56">
        <v>164000</v>
      </c>
    </row>
    <row r="55" spans="1:6" ht="30.75" customHeight="1">
      <c r="A55" s="55" t="s">
        <v>199</v>
      </c>
      <c r="B55" s="9" t="s">
        <v>204</v>
      </c>
      <c r="C55" s="19" t="s">
        <v>2</v>
      </c>
      <c r="D55" s="25" t="s">
        <v>4</v>
      </c>
      <c r="E55" s="14" t="s">
        <v>198</v>
      </c>
      <c r="F55" s="56">
        <v>2300000</v>
      </c>
    </row>
    <row r="56" spans="1:6" ht="26.25" customHeight="1">
      <c r="A56" s="55" t="s">
        <v>71</v>
      </c>
      <c r="B56" s="9" t="s">
        <v>204</v>
      </c>
      <c r="C56" s="19" t="s">
        <v>2</v>
      </c>
      <c r="D56" s="25" t="s">
        <v>4</v>
      </c>
      <c r="E56" s="14" t="s">
        <v>39</v>
      </c>
      <c r="F56" s="56">
        <v>17611500</v>
      </c>
    </row>
    <row r="57" spans="1:8" ht="39.75" customHeight="1">
      <c r="A57" s="55" t="s">
        <v>75</v>
      </c>
      <c r="B57" s="9" t="s">
        <v>204</v>
      </c>
      <c r="C57" s="19" t="s">
        <v>2</v>
      </c>
      <c r="D57" s="25" t="s">
        <v>4</v>
      </c>
      <c r="E57" s="14" t="s">
        <v>76</v>
      </c>
      <c r="F57" s="56">
        <v>18651000</v>
      </c>
      <c r="H57" s="28"/>
    </row>
    <row r="58" spans="1:6" ht="61.5" customHeight="1">
      <c r="A58" s="57" t="s">
        <v>61</v>
      </c>
      <c r="B58" s="9" t="s">
        <v>204</v>
      </c>
      <c r="C58" s="19" t="s">
        <v>2</v>
      </c>
      <c r="D58" s="25" t="s">
        <v>4</v>
      </c>
      <c r="E58" s="14" t="s">
        <v>62</v>
      </c>
      <c r="F58" s="56">
        <v>270000</v>
      </c>
    </row>
    <row r="59" spans="1:6" ht="18" customHeight="1">
      <c r="A59" s="55" t="s">
        <v>63</v>
      </c>
      <c r="B59" s="9" t="s">
        <v>204</v>
      </c>
      <c r="C59" s="19" t="s">
        <v>2</v>
      </c>
      <c r="D59" s="25" t="s">
        <v>4</v>
      </c>
      <c r="E59" s="9" t="s">
        <v>64</v>
      </c>
      <c r="F59" s="56">
        <v>1040000</v>
      </c>
    </row>
    <row r="60" spans="1:6" ht="15.75" customHeight="1">
      <c r="A60" s="55" t="s">
        <v>65</v>
      </c>
      <c r="B60" s="9" t="s">
        <v>204</v>
      </c>
      <c r="C60" s="19" t="s">
        <v>2</v>
      </c>
      <c r="D60" s="25" t="s">
        <v>4</v>
      </c>
      <c r="E60" s="9" t="s">
        <v>66</v>
      </c>
      <c r="F60" s="56">
        <v>126000</v>
      </c>
    </row>
    <row r="61" spans="1:6" ht="15.75" customHeight="1">
      <c r="A61" s="55" t="s">
        <v>341</v>
      </c>
      <c r="B61" s="9" t="s">
        <v>204</v>
      </c>
      <c r="C61" s="19" t="s">
        <v>2</v>
      </c>
      <c r="D61" s="25" t="s">
        <v>4</v>
      </c>
      <c r="E61" s="9" t="s">
        <v>340</v>
      </c>
      <c r="F61" s="56">
        <v>144000</v>
      </c>
    </row>
    <row r="62" spans="1:6" ht="28.5" customHeight="1">
      <c r="A62" s="60" t="s">
        <v>131</v>
      </c>
      <c r="B62" s="24" t="s">
        <v>206</v>
      </c>
      <c r="C62" s="29" t="s">
        <v>2</v>
      </c>
      <c r="D62" s="24" t="s">
        <v>4</v>
      </c>
      <c r="E62" s="24"/>
      <c r="F62" s="59">
        <f>F63+F64</f>
        <v>4261300</v>
      </c>
    </row>
    <row r="63" spans="1:6" ht="21.75" customHeight="1">
      <c r="A63" s="61" t="s">
        <v>69</v>
      </c>
      <c r="B63" s="9" t="s">
        <v>206</v>
      </c>
      <c r="C63" s="10" t="s">
        <v>2</v>
      </c>
      <c r="D63" s="9" t="s">
        <v>4</v>
      </c>
      <c r="E63" s="9" t="s">
        <v>70</v>
      </c>
      <c r="F63" s="56">
        <v>2700000</v>
      </c>
    </row>
    <row r="64" spans="1:6" ht="18.75" customHeight="1">
      <c r="A64" s="61" t="s">
        <v>77</v>
      </c>
      <c r="B64" s="9" t="s">
        <v>206</v>
      </c>
      <c r="C64" s="10" t="s">
        <v>2</v>
      </c>
      <c r="D64" s="9" t="s">
        <v>4</v>
      </c>
      <c r="E64" s="9" t="s">
        <v>78</v>
      </c>
      <c r="F64" s="56">
        <v>1561300</v>
      </c>
    </row>
    <row r="65" spans="1:6" ht="69" customHeight="1">
      <c r="A65" s="58" t="s">
        <v>138</v>
      </c>
      <c r="B65" s="24" t="s">
        <v>453</v>
      </c>
      <c r="C65" s="35" t="s">
        <v>2</v>
      </c>
      <c r="D65" s="26" t="s">
        <v>4</v>
      </c>
      <c r="E65" s="26"/>
      <c r="F65" s="59">
        <f>SUM(F66:F74)</f>
        <v>110122000</v>
      </c>
    </row>
    <row r="66" spans="1:6" ht="19.5" customHeight="1">
      <c r="A66" s="55" t="s">
        <v>443</v>
      </c>
      <c r="B66" s="9" t="s">
        <v>453</v>
      </c>
      <c r="C66" s="10" t="s">
        <v>2</v>
      </c>
      <c r="D66" s="9" t="s">
        <v>4</v>
      </c>
      <c r="E66" s="14" t="s">
        <v>68</v>
      </c>
      <c r="F66" s="56">
        <v>41787000</v>
      </c>
    </row>
    <row r="67" spans="1:6" ht="18.75" customHeight="1">
      <c r="A67" s="55" t="s">
        <v>69</v>
      </c>
      <c r="B67" s="9" t="s">
        <v>453</v>
      </c>
      <c r="C67" s="10" t="s">
        <v>2</v>
      </c>
      <c r="D67" s="9" t="s">
        <v>4</v>
      </c>
      <c r="E67" s="14" t="s">
        <v>70</v>
      </c>
      <c r="F67" s="56">
        <v>524000</v>
      </c>
    </row>
    <row r="68" spans="1:6" ht="26.25" customHeight="1">
      <c r="A68" s="55" t="s">
        <v>199</v>
      </c>
      <c r="B68" s="9" t="s">
        <v>453</v>
      </c>
      <c r="C68" s="10" t="s">
        <v>2</v>
      </c>
      <c r="D68" s="9" t="s">
        <v>4</v>
      </c>
      <c r="E68" s="14" t="s">
        <v>198</v>
      </c>
      <c r="F68" s="56">
        <v>12615000</v>
      </c>
    </row>
    <row r="69" spans="1:6" ht="24.75" customHeight="1">
      <c r="A69" s="55" t="s">
        <v>71</v>
      </c>
      <c r="B69" s="9" t="s">
        <v>453</v>
      </c>
      <c r="C69" s="10" t="s">
        <v>2</v>
      </c>
      <c r="D69" s="9" t="s">
        <v>4</v>
      </c>
      <c r="E69" s="14" t="s">
        <v>39</v>
      </c>
      <c r="F69" s="56">
        <v>1870000</v>
      </c>
    </row>
    <row r="70" spans="1:6" ht="36" customHeight="1" hidden="1">
      <c r="A70" s="55" t="s">
        <v>48</v>
      </c>
      <c r="B70" s="9" t="s">
        <v>453</v>
      </c>
      <c r="C70" s="10" t="s">
        <v>2</v>
      </c>
      <c r="D70" s="9" t="s">
        <v>4</v>
      </c>
      <c r="E70" s="14" t="s">
        <v>49</v>
      </c>
      <c r="F70" s="56"/>
    </row>
    <row r="71" spans="1:6" ht="23.25" customHeight="1" hidden="1">
      <c r="A71" s="55" t="s">
        <v>380</v>
      </c>
      <c r="B71" s="9" t="s">
        <v>453</v>
      </c>
      <c r="C71" s="10" t="s">
        <v>2</v>
      </c>
      <c r="D71" s="9" t="s">
        <v>4</v>
      </c>
      <c r="E71" s="14" t="s">
        <v>381</v>
      </c>
      <c r="F71" s="56"/>
    </row>
    <row r="72" spans="1:6" ht="38.25" customHeight="1">
      <c r="A72" s="55" t="s">
        <v>75</v>
      </c>
      <c r="B72" s="9" t="s">
        <v>453</v>
      </c>
      <c r="C72" s="10" t="s">
        <v>2</v>
      </c>
      <c r="D72" s="9" t="s">
        <v>4</v>
      </c>
      <c r="E72" s="14" t="s">
        <v>76</v>
      </c>
      <c r="F72" s="56">
        <v>53286000</v>
      </c>
    </row>
    <row r="73" spans="1:6" ht="24" customHeight="1">
      <c r="A73" s="55" t="s">
        <v>65</v>
      </c>
      <c r="B73" s="9" t="s">
        <v>453</v>
      </c>
      <c r="C73" s="10" t="s">
        <v>2</v>
      </c>
      <c r="D73" s="9" t="s">
        <v>4</v>
      </c>
      <c r="E73" s="9" t="s">
        <v>66</v>
      </c>
      <c r="F73" s="56">
        <v>40000</v>
      </c>
    </row>
    <row r="74" spans="1:6" ht="15" hidden="1">
      <c r="A74" s="55" t="s">
        <v>341</v>
      </c>
      <c r="B74" s="9" t="s">
        <v>453</v>
      </c>
      <c r="C74" s="10" t="s">
        <v>2</v>
      </c>
      <c r="D74" s="9" t="s">
        <v>4</v>
      </c>
      <c r="E74" s="9" t="s">
        <v>340</v>
      </c>
      <c r="F74" s="56">
        <v>0</v>
      </c>
    </row>
    <row r="75" spans="1:6" ht="38.25" customHeight="1">
      <c r="A75" s="60" t="s">
        <v>132</v>
      </c>
      <c r="B75" s="24" t="s">
        <v>318</v>
      </c>
      <c r="C75" s="29" t="s">
        <v>2</v>
      </c>
      <c r="D75" s="24" t="s">
        <v>4</v>
      </c>
      <c r="E75" s="24"/>
      <c r="F75" s="59">
        <f>SUM(F76:F77)</f>
        <v>47300</v>
      </c>
    </row>
    <row r="76" spans="1:6" ht="21.75" customHeight="1">
      <c r="A76" s="55" t="s">
        <v>71</v>
      </c>
      <c r="B76" s="9" t="s">
        <v>318</v>
      </c>
      <c r="C76" s="10" t="s">
        <v>2</v>
      </c>
      <c r="D76" s="9" t="s">
        <v>4</v>
      </c>
      <c r="E76" s="9" t="s">
        <v>39</v>
      </c>
      <c r="F76" s="56">
        <v>23300</v>
      </c>
    </row>
    <row r="77" spans="1:6" ht="15.75" customHeight="1">
      <c r="A77" s="61" t="s">
        <v>77</v>
      </c>
      <c r="B77" s="9" t="s">
        <v>318</v>
      </c>
      <c r="C77" s="10" t="s">
        <v>2</v>
      </c>
      <c r="D77" s="9" t="s">
        <v>4</v>
      </c>
      <c r="E77" s="9" t="s">
        <v>78</v>
      </c>
      <c r="F77" s="56">
        <v>24000</v>
      </c>
    </row>
    <row r="78" spans="1:6" ht="27.75" customHeight="1">
      <c r="A78" s="253" t="s">
        <v>80</v>
      </c>
      <c r="B78" s="18" t="s">
        <v>387</v>
      </c>
      <c r="C78" s="20" t="s">
        <v>2</v>
      </c>
      <c r="D78" s="30" t="s">
        <v>4</v>
      </c>
      <c r="E78" s="30"/>
      <c r="F78" s="54">
        <f>F79+F80</f>
        <v>740800</v>
      </c>
    </row>
    <row r="79" spans="1:6" ht="29.25" customHeight="1">
      <c r="A79" s="55" t="s">
        <v>71</v>
      </c>
      <c r="B79" s="9" t="s">
        <v>387</v>
      </c>
      <c r="C79" s="10" t="s">
        <v>2</v>
      </c>
      <c r="D79" s="9" t="s">
        <v>4</v>
      </c>
      <c r="E79" s="14" t="s">
        <v>39</v>
      </c>
      <c r="F79" s="56">
        <f>330800+54000</f>
        <v>384800</v>
      </c>
    </row>
    <row r="80" spans="1:6" ht="18.75" customHeight="1">
      <c r="A80" s="61" t="s">
        <v>77</v>
      </c>
      <c r="B80" s="9" t="s">
        <v>387</v>
      </c>
      <c r="C80" s="10" t="s">
        <v>2</v>
      </c>
      <c r="D80" s="9" t="s">
        <v>4</v>
      </c>
      <c r="E80" s="14" t="s">
        <v>78</v>
      </c>
      <c r="F80" s="56">
        <f>301000+97000-42000</f>
        <v>356000</v>
      </c>
    </row>
    <row r="81" spans="1:6" ht="15.75" customHeight="1">
      <c r="A81" s="52" t="s">
        <v>444</v>
      </c>
      <c r="B81" s="9"/>
      <c r="C81" s="257" t="s">
        <v>2</v>
      </c>
      <c r="D81" s="258" t="s">
        <v>15</v>
      </c>
      <c r="E81" s="14"/>
      <c r="F81" s="255">
        <f>F82</f>
        <v>18042000</v>
      </c>
    </row>
    <row r="82" spans="1:7" ht="25.5">
      <c r="A82" s="60" t="s">
        <v>104</v>
      </c>
      <c r="B82" s="24" t="s">
        <v>205</v>
      </c>
      <c r="C82" s="35" t="s">
        <v>2</v>
      </c>
      <c r="D82" s="26" t="s">
        <v>15</v>
      </c>
      <c r="E82" s="24"/>
      <c r="F82" s="236">
        <f>F83</f>
        <v>18042000</v>
      </c>
      <c r="G82" s="16"/>
    </row>
    <row r="83" spans="1:6" ht="39.75" customHeight="1">
      <c r="A83" s="55" t="s">
        <v>75</v>
      </c>
      <c r="B83" s="9" t="s">
        <v>205</v>
      </c>
      <c r="C83" s="19" t="s">
        <v>2</v>
      </c>
      <c r="D83" s="25" t="s">
        <v>15</v>
      </c>
      <c r="E83" s="9" t="s">
        <v>76</v>
      </c>
      <c r="F83" s="184">
        <v>18042000</v>
      </c>
    </row>
    <row r="84" spans="1:6" ht="15">
      <c r="A84" s="52" t="s">
        <v>445</v>
      </c>
      <c r="B84" s="24"/>
      <c r="C84" s="256" t="s">
        <v>2</v>
      </c>
      <c r="D84" s="7" t="s">
        <v>5</v>
      </c>
      <c r="E84" s="7"/>
      <c r="F84" s="79">
        <f>F85+F93</f>
        <v>11125935</v>
      </c>
    </row>
    <row r="85" spans="1:6" ht="25.5">
      <c r="A85" s="252" t="s">
        <v>105</v>
      </c>
      <c r="B85" s="18" t="s">
        <v>209</v>
      </c>
      <c r="C85" s="20" t="s">
        <v>2</v>
      </c>
      <c r="D85" s="18" t="s">
        <v>5</v>
      </c>
      <c r="E85" s="18"/>
      <c r="F85" s="54">
        <f>SUM(F86:F92)</f>
        <v>10378400</v>
      </c>
    </row>
    <row r="86" spans="1:6" ht="15">
      <c r="A86" s="55" t="s">
        <v>197</v>
      </c>
      <c r="B86" s="9" t="s">
        <v>209</v>
      </c>
      <c r="C86" s="19" t="s">
        <v>2</v>
      </c>
      <c r="D86" s="9" t="s">
        <v>5</v>
      </c>
      <c r="E86" s="14" t="s">
        <v>68</v>
      </c>
      <c r="F86" s="56">
        <v>7165000</v>
      </c>
    </row>
    <row r="87" spans="1:6" ht="15">
      <c r="A87" s="55" t="s">
        <v>69</v>
      </c>
      <c r="B87" s="9" t="s">
        <v>209</v>
      </c>
      <c r="C87" s="19" t="s">
        <v>2</v>
      </c>
      <c r="D87" s="9" t="s">
        <v>5</v>
      </c>
      <c r="E87" s="14" t="s">
        <v>70</v>
      </c>
      <c r="F87" s="56">
        <v>300000</v>
      </c>
    </row>
    <row r="88" spans="1:6" ht="25.5">
      <c r="A88" s="55" t="s">
        <v>199</v>
      </c>
      <c r="B88" s="9" t="s">
        <v>209</v>
      </c>
      <c r="C88" s="19" t="s">
        <v>2</v>
      </c>
      <c r="D88" s="9" t="s">
        <v>5</v>
      </c>
      <c r="E88" s="14" t="s">
        <v>198</v>
      </c>
      <c r="F88" s="56">
        <v>2200000</v>
      </c>
    </row>
    <row r="89" spans="1:6" ht="25.5">
      <c r="A89" s="55" t="s">
        <v>71</v>
      </c>
      <c r="B89" s="9" t="s">
        <v>209</v>
      </c>
      <c r="C89" s="19" t="s">
        <v>2</v>
      </c>
      <c r="D89" s="9" t="s">
        <v>5</v>
      </c>
      <c r="E89" s="14" t="s">
        <v>39</v>
      </c>
      <c r="F89" s="56">
        <v>578000</v>
      </c>
    </row>
    <row r="90" spans="1:6" ht="15">
      <c r="A90" s="55" t="s">
        <v>63</v>
      </c>
      <c r="B90" s="9" t="s">
        <v>209</v>
      </c>
      <c r="C90" s="19" t="s">
        <v>2</v>
      </c>
      <c r="D90" s="9" t="s">
        <v>5</v>
      </c>
      <c r="E90" s="9" t="s">
        <v>64</v>
      </c>
      <c r="F90" s="56">
        <v>2400</v>
      </c>
    </row>
    <row r="91" spans="1:6" ht="15">
      <c r="A91" s="55" t="s">
        <v>65</v>
      </c>
      <c r="B91" s="9" t="s">
        <v>209</v>
      </c>
      <c r="C91" s="19" t="s">
        <v>2</v>
      </c>
      <c r="D91" s="9" t="s">
        <v>5</v>
      </c>
      <c r="E91" s="9" t="s">
        <v>66</v>
      </c>
      <c r="F91" s="56">
        <v>27000</v>
      </c>
    </row>
    <row r="92" spans="1:6" ht="15">
      <c r="A92" s="55" t="s">
        <v>341</v>
      </c>
      <c r="B92" s="9" t="s">
        <v>209</v>
      </c>
      <c r="C92" s="19" t="s">
        <v>2</v>
      </c>
      <c r="D92" s="9" t="s">
        <v>5</v>
      </c>
      <c r="E92" s="9" t="s">
        <v>340</v>
      </c>
      <c r="F92" s="56">
        <v>106000</v>
      </c>
    </row>
    <row r="93" spans="1:6" ht="38.25">
      <c r="A93" s="60" t="s">
        <v>140</v>
      </c>
      <c r="B93" s="24" t="s">
        <v>210</v>
      </c>
      <c r="C93" s="35" t="s">
        <v>2</v>
      </c>
      <c r="D93" s="24" t="s">
        <v>5</v>
      </c>
      <c r="E93" s="24"/>
      <c r="F93" s="59">
        <f>SUM(F94:F97)</f>
        <v>747535</v>
      </c>
    </row>
    <row r="94" spans="1:6" ht="15">
      <c r="A94" s="55" t="s">
        <v>69</v>
      </c>
      <c r="B94" s="9" t="s">
        <v>210</v>
      </c>
      <c r="C94" s="19" t="s">
        <v>2</v>
      </c>
      <c r="D94" s="25" t="s">
        <v>5</v>
      </c>
      <c r="E94" s="9" t="s">
        <v>70</v>
      </c>
      <c r="F94" s="56">
        <v>17000</v>
      </c>
    </row>
    <row r="95" spans="1:6" ht="25.5">
      <c r="A95" s="55" t="s">
        <v>71</v>
      </c>
      <c r="B95" s="9" t="s">
        <v>210</v>
      </c>
      <c r="C95" s="19" t="s">
        <v>2</v>
      </c>
      <c r="D95" s="25" t="s">
        <v>5</v>
      </c>
      <c r="E95" s="9" t="s">
        <v>39</v>
      </c>
      <c r="F95" s="56">
        <v>100000</v>
      </c>
    </row>
    <row r="96" spans="1:6" ht="25.5">
      <c r="A96" s="55" t="s">
        <v>446</v>
      </c>
      <c r="B96" s="9" t="s">
        <v>210</v>
      </c>
      <c r="C96" s="19" t="s">
        <v>2</v>
      </c>
      <c r="D96" s="25" t="s">
        <v>5</v>
      </c>
      <c r="E96" s="9" t="s">
        <v>39</v>
      </c>
      <c r="F96" s="56">
        <v>172000</v>
      </c>
    </row>
    <row r="97" spans="1:6" ht="25.5">
      <c r="A97" s="55" t="s">
        <v>142</v>
      </c>
      <c r="B97" s="9" t="s">
        <v>210</v>
      </c>
      <c r="C97" s="19" t="s">
        <v>2</v>
      </c>
      <c r="D97" s="25" t="s">
        <v>5</v>
      </c>
      <c r="E97" s="9" t="s">
        <v>78</v>
      </c>
      <c r="F97" s="56">
        <v>458535</v>
      </c>
    </row>
    <row r="98" spans="1:6" ht="43.5" customHeight="1">
      <c r="A98" s="66" t="s">
        <v>144</v>
      </c>
      <c r="B98" s="33" t="s">
        <v>300</v>
      </c>
      <c r="C98" s="33"/>
      <c r="D98" s="33"/>
      <c r="E98" s="33"/>
      <c r="F98" s="51">
        <f>F99</f>
        <v>350000</v>
      </c>
    </row>
    <row r="99" spans="1:6" ht="36" customHeight="1">
      <c r="A99" s="120" t="s">
        <v>421</v>
      </c>
      <c r="B99" s="96" t="s">
        <v>303</v>
      </c>
      <c r="C99" s="96"/>
      <c r="D99" s="96"/>
      <c r="E99" s="96"/>
      <c r="F99" s="97">
        <f>F100+F104+F107</f>
        <v>350000</v>
      </c>
    </row>
    <row r="100" spans="1:8" ht="21" customHeight="1">
      <c r="A100" s="121" t="s">
        <v>304</v>
      </c>
      <c r="B100" s="24" t="s">
        <v>224</v>
      </c>
      <c r="C100" s="35" t="s">
        <v>2</v>
      </c>
      <c r="D100" s="26" t="s">
        <v>2</v>
      </c>
      <c r="E100" s="122"/>
      <c r="F100" s="123">
        <f>SUM(F101:F103)</f>
        <v>207000</v>
      </c>
      <c r="H100" s="28"/>
    </row>
    <row r="101" spans="1:6" ht="18.75" customHeight="1">
      <c r="A101" s="55" t="s">
        <v>197</v>
      </c>
      <c r="B101" s="9" t="s">
        <v>224</v>
      </c>
      <c r="C101" s="19" t="s">
        <v>2</v>
      </c>
      <c r="D101" s="25" t="s">
        <v>2</v>
      </c>
      <c r="E101" s="201" t="s">
        <v>68</v>
      </c>
      <c r="F101" s="70">
        <v>95000</v>
      </c>
    </row>
    <row r="102" spans="1:6" ht="25.5" customHeight="1">
      <c r="A102" s="55" t="s">
        <v>199</v>
      </c>
      <c r="B102" s="9" t="s">
        <v>224</v>
      </c>
      <c r="C102" s="19" t="s">
        <v>2</v>
      </c>
      <c r="D102" s="25" t="s">
        <v>2</v>
      </c>
      <c r="E102" s="201" t="s">
        <v>198</v>
      </c>
      <c r="F102" s="70">
        <v>30000</v>
      </c>
    </row>
    <row r="103" spans="1:6" ht="18.75" customHeight="1">
      <c r="A103" s="61" t="s">
        <v>77</v>
      </c>
      <c r="B103" s="9" t="s">
        <v>224</v>
      </c>
      <c r="C103" s="19" t="s">
        <v>2</v>
      </c>
      <c r="D103" s="25" t="s">
        <v>2</v>
      </c>
      <c r="E103" s="202">
        <v>612</v>
      </c>
      <c r="F103" s="70">
        <v>82000</v>
      </c>
    </row>
    <row r="104" spans="1:6" ht="0.75" customHeight="1">
      <c r="A104" s="153" t="s">
        <v>360</v>
      </c>
      <c r="B104" s="24" t="s">
        <v>361</v>
      </c>
      <c r="C104" s="35" t="s">
        <v>2</v>
      </c>
      <c r="D104" s="26" t="s">
        <v>2</v>
      </c>
      <c r="E104" s="202"/>
      <c r="F104" s="154">
        <f>F105+F106</f>
        <v>0</v>
      </c>
    </row>
    <row r="105" spans="1:6" ht="22.5" customHeight="1" hidden="1">
      <c r="A105" s="152" t="s">
        <v>71</v>
      </c>
      <c r="B105" s="9" t="s">
        <v>361</v>
      </c>
      <c r="C105" s="19" t="s">
        <v>2</v>
      </c>
      <c r="D105" s="25" t="s">
        <v>2</v>
      </c>
      <c r="E105" s="202">
        <v>244</v>
      </c>
      <c r="F105" s="70">
        <v>0</v>
      </c>
    </row>
    <row r="106" spans="1:6" ht="18.75" customHeight="1" hidden="1">
      <c r="A106" s="151" t="s">
        <v>77</v>
      </c>
      <c r="B106" s="9" t="s">
        <v>361</v>
      </c>
      <c r="C106" s="19" t="s">
        <v>2</v>
      </c>
      <c r="D106" s="25" t="s">
        <v>2</v>
      </c>
      <c r="E106" s="202">
        <v>612</v>
      </c>
      <c r="F106" s="70">
        <v>0</v>
      </c>
    </row>
    <row r="107" spans="1:6" ht="23.25" customHeight="1">
      <c r="A107" s="144" t="s">
        <v>336</v>
      </c>
      <c r="B107" s="24" t="s">
        <v>389</v>
      </c>
      <c r="C107" s="35" t="s">
        <v>2</v>
      </c>
      <c r="D107" s="26" t="s">
        <v>2</v>
      </c>
      <c r="E107" s="19"/>
      <c r="F107" s="145">
        <f>F108+F109</f>
        <v>143000</v>
      </c>
    </row>
    <row r="108" spans="1:6" ht="25.5" customHeight="1">
      <c r="A108" s="55" t="s">
        <v>71</v>
      </c>
      <c r="B108" s="9" t="s">
        <v>389</v>
      </c>
      <c r="C108" s="19" t="s">
        <v>2</v>
      </c>
      <c r="D108" s="25" t="s">
        <v>2</v>
      </c>
      <c r="E108" s="9" t="s">
        <v>39</v>
      </c>
      <c r="F108" s="56">
        <v>58000</v>
      </c>
    </row>
    <row r="109" spans="1:6" ht="18" customHeight="1">
      <c r="A109" s="61" t="s">
        <v>77</v>
      </c>
      <c r="B109" s="9" t="s">
        <v>389</v>
      </c>
      <c r="C109" s="19" t="s">
        <v>2</v>
      </c>
      <c r="D109" s="25" t="s">
        <v>2</v>
      </c>
      <c r="E109" s="25" t="s">
        <v>78</v>
      </c>
      <c r="F109" s="56">
        <v>85000</v>
      </c>
    </row>
    <row r="110" spans="1:6" ht="33.75" customHeight="1">
      <c r="A110" s="66" t="s">
        <v>145</v>
      </c>
      <c r="B110" s="33" t="s">
        <v>174</v>
      </c>
      <c r="C110" s="33"/>
      <c r="D110" s="33"/>
      <c r="E110" s="33"/>
      <c r="F110" s="51">
        <f>F111</f>
        <v>1800000</v>
      </c>
    </row>
    <row r="111" spans="1:6" ht="36.75" customHeight="1">
      <c r="A111" s="111" t="s">
        <v>305</v>
      </c>
      <c r="B111" s="96" t="s">
        <v>216</v>
      </c>
      <c r="C111" s="96"/>
      <c r="D111" s="96"/>
      <c r="E111" s="96"/>
      <c r="F111" s="97">
        <f>F112+F115+F117</f>
        <v>1800000</v>
      </c>
    </row>
    <row r="112" spans="1:6" ht="28.5" customHeight="1">
      <c r="A112" s="60" t="s">
        <v>143</v>
      </c>
      <c r="B112" s="24" t="s">
        <v>220</v>
      </c>
      <c r="C112" s="35" t="s">
        <v>2</v>
      </c>
      <c r="D112" s="24" t="s">
        <v>5</v>
      </c>
      <c r="E112" s="24"/>
      <c r="F112" s="59">
        <f>F113+F114</f>
        <v>1400000</v>
      </c>
    </row>
    <row r="113" spans="1:6" ht="27.75" customHeight="1">
      <c r="A113" s="55" t="s">
        <v>71</v>
      </c>
      <c r="B113" s="9" t="s">
        <v>220</v>
      </c>
      <c r="C113" s="19" t="s">
        <v>2</v>
      </c>
      <c r="D113" s="9" t="s">
        <v>5</v>
      </c>
      <c r="E113" s="9" t="s">
        <v>39</v>
      </c>
      <c r="F113" s="56">
        <v>1400000</v>
      </c>
    </row>
    <row r="114" spans="1:6" ht="0.75" customHeight="1">
      <c r="A114" s="61" t="s">
        <v>77</v>
      </c>
      <c r="B114" s="9" t="s">
        <v>220</v>
      </c>
      <c r="C114" s="19" t="s">
        <v>2</v>
      </c>
      <c r="D114" s="9" t="s">
        <v>5</v>
      </c>
      <c r="E114" s="9" t="s">
        <v>78</v>
      </c>
      <c r="F114" s="56">
        <v>0</v>
      </c>
    </row>
    <row r="115" spans="1:6" ht="0.75" customHeight="1">
      <c r="A115" s="146" t="s">
        <v>386</v>
      </c>
      <c r="B115" s="24" t="s">
        <v>350</v>
      </c>
      <c r="C115" s="35" t="s">
        <v>2</v>
      </c>
      <c r="D115" s="24" t="s">
        <v>5</v>
      </c>
      <c r="E115" s="9"/>
      <c r="F115" s="59">
        <f>F116</f>
        <v>0</v>
      </c>
    </row>
    <row r="116" spans="1:6" ht="23.25" customHeight="1" hidden="1">
      <c r="A116" s="151" t="s">
        <v>77</v>
      </c>
      <c r="B116" s="9" t="s">
        <v>350</v>
      </c>
      <c r="C116" s="19" t="s">
        <v>2</v>
      </c>
      <c r="D116" s="9" t="s">
        <v>5</v>
      </c>
      <c r="E116" s="9" t="s">
        <v>78</v>
      </c>
      <c r="F116" s="56">
        <v>0</v>
      </c>
    </row>
    <row r="117" spans="1:6" ht="28.5" customHeight="1">
      <c r="A117" s="166" t="s">
        <v>407</v>
      </c>
      <c r="B117" s="24" t="s">
        <v>408</v>
      </c>
      <c r="C117" s="35" t="s">
        <v>2</v>
      </c>
      <c r="D117" s="24" t="s">
        <v>5</v>
      </c>
      <c r="E117" s="15"/>
      <c r="F117" s="73">
        <f>F118</f>
        <v>400000</v>
      </c>
    </row>
    <row r="118" spans="1:6" ht="37.5" customHeight="1">
      <c r="A118" s="149" t="s">
        <v>141</v>
      </c>
      <c r="B118" s="9" t="s">
        <v>408</v>
      </c>
      <c r="C118" s="19" t="s">
        <v>2</v>
      </c>
      <c r="D118" s="9" t="s">
        <v>5</v>
      </c>
      <c r="E118" s="15" t="s">
        <v>39</v>
      </c>
      <c r="F118" s="82">
        <v>400000</v>
      </c>
    </row>
    <row r="119" spans="1:8" ht="31.5" customHeight="1">
      <c r="A119" s="66" t="s">
        <v>6</v>
      </c>
      <c r="B119" s="33" t="s">
        <v>218</v>
      </c>
      <c r="C119" s="33"/>
      <c r="D119" s="33"/>
      <c r="E119" s="33"/>
      <c r="F119" s="51">
        <f>F122+F123</f>
        <v>400000</v>
      </c>
      <c r="H119" s="28"/>
    </row>
    <row r="120" spans="1:6" ht="42" customHeight="1">
      <c r="A120" s="125" t="s">
        <v>217</v>
      </c>
      <c r="B120" s="96" t="s">
        <v>219</v>
      </c>
      <c r="C120" s="96"/>
      <c r="D120" s="96"/>
      <c r="E120" s="96"/>
      <c r="F120" s="97">
        <f>F119</f>
        <v>400000</v>
      </c>
    </row>
    <row r="121" spans="1:6" ht="18.75" customHeight="1">
      <c r="A121" s="124" t="s">
        <v>306</v>
      </c>
      <c r="B121" s="122"/>
      <c r="C121" s="122"/>
      <c r="D121" s="122"/>
      <c r="E121" s="122"/>
      <c r="F121" s="123">
        <f>SUM(F122:F123)</f>
        <v>400000</v>
      </c>
    </row>
    <row r="122" spans="1:6" ht="25.5">
      <c r="A122" s="55" t="s">
        <v>71</v>
      </c>
      <c r="B122" s="9" t="s">
        <v>221</v>
      </c>
      <c r="C122" s="19" t="s">
        <v>2</v>
      </c>
      <c r="D122" s="9" t="s">
        <v>5</v>
      </c>
      <c r="E122" s="9" t="s">
        <v>39</v>
      </c>
      <c r="F122" s="56">
        <v>400000</v>
      </c>
    </row>
    <row r="123" spans="1:6" ht="0.75" customHeight="1">
      <c r="A123" s="61" t="s">
        <v>77</v>
      </c>
      <c r="B123" s="9" t="s">
        <v>221</v>
      </c>
      <c r="C123" s="19" t="s">
        <v>2</v>
      </c>
      <c r="D123" s="9" t="s">
        <v>5</v>
      </c>
      <c r="E123" s="9" t="s">
        <v>78</v>
      </c>
      <c r="F123" s="56">
        <v>0</v>
      </c>
    </row>
    <row r="124" spans="1:6" ht="18.75" customHeight="1">
      <c r="A124" s="63" t="s">
        <v>120</v>
      </c>
      <c r="B124" s="22" t="s">
        <v>213</v>
      </c>
      <c r="C124" s="45"/>
      <c r="D124" s="22"/>
      <c r="E124" s="22"/>
      <c r="F124" s="64">
        <f>F125+F133</f>
        <v>6797000</v>
      </c>
    </row>
    <row r="125" spans="1:6" ht="36.75" customHeight="1">
      <c r="A125" s="95" t="s">
        <v>211</v>
      </c>
      <c r="B125" s="107" t="s">
        <v>212</v>
      </c>
      <c r="C125" s="108"/>
      <c r="D125" s="107"/>
      <c r="E125" s="107"/>
      <c r="F125" s="109">
        <f>F126+F130</f>
        <v>6797000</v>
      </c>
    </row>
    <row r="126" spans="1:8" ht="44.25" customHeight="1">
      <c r="A126" s="60" t="s">
        <v>92</v>
      </c>
      <c r="B126" s="24" t="s">
        <v>215</v>
      </c>
      <c r="C126" s="35" t="s">
        <v>14</v>
      </c>
      <c r="D126" s="26" t="s">
        <v>26</v>
      </c>
      <c r="E126" s="26"/>
      <c r="F126" s="59">
        <f>SUM(F127:F129)</f>
        <v>6797000</v>
      </c>
      <c r="H126" s="28"/>
    </row>
    <row r="127" spans="1:6" ht="18.75" customHeight="1">
      <c r="A127" s="55" t="s">
        <v>38</v>
      </c>
      <c r="B127" s="9" t="s">
        <v>215</v>
      </c>
      <c r="C127" s="19" t="s">
        <v>14</v>
      </c>
      <c r="D127" s="25" t="s">
        <v>26</v>
      </c>
      <c r="E127" s="25" t="s">
        <v>39</v>
      </c>
      <c r="F127" s="56">
        <v>128000</v>
      </c>
    </row>
    <row r="128" spans="1:6" ht="24.75" customHeight="1">
      <c r="A128" s="61" t="s">
        <v>48</v>
      </c>
      <c r="B128" s="9" t="s">
        <v>215</v>
      </c>
      <c r="C128" s="19" t="s">
        <v>14</v>
      </c>
      <c r="D128" s="25" t="s">
        <v>26</v>
      </c>
      <c r="E128" s="25" t="s">
        <v>49</v>
      </c>
      <c r="F128" s="56">
        <v>6269000</v>
      </c>
    </row>
    <row r="129" spans="1:6" ht="18.75" customHeight="1">
      <c r="A129" s="61" t="s">
        <v>77</v>
      </c>
      <c r="B129" s="9" t="s">
        <v>215</v>
      </c>
      <c r="C129" s="19" t="s">
        <v>93</v>
      </c>
      <c r="D129" s="25" t="s">
        <v>26</v>
      </c>
      <c r="E129" s="25" t="s">
        <v>78</v>
      </c>
      <c r="F129" s="56">
        <v>400000</v>
      </c>
    </row>
    <row r="130" spans="1:6" ht="32.25" customHeight="1" hidden="1">
      <c r="A130" s="146" t="s">
        <v>369</v>
      </c>
      <c r="B130" s="24" t="s">
        <v>370</v>
      </c>
      <c r="C130" s="35" t="s">
        <v>14</v>
      </c>
      <c r="D130" s="26" t="s">
        <v>15</v>
      </c>
      <c r="E130" s="25"/>
      <c r="F130" s="59">
        <f>F131+F132</f>
        <v>0</v>
      </c>
    </row>
    <row r="131" spans="1:6" ht="23.25" customHeight="1" hidden="1">
      <c r="A131" s="151" t="s">
        <v>146</v>
      </c>
      <c r="B131" s="9" t="s">
        <v>370</v>
      </c>
      <c r="C131" s="19" t="s">
        <v>14</v>
      </c>
      <c r="D131" s="25" t="s">
        <v>15</v>
      </c>
      <c r="E131" s="25" t="s">
        <v>147</v>
      </c>
      <c r="F131" s="56">
        <v>0</v>
      </c>
    </row>
    <row r="132" spans="1:6" ht="28.5" customHeight="1" hidden="1">
      <c r="A132" s="156" t="s">
        <v>363</v>
      </c>
      <c r="B132" s="9" t="s">
        <v>370</v>
      </c>
      <c r="C132" s="19" t="s">
        <v>14</v>
      </c>
      <c r="D132" s="25" t="s">
        <v>15</v>
      </c>
      <c r="E132" s="25" t="s">
        <v>78</v>
      </c>
      <c r="F132" s="56">
        <v>0</v>
      </c>
    </row>
    <row r="133" spans="1:6" ht="0.75" customHeight="1" hidden="1">
      <c r="A133" s="95" t="s">
        <v>207</v>
      </c>
      <c r="B133" s="106" t="s">
        <v>301</v>
      </c>
      <c r="C133" s="110"/>
      <c r="D133" s="110"/>
      <c r="E133" s="110"/>
      <c r="F133" s="97">
        <f>F134</f>
        <v>0</v>
      </c>
    </row>
    <row r="134" spans="1:6" ht="29.25" customHeight="1" hidden="1">
      <c r="A134" s="65" t="s">
        <v>148</v>
      </c>
      <c r="B134" s="24" t="s">
        <v>302</v>
      </c>
      <c r="C134" s="35" t="s">
        <v>14</v>
      </c>
      <c r="D134" s="26" t="s">
        <v>26</v>
      </c>
      <c r="E134" s="26"/>
      <c r="F134" s="59">
        <f>F135+F136</f>
        <v>0</v>
      </c>
    </row>
    <row r="135" spans="1:6" ht="18.75" customHeight="1" hidden="1">
      <c r="A135" s="55" t="s">
        <v>38</v>
      </c>
      <c r="B135" s="9" t="s">
        <v>302</v>
      </c>
      <c r="C135" s="19" t="s">
        <v>14</v>
      </c>
      <c r="D135" s="25" t="s">
        <v>26</v>
      </c>
      <c r="E135" s="25" t="s">
        <v>39</v>
      </c>
      <c r="F135" s="56">
        <v>0</v>
      </c>
    </row>
    <row r="136" spans="1:6" ht="0.75" customHeight="1" hidden="1">
      <c r="A136" s="61" t="s">
        <v>77</v>
      </c>
      <c r="B136" s="9" t="s">
        <v>302</v>
      </c>
      <c r="C136" s="19" t="s">
        <v>14</v>
      </c>
      <c r="D136" s="25" t="s">
        <v>26</v>
      </c>
      <c r="E136" s="25" t="s">
        <v>78</v>
      </c>
      <c r="F136" s="56">
        <v>0</v>
      </c>
    </row>
    <row r="137" spans="1:6" ht="21.75" customHeight="1">
      <c r="A137" s="67" t="s">
        <v>28</v>
      </c>
      <c r="B137" s="6" t="s">
        <v>175</v>
      </c>
      <c r="C137" s="6"/>
      <c r="D137" s="6"/>
      <c r="E137" s="6"/>
      <c r="F137" s="68">
        <f>F139</f>
        <v>120000</v>
      </c>
    </row>
    <row r="138" spans="1:8" ht="36.75" customHeight="1">
      <c r="A138" s="113" t="s">
        <v>222</v>
      </c>
      <c r="B138" s="204" t="s">
        <v>223</v>
      </c>
      <c r="C138" s="204"/>
      <c r="D138" s="204"/>
      <c r="E138" s="204"/>
      <c r="F138" s="114">
        <f>F139</f>
        <v>120000</v>
      </c>
      <c r="H138" s="119"/>
    </row>
    <row r="139" spans="1:6" ht="16.5" customHeight="1">
      <c r="A139" s="105" t="s">
        <v>81</v>
      </c>
      <c r="B139" s="34" t="s">
        <v>225</v>
      </c>
      <c r="C139" s="104"/>
      <c r="D139" s="102"/>
      <c r="E139" s="102"/>
      <c r="F139" s="103">
        <f>F140+F141+F142</f>
        <v>120000</v>
      </c>
    </row>
    <row r="140" spans="1:6" ht="38.25" hidden="1">
      <c r="A140" s="55" t="s">
        <v>129</v>
      </c>
      <c r="B140" s="9" t="s">
        <v>225</v>
      </c>
      <c r="C140" s="10" t="s">
        <v>2</v>
      </c>
      <c r="D140" s="9" t="s">
        <v>2</v>
      </c>
      <c r="E140" s="9" t="s">
        <v>128</v>
      </c>
      <c r="F140" s="56">
        <v>0</v>
      </c>
    </row>
    <row r="141" spans="1:6" ht="25.5">
      <c r="A141" s="55" t="s">
        <v>71</v>
      </c>
      <c r="B141" s="9" t="s">
        <v>225</v>
      </c>
      <c r="C141" s="39" t="s">
        <v>2</v>
      </c>
      <c r="D141" s="9" t="s">
        <v>2</v>
      </c>
      <c r="E141" s="14" t="s">
        <v>39</v>
      </c>
      <c r="F141" s="56">
        <v>90000</v>
      </c>
    </row>
    <row r="142" spans="1:6" ht="15">
      <c r="A142" s="55" t="s">
        <v>450</v>
      </c>
      <c r="B142" s="9" t="s">
        <v>225</v>
      </c>
      <c r="C142" s="39" t="s">
        <v>2</v>
      </c>
      <c r="D142" s="9" t="s">
        <v>2</v>
      </c>
      <c r="E142" s="14" t="s">
        <v>451</v>
      </c>
      <c r="F142" s="56">
        <v>30000</v>
      </c>
    </row>
    <row r="143" spans="1:6" ht="24" customHeight="1">
      <c r="A143" s="67" t="s">
        <v>7</v>
      </c>
      <c r="B143" s="6" t="s">
        <v>176</v>
      </c>
      <c r="C143" s="6"/>
      <c r="D143" s="6"/>
      <c r="E143" s="6"/>
      <c r="F143" s="68">
        <f>F149+F155+F159+F144+F173+F177</f>
        <v>12429500</v>
      </c>
    </row>
    <row r="144" spans="1:6" ht="47.25" customHeight="1" hidden="1">
      <c r="A144" s="188" t="s">
        <v>409</v>
      </c>
      <c r="B144" s="108" t="s">
        <v>410</v>
      </c>
      <c r="C144" s="6"/>
      <c r="D144" s="6"/>
      <c r="E144" s="6"/>
      <c r="F144" s="185">
        <f>F145+F147</f>
        <v>0</v>
      </c>
    </row>
    <row r="145" spans="1:6" ht="33" customHeight="1" hidden="1">
      <c r="A145" s="160" t="s">
        <v>373</v>
      </c>
      <c r="B145" s="24" t="s">
        <v>411</v>
      </c>
      <c r="C145" s="35" t="s">
        <v>9</v>
      </c>
      <c r="D145" s="35" t="s">
        <v>3</v>
      </c>
      <c r="E145" s="189"/>
      <c r="F145" s="73">
        <f>F146</f>
        <v>0</v>
      </c>
    </row>
    <row r="146" spans="1:6" ht="33" customHeight="1" hidden="1">
      <c r="A146" s="149" t="s">
        <v>71</v>
      </c>
      <c r="B146" s="9" t="s">
        <v>411</v>
      </c>
      <c r="C146" s="19" t="s">
        <v>9</v>
      </c>
      <c r="D146" s="19" t="s">
        <v>3</v>
      </c>
      <c r="E146" s="19" t="s">
        <v>39</v>
      </c>
      <c r="F146" s="82">
        <v>0</v>
      </c>
    </row>
    <row r="147" spans="1:6" s="191" customFormat="1" ht="45" customHeight="1" hidden="1">
      <c r="A147" s="160" t="s">
        <v>412</v>
      </c>
      <c r="B147" s="24" t="s">
        <v>413</v>
      </c>
      <c r="C147" s="35" t="s">
        <v>9</v>
      </c>
      <c r="D147" s="35" t="s">
        <v>3</v>
      </c>
      <c r="E147" s="190"/>
      <c r="F147" s="73">
        <f>F148</f>
        <v>0</v>
      </c>
    </row>
    <row r="148" spans="1:6" s="191" customFormat="1" ht="32.25" customHeight="1" hidden="1">
      <c r="A148" s="149" t="s">
        <v>71</v>
      </c>
      <c r="B148" s="9" t="s">
        <v>413</v>
      </c>
      <c r="C148" s="19" t="s">
        <v>9</v>
      </c>
      <c r="D148" s="19" t="s">
        <v>3</v>
      </c>
      <c r="E148" s="19" t="s">
        <v>39</v>
      </c>
      <c r="F148" s="82">
        <v>0</v>
      </c>
    </row>
    <row r="149" spans="1:8" ht="49.5" customHeight="1">
      <c r="A149" s="63" t="s">
        <v>8</v>
      </c>
      <c r="B149" s="22" t="s">
        <v>177</v>
      </c>
      <c r="C149" s="45"/>
      <c r="D149" s="22"/>
      <c r="E149" s="22"/>
      <c r="F149" s="64">
        <f>F150</f>
        <v>11529500</v>
      </c>
      <c r="H149" s="28"/>
    </row>
    <row r="150" spans="1:8" ht="29.25" customHeight="1">
      <c r="A150" s="116" t="s">
        <v>422</v>
      </c>
      <c r="B150" s="107" t="s">
        <v>226</v>
      </c>
      <c r="C150" s="108"/>
      <c r="D150" s="107"/>
      <c r="E150" s="107"/>
      <c r="F150" s="109">
        <f>F151+F153</f>
        <v>11529500</v>
      </c>
      <c r="H150" s="28"/>
    </row>
    <row r="151" spans="1:6" ht="15">
      <c r="A151" s="60" t="s">
        <v>106</v>
      </c>
      <c r="B151" s="24" t="s">
        <v>227</v>
      </c>
      <c r="C151" s="29" t="s">
        <v>9</v>
      </c>
      <c r="D151" s="24" t="s">
        <v>3</v>
      </c>
      <c r="E151" s="24"/>
      <c r="F151" s="59">
        <f>SUM(F152:F152)</f>
        <v>9829500</v>
      </c>
    </row>
    <row r="152" spans="1:8" ht="39.75" customHeight="1">
      <c r="A152" s="55" t="s">
        <v>75</v>
      </c>
      <c r="B152" s="9" t="s">
        <v>227</v>
      </c>
      <c r="C152" s="186" t="s">
        <v>9</v>
      </c>
      <c r="D152" s="14" t="s">
        <v>3</v>
      </c>
      <c r="E152" s="14" t="s">
        <v>76</v>
      </c>
      <c r="F152" s="56">
        <v>9829500</v>
      </c>
      <c r="H152" s="28"/>
    </row>
    <row r="153" spans="1:6" ht="39.75" customHeight="1">
      <c r="A153" s="137" t="s">
        <v>319</v>
      </c>
      <c r="B153" s="24" t="s">
        <v>320</v>
      </c>
      <c r="C153" s="46" t="s">
        <v>9</v>
      </c>
      <c r="D153" s="27" t="s">
        <v>3</v>
      </c>
      <c r="E153" s="27"/>
      <c r="F153" s="59">
        <f>SUM(F154:F154)</f>
        <v>1700000</v>
      </c>
    </row>
    <row r="154" spans="1:6" ht="39.75" customHeight="1">
      <c r="A154" s="55" t="s">
        <v>75</v>
      </c>
      <c r="B154" s="9" t="s">
        <v>320</v>
      </c>
      <c r="C154" s="186" t="s">
        <v>9</v>
      </c>
      <c r="D154" s="14" t="s">
        <v>3</v>
      </c>
      <c r="E154" s="14" t="s">
        <v>76</v>
      </c>
      <c r="F154" s="56">
        <v>1700000</v>
      </c>
    </row>
    <row r="155" spans="1:6" ht="21" customHeight="1">
      <c r="A155" s="71" t="s">
        <v>10</v>
      </c>
      <c r="B155" s="22" t="s">
        <v>178</v>
      </c>
      <c r="C155" s="45"/>
      <c r="D155" s="22"/>
      <c r="E155" s="22"/>
      <c r="F155" s="64">
        <f>F157</f>
        <v>100000</v>
      </c>
    </row>
    <row r="156" spans="1:6" ht="31.5" customHeight="1">
      <c r="A156" s="115" t="s">
        <v>228</v>
      </c>
      <c r="B156" s="107" t="s">
        <v>229</v>
      </c>
      <c r="C156" s="108"/>
      <c r="D156" s="107"/>
      <c r="E156" s="107"/>
      <c r="F156" s="109">
        <f>F157</f>
        <v>100000</v>
      </c>
    </row>
    <row r="157" spans="1:6" ht="29.25" customHeight="1">
      <c r="A157" s="72" t="s">
        <v>107</v>
      </c>
      <c r="B157" s="23" t="s">
        <v>230</v>
      </c>
      <c r="C157" s="29" t="s">
        <v>9</v>
      </c>
      <c r="D157" s="24" t="s">
        <v>3</v>
      </c>
      <c r="E157" s="23"/>
      <c r="F157" s="73">
        <f>F158</f>
        <v>100000</v>
      </c>
    </row>
    <row r="158" spans="1:6" ht="23.25" customHeight="1">
      <c r="A158" s="55" t="s">
        <v>77</v>
      </c>
      <c r="B158" s="9" t="s">
        <v>230</v>
      </c>
      <c r="C158" s="10" t="s">
        <v>9</v>
      </c>
      <c r="D158" s="9" t="s">
        <v>3</v>
      </c>
      <c r="E158" s="9" t="s">
        <v>78</v>
      </c>
      <c r="F158" s="56">
        <v>100000</v>
      </c>
    </row>
    <row r="159" spans="1:6" ht="20.25" customHeight="1">
      <c r="A159" s="63" t="s">
        <v>11</v>
      </c>
      <c r="B159" s="22" t="s">
        <v>232</v>
      </c>
      <c r="C159" s="45"/>
      <c r="D159" s="22"/>
      <c r="E159" s="22"/>
      <c r="F159" s="64">
        <f>F161</f>
        <v>400000</v>
      </c>
    </row>
    <row r="160" spans="1:6" ht="42" customHeight="1">
      <c r="A160" s="115" t="s">
        <v>231</v>
      </c>
      <c r="B160" s="107" t="s">
        <v>233</v>
      </c>
      <c r="C160" s="108"/>
      <c r="D160" s="107"/>
      <c r="E160" s="107"/>
      <c r="F160" s="109">
        <f>F161</f>
        <v>400000</v>
      </c>
    </row>
    <row r="161" spans="1:6" ht="21" customHeight="1">
      <c r="A161" s="60" t="s">
        <v>108</v>
      </c>
      <c r="B161" s="24" t="s">
        <v>338</v>
      </c>
      <c r="C161" s="29" t="s">
        <v>9</v>
      </c>
      <c r="D161" s="24" t="s">
        <v>3</v>
      </c>
      <c r="E161" s="24"/>
      <c r="F161" s="59">
        <f>F162</f>
        <v>400000</v>
      </c>
    </row>
    <row r="162" spans="1:6" ht="20.25" customHeight="1">
      <c r="A162" s="55" t="s">
        <v>77</v>
      </c>
      <c r="B162" s="9" t="s">
        <v>338</v>
      </c>
      <c r="C162" s="19" t="s">
        <v>9</v>
      </c>
      <c r="D162" s="15" t="s">
        <v>3</v>
      </c>
      <c r="E162" s="15" t="s">
        <v>78</v>
      </c>
      <c r="F162" s="74">
        <v>400000</v>
      </c>
    </row>
    <row r="163" spans="1:6" ht="0.75" customHeight="1">
      <c r="A163" s="63" t="s">
        <v>6</v>
      </c>
      <c r="B163" s="22" t="s">
        <v>179</v>
      </c>
      <c r="C163" s="45"/>
      <c r="D163" s="22"/>
      <c r="E163" s="22"/>
      <c r="F163" s="64">
        <f>F166</f>
        <v>0</v>
      </c>
    </row>
    <row r="164" spans="1:6" ht="27.75" customHeight="1" hidden="1">
      <c r="A164" s="112" t="s">
        <v>234</v>
      </c>
      <c r="B164" s="107" t="s">
        <v>235</v>
      </c>
      <c r="C164" s="108"/>
      <c r="D164" s="107"/>
      <c r="E164" s="107"/>
      <c r="F164" s="109">
        <f>F166</f>
        <v>0</v>
      </c>
    </row>
    <row r="165" spans="1:6" ht="18.75" customHeight="1" hidden="1">
      <c r="A165" s="146" t="s">
        <v>337</v>
      </c>
      <c r="B165" s="24" t="s">
        <v>339</v>
      </c>
      <c r="C165" s="35" t="s">
        <v>9</v>
      </c>
      <c r="D165" s="23" t="s">
        <v>3</v>
      </c>
      <c r="E165" s="23"/>
      <c r="F165" s="147">
        <v>0</v>
      </c>
    </row>
    <row r="166" spans="1:6" ht="25.5" customHeight="1" hidden="1">
      <c r="A166" s="55" t="s">
        <v>77</v>
      </c>
      <c r="B166" s="9" t="s">
        <v>339</v>
      </c>
      <c r="C166" s="10" t="s">
        <v>9</v>
      </c>
      <c r="D166" s="9" t="s">
        <v>3</v>
      </c>
      <c r="E166" s="9" t="s">
        <v>78</v>
      </c>
      <c r="F166" s="56">
        <v>0</v>
      </c>
    </row>
    <row r="167" spans="1:6" ht="19.5" customHeight="1" hidden="1">
      <c r="A167" s="63" t="s">
        <v>12</v>
      </c>
      <c r="B167" s="22" t="s">
        <v>238</v>
      </c>
      <c r="C167" s="45"/>
      <c r="D167" s="22"/>
      <c r="E167" s="22"/>
      <c r="F167" s="64">
        <f>F170+F171</f>
        <v>0</v>
      </c>
    </row>
    <row r="168" spans="1:6" ht="24" customHeight="1" hidden="1">
      <c r="A168" s="115" t="s">
        <v>236</v>
      </c>
      <c r="B168" s="107" t="s">
        <v>237</v>
      </c>
      <c r="C168" s="108"/>
      <c r="D168" s="107"/>
      <c r="E168" s="107"/>
      <c r="F168" s="109">
        <f>F170+F171</f>
        <v>0</v>
      </c>
    </row>
    <row r="169" spans="1:6" ht="32.25" customHeight="1" hidden="1">
      <c r="A169" s="126" t="s">
        <v>307</v>
      </c>
      <c r="B169" s="127" t="s">
        <v>239</v>
      </c>
      <c r="C169" s="128"/>
      <c r="D169" s="127"/>
      <c r="E169" s="127"/>
      <c r="F169" s="129">
        <v>0</v>
      </c>
    </row>
    <row r="170" spans="1:6" ht="22.5" customHeight="1" hidden="1">
      <c r="A170" s="55" t="s">
        <v>77</v>
      </c>
      <c r="B170" s="9" t="s">
        <v>239</v>
      </c>
      <c r="C170" s="10" t="s">
        <v>9</v>
      </c>
      <c r="D170" s="9" t="s">
        <v>3</v>
      </c>
      <c r="E170" s="9" t="s">
        <v>78</v>
      </c>
      <c r="F170" s="56">
        <v>0</v>
      </c>
    </row>
    <row r="171" spans="1:6" ht="26.25" customHeight="1" hidden="1">
      <c r="A171" s="60" t="s">
        <v>124</v>
      </c>
      <c r="B171" s="24" t="s">
        <v>240</v>
      </c>
      <c r="C171" s="10" t="s">
        <v>9</v>
      </c>
      <c r="D171" s="9" t="s">
        <v>3</v>
      </c>
      <c r="E171" s="9"/>
      <c r="F171" s="56">
        <v>0</v>
      </c>
    </row>
    <row r="172" spans="1:6" ht="24.75" customHeight="1" hidden="1">
      <c r="A172" s="55" t="s">
        <v>77</v>
      </c>
      <c r="B172" s="9" t="s">
        <v>240</v>
      </c>
      <c r="C172" s="10" t="s">
        <v>9</v>
      </c>
      <c r="D172" s="9" t="s">
        <v>3</v>
      </c>
      <c r="E172" s="9" t="s">
        <v>78</v>
      </c>
      <c r="F172" s="56">
        <v>0</v>
      </c>
    </row>
    <row r="173" spans="1:6" ht="33" customHeight="1">
      <c r="A173" s="66" t="s">
        <v>6</v>
      </c>
      <c r="B173" s="33" t="s">
        <v>179</v>
      </c>
      <c r="C173" s="45"/>
      <c r="D173" s="22"/>
      <c r="E173" s="22"/>
      <c r="F173" s="64">
        <f>F174</f>
        <v>150000</v>
      </c>
    </row>
    <row r="174" spans="1:6" ht="44.25" customHeight="1">
      <c r="A174" s="125" t="s">
        <v>217</v>
      </c>
      <c r="B174" s="96" t="s">
        <v>235</v>
      </c>
      <c r="C174" s="214"/>
      <c r="D174" s="213"/>
      <c r="E174" s="213"/>
      <c r="F174" s="97">
        <f>F175</f>
        <v>150000</v>
      </c>
    </row>
    <row r="175" spans="1:6" s="117" customFormat="1" ht="19.5" customHeight="1">
      <c r="A175" s="215" t="s">
        <v>306</v>
      </c>
      <c r="B175" s="23" t="s">
        <v>339</v>
      </c>
      <c r="C175" s="29" t="s">
        <v>9</v>
      </c>
      <c r="D175" s="23" t="s">
        <v>3</v>
      </c>
      <c r="E175" s="23"/>
      <c r="F175" s="73">
        <f>F176</f>
        <v>150000</v>
      </c>
    </row>
    <row r="176" spans="1:6" s="117" customFormat="1" ht="16.5" customHeight="1">
      <c r="A176" s="55" t="s">
        <v>77</v>
      </c>
      <c r="B176" s="15" t="s">
        <v>339</v>
      </c>
      <c r="C176" s="10" t="s">
        <v>9</v>
      </c>
      <c r="D176" s="15" t="s">
        <v>3</v>
      </c>
      <c r="E176" s="15" t="s">
        <v>78</v>
      </c>
      <c r="F176" s="82">
        <v>150000</v>
      </c>
    </row>
    <row r="177" spans="1:6" s="117" customFormat="1" ht="19.5" customHeight="1">
      <c r="A177" s="66" t="s">
        <v>12</v>
      </c>
      <c r="B177" s="33" t="s">
        <v>238</v>
      </c>
      <c r="C177" s="45"/>
      <c r="D177" s="22"/>
      <c r="E177" s="22"/>
      <c r="F177" s="64">
        <f>F178</f>
        <v>250000</v>
      </c>
    </row>
    <row r="178" spans="1:6" s="117" customFormat="1" ht="35.25" customHeight="1">
      <c r="A178" s="125" t="s">
        <v>435</v>
      </c>
      <c r="B178" s="96" t="s">
        <v>237</v>
      </c>
      <c r="C178" s="214"/>
      <c r="D178" s="213"/>
      <c r="E178" s="213"/>
      <c r="F178" s="97">
        <f>F179</f>
        <v>250000</v>
      </c>
    </row>
    <row r="179" spans="1:6" s="117" customFormat="1" ht="21" customHeight="1">
      <c r="A179" s="72" t="s">
        <v>436</v>
      </c>
      <c r="B179" s="23" t="s">
        <v>239</v>
      </c>
      <c r="C179" s="29" t="s">
        <v>9</v>
      </c>
      <c r="D179" s="23" t="s">
        <v>3</v>
      </c>
      <c r="E179" s="23"/>
      <c r="F179" s="82">
        <f>F180</f>
        <v>250000</v>
      </c>
    </row>
    <row r="180" spans="1:6" s="117" customFormat="1" ht="18.75" customHeight="1">
      <c r="A180" s="55" t="s">
        <v>77</v>
      </c>
      <c r="B180" s="15" t="s">
        <v>239</v>
      </c>
      <c r="C180" s="10" t="s">
        <v>9</v>
      </c>
      <c r="D180" s="15" t="s">
        <v>3</v>
      </c>
      <c r="E180" s="15" t="s">
        <v>78</v>
      </c>
      <c r="F180" s="82">
        <v>250000</v>
      </c>
    </row>
    <row r="181" spans="1:6" ht="17.25" customHeight="1">
      <c r="A181" s="67" t="s">
        <v>13</v>
      </c>
      <c r="B181" s="6" t="s">
        <v>180</v>
      </c>
      <c r="C181" s="6"/>
      <c r="D181" s="6"/>
      <c r="E181" s="6"/>
      <c r="F181" s="68">
        <f>F183+F184</f>
        <v>200000</v>
      </c>
    </row>
    <row r="182" spans="1:6" ht="27" customHeight="1">
      <c r="A182" s="115" t="s">
        <v>241</v>
      </c>
      <c r="B182" s="96" t="s">
        <v>242</v>
      </c>
      <c r="C182" s="96"/>
      <c r="D182" s="96"/>
      <c r="E182" s="96"/>
      <c r="F182" s="97">
        <f>F183+F184</f>
        <v>200000</v>
      </c>
    </row>
    <row r="183" spans="1:8" ht="0.75" customHeight="1" hidden="1">
      <c r="A183" s="55" t="s">
        <v>129</v>
      </c>
      <c r="B183" s="9" t="s">
        <v>243</v>
      </c>
      <c r="C183" s="19" t="s">
        <v>14</v>
      </c>
      <c r="D183" s="25" t="s">
        <v>16</v>
      </c>
      <c r="E183" s="25" t="s">
        <v>128</v>
      </c>
      <c r="F183" s="56">
        <v>0</v>
      </c>
      <c r="H183" s="28"/>
    </row>
    <row r="184" spans="1:8" ht="22.5" customHeight="1">
      <c r="A184" s="55" t="s">
        <v>38</v>
      </c>
      <c r="B184" s="9" t="s">
        <v>243</v>
      </c>
      <c r="C184" s="19" t="s">
        <v>14</v>
      </c>
      <c r="D184" s="25" t="s">
        <v>16</v>
      </c>
      <c r="E184" s="25" t="s">
        <v>39</v>
      </c>
      <c r="F184" s="56">
        <v>200000</v>
      </c>
      <c r="H184" s="28"/>
    </row>
    <row r="185" spans="1:6" ht="31.5">
      <c r="A185" s="67" t="s">
        <v>109</v>
      </c>
      <c r="B185" s="6" t="s">
        <v>181</v>
      </c>
      <c r="C185" s="6"/>
      <c r="D185" s="6"/>
      <c r="E185" s="6"/>
      <c r="F185" s="68">
        <f>F187+F189</f>
        <v>3834000</v>
      </c>
    </row>
    <row r="186" spans="1:6" ht="29.25">
      <c r="A186" s="115" t="s">
        <v>244</v>
      </c>
      <c r="B186" s="96" t="s">
        <v>245</v>
      </c>
      <c r="C186" s="96"/>
      <c r="D186" s="96"/>
      <c r="E186" s="96"/>
      <c r="F186" s="97">
        <f>F187+F189</f>
        <v>3834000</v>
      </c>
    </row>
    <row r="187" spans="1:8" ht="25.5">
      <c r="A187" s="60" t="s">
        <v>110</v>
      </c>
      <c r="B187" s="24" t="s">
        <v>246</v>
      </c>
      <c r="C187" s="29" t="s">
        <v>17</v>
      </c>
      <c r="D187" s="24" t="s">
        <v>18</v>
      </c>
      <c r="E187" s="24"/>
      <c r="F187" s="59">
        <f>F188</f>
        <v>330000</v>
      </c>
      <c r="H187" s="28"/>
    </row>
    <row r="188" spans="1:8" ht="20.25" customHeight="1">
      <c r="A188" s="55" t="s">
        <v>38</v>
      </c>
      <c r="B188" s="9" t="s">
        <v>246</v>
      </c>
      <c r="C188" s="10" t="s">
        <v>17</v>
      </c>
      <c r="D188" s="9" t="s">
        <v>18</v>
      </c>
      <c r="E188" s="9" t="s">
        <v>39</v>
      </c>
      <c r="F188" s="56">
        <v>330000</v>
      </c>
      <c r="H188" s="28"/>
    </row>
    <row r="189" spans="1:6" ht="15">
      <c r="A189" s="60" t="s">
        <v>111</v>
      </c>
      <c r="B189" s="24" t="s">
        <v>247</v>
      </c>
      <c r="C189" s="29" t="s">
        <v>17</v>
      </c>
      <c r="D189" s="24" t="s">
        <v>18</v>
      </c>
      <c r="E189" s="24"/>
      <c r="F189" s="59">
        <f>F190</f>
        <v>3504000</v>
      </c>
    </row>
    <row r="190" spans="1:6" ht="25.5">
      <c r="A190" s="55" t="s">
        <v>112</v>
      </c>
      <c r="B190" s="9" t="s">
        <v>247</v>
      </c>
      <c r="C190" s="10" t="s">
        <v>17</v>
      </c>
      <c r="D190" s="9" t="s">
        <v>18</v>
      </c>
      <c r="E190" s="9" t="s">
        <v>113</v>
      </c>
      <c r="F190" s="56">
        <v>3504000</v>
      </c>
    </row>
    <row r="191" spans="1:9" ht="31.5">
      <c r="A191" s="67" t="s">
        <v>19</v>
      </c>
      <c r="B191" s="6" t="s">
        <v>182</v>
      </c>
      <c r="C191" s="6"/>
      <c r="D191" s="6"/>
      <c r="E191" s="6"/>
      <c r="F191" s="68">
        <f>F192+F201+F207</f>
        <v>11944000</v>
      </c>
      <c r="I191" s="28"/>
    </row>
    <row r="192" spans="1:6" ht="29.25">
      <c r="A192" s="115" t="s">
        <v>248</v>
      </c>
      <c r="B192" s="96" t="s">
        <v>249</v>
      </c>
      <c r="C192" s="96"/>
      <c r="D192" s="96"/>
      <c r="E192" s="96"/>
      <c r="F192" s="97">
        <f>F193+F196+F199</f>
        <v>450000</v>
      </c>
    </row>
    <row r="193" spans="1:6" s="117" customFormat="1" ht="15.75">
      <c r="A193" s="130" t="s">
        <v>397</v>
      </c>
      <c r="B193" s="171"/>
      <c r="C193" s="36" t="s">
        <v>3</v>
      </c>
      <c r="D193" s="38" t="s">
        <v>17</v>
      </c>
      <c r="E193" s="171"/>
      <c r="F193" s="69">
        <f>F194</f>
        <v>100000</v>
      </c>
    </row>
    <row r="194" spans="1:6" ht="15">
      <c r="A194" s="75" t="s">
        <v>56</v>
      </c>
      <c r="B194" s="24" t="s">
        <v>250</v>
      </c>
      <c r="C194" s="24" t="s">
        <v>3</v>
      </c>
      <c r="D194" s="25" t="s">
        <v>17</v>
      </c>
      <c r="E194" s="25"/>
      <c r="F194" s="59">
        <f>F195</f>
        <v>100000</v>
      </c>
    </row>
    <row r="195" spans="1:8" ht="15">
      <c r="A195" s="62" t="s">
        <v>57</v>
      </c>
      <c r="B195" s="9" t="s">
        <v>250</v>
      </c>
      <c r="C195" s="10" t="s">
        <v>3</v>
      </c>
      <c r="D195" s="9" t="s">
        <v>17</v>
      </c>
      <c r="E195" s="25" t="s">
        <v>58</v>
      </c>
      <c r="F195" s="56">
        <v>100000</v>
      </c>
      <c r="H195" s="28"/>
    </row>
    <row r="196" spans="1:8" ht="0.75" customHeight="1">
      <c r="A196" s="172" t="s">
        <v>377</v>
      </c>
      <c r="B196" s="9"/>
      <c r="C196" s="36" t="s">
        <v>18</v>
      </c>
      <c r="D196" s="7" t="s">
        <v>4</v>
      </c>
      <c r="E196" s="25"/>
      <c r="F196" s="79">
        <f>F197</f>
        <v>0</v>
      </c>
      <c r="H196" s="28"/>
    </row>
    <row r="197" spans="1:8" ht="15" hidden="1">
      <c r="A197" s="142" t="s">
        <v>56</v>
      </c>
      <c r="B197" s="24" t="s">
        <v>250</v>
      </c>
      <c r="C197" s="173" t="s">
        <v>18</v>
      </c>
      <c r="D197" s="24" t="s">
        <v>4</v>
      </c>
      <c r="E197" s="25"/>
      <c r="F197" s="59">
        <f>F198</f>
        <v>0</v>
      </c>
      <c r="H197" s="28"/>
    </row>
    <row r="198" spans="1:8" ht="15" hidden="1">
      <c r="A198" s="8" t="s">
        <v>38</v>
      </c>
      <c r="B198" s="9" t="s">
        <v>250</v>
      </c>
      <c r="C198" s="174" t="s">
        <v>18</v>
      </c>
      <c r="D198" s="162" t="s">
        <v>4</v>
      </c>
      <c r="E198" s="25" t="s">
        <v>39</v>
      </c>
      <c r="F198" s="56">
        <v>0</v>
      </c>
      <c r="H198" s="28"/>
    </row>
    <row r="199" spans="1:8" ht="15">
      <c r="A199" s="76" t="s">
        <v>133</v>
      </c>
      <c r="B199" s="24" t="s">
        <v>251</v>
      </c>
      <c r="C199" s="29" t="s">
        <v>5</v>
      </c>
      <c r="D199" s="24" t="s">
        <v>3</v>
      </c>
      <c r="E199" s="24"/>
      <c r="F199" s="59">
        <f>F200</f>
        <v>350000</v>
      </c>
      <c r="H199" s="28"/>
    </row>
    <row r="200" spans="1:6" ht="15">
      <c r="A200" s="77" t="s">
        <v>77</v>
      </c>
      <c r="B200" s="9" t="s">
        <v>251</v>
      </c>
      <c r="C200" s="39" t="s">
        <v>5</v>
      </c>
      <c r="D200" s="9" t="s">
        <v>3</v>
      </c>
      <c r="E200" s="9" t="s">
        <v>78</v>
      </c>
      <c r="F200" s="56">
        <v>350000</v>
      </c>
    </row>
    <row r="201" spans="1:8" ht="29.25">
      <c r="A201" s="63" t="s">
        <v>20</v>
      </c>
      <c r="B201" s="22" t="s">
        <v>183</v>
      </c>
      <c r="C201" s="45"/>
      <c r="D201" s="22"/>
      <c r="E201" s="22"/>
      <c r="F201" s="64">
        <f>F202</f>
        <v>3600000</v>
      </c>
      <c r="H201" s="28"/>
    </row>
    <row r="202" spans="1:8" ht="29.25">
      <c r="A202" s="115" t="s">
        <v>248</v>
      </c>
      <c r="B202" s="107" t="s">
        <v>252</v>
      </c>
      <c r="C202" s="108"/>
      <c r="D202" s="107"/>
      <c r="E202" s="107"/>
      <c r="F202" s="109">
        <f>F203+F205</f>
        <v>3600000</v>
      </c>
      <c r="H202" s="28"/>
    </row>
    <row r="203" spans="1:8" ht="15">
      <c r="A203" s="60" t="s">
        <v>114</v>
      </c>
      <c r="B203" s="24" t="s">
        <v>253</v>
      </c>
      <c r="C203" s="29" t="s">
        <v>59</v>
      </c>
      <c r="D203" s="24" t="s">
        <v>3</v>
      </c>
      <c r="E203" s="24"/>
      <c r="F203" s="59">
        <f>F204</f>
        <v>3600000</v>
      </c>
      <c r="H203" s="28"/>
    </row>
    <row r="204" spans="1:6" ht="19.5" customHeight="1">
      <c r="A204" s="61" t="s">
        <v>96</v>
      </c>
      <c r="B204" s="9" t="s">
        <v>253</v>
      </c>
      <c r="C204" s="10" t="s">
        <v>59</v>
      </c>
      <c r="D204" s="9" t="s">
        <v>3</v>
      </c>
      <c r="E204" s="9" t="s">
        <v>97</v>
      </c>
      <c r="F204" s="56">
        <v>3600000</v>
      </c>
    </row>
    <row r="205" spans="1:6" ht="34.5" customHeight="1" hidden="1">
      <c r="A205" s="192" t="s">
        <v>395</v>
      </c>
      <c r="B205" s="24" t="s">
        <v>414</v>
      </c>
      <c r="C205" s="29" t="s">
        <v>59</v>
      </c>
      <c r="D205" s="24" t="s">
        <v>3</v>
      </c>
      <c r="E205" s="9"/>
      <c r="F205" s="59">
        <f>F206</f>
        <v>0</v>
      </c>
    </row>
    <row r="206" spans="1:6" ht="19.5" customHeight="1" hidden="1">
      <c r="A206" s="156" t="s">
        <v>114</v>
      </c>
      <c r="B206" s="9" t="s">
        <v>414</v>
      </c>
      <c r="C206" s="10" t="s">
        <v>59</v>
      </c>
      <c r="D206" s="9" t="s">
        <v>3</v>
      </c>
      <c r="E206" s="9" t="s">
        <v>97</v>
      </c>
      <c r="F206" s="56">
        <v>0</v>
      </c>
    </row>
    <row r="207" spans="1:6" ht="23.25" customHeight="1">
      <c r="A207" s="118" t="s">
        <v>21</v>
      </c>
      <c r="B207" s="22" t="s">
        <v>184</v>
      </c>
      <c r="C207" s="45"/>
      <c r="D207" s="22"/>
      <c r="E207" s="22"/>
      <c r="F207" s="64">
        <f>F208</f>
        <v>7894000</v>
      </c>
    </row>
    <row r="208" spans="1:6" ht="29.25">
      <c r="A208" s="115" t="s">
        <v>308</v>
      </c>
      <c r="B208" s="107" t="s">
        <v>254</v>
      </c>
      <c r="C208" s="108"/>
      <c r="D208" s="107"/>
      <c r="E208" s="107"/>
      <c r="F208" s="109">
        <f>F209+F214+F217+F220</f>
        <v>7894000</v>
      </c>
    </row>
    <row r="209" spans="1:6" ht="25.5">
      <c r="A209" s="130" t="s">
        <v>185</v>
      </c>
      <c r="B209" s="38"/>
      <c r="C209" s="36" t="s">
        <v>22</v>
      </c>
      <c r="D209" s="38" t="s">
        <v>3</v>
      </c>
      <c r="E209" s="38"/>
      <c r="F209" s="79">
        <f>F210+F212</f>
        <v>7258000</v>
      </c>
    </row>
    <row r="210" spans="1:6" ht="15">
      <c r="A210" s="80" t="s">
        <v>98</v>
      </c>
      <c r="B210" s="42" t="s">
        <v>255</v>
      </c>
      <c r="C210" s="42" t="s">
        <v>22</v>
      </c>
      <c r="D210" s="42" t="s">
        <v>3</v>
      </c>
      <c r="E210" s="23"/>
      <c r="F210" s="59">
        <f>F211</f>
        <v>5496000</v>
      </c>
    </row>
    <row r="211" spans="1:6" ht="15">
      <c r="A211" s="81" t="s">
        <v>99</v>
      </c>
      <c r="B211" s="43" t="s">
        <v>255</v>
      </c>
      <c r="C211" s="10" t="s">
        <v>22</v>
      </c>
      <c r="D211" s="15" t="s">
        <v>3</v>
      </c>
      <c r="E211" s="15" t="s">
        <v>100</v>
      </c>
      <c r="F211" s="82">
        <v>5496000</v>
      </c>
    </row>
    <row r="212" spans="1:6" ht="25.5">
      <c r="A212" s="80" t="s">
        <v>101</v>
      </c>
      <c r="B212" s="42" t="s">
        <v>423</v>
      </c>
      <c r="C212" s="42" t="s">
        <v>22</v>
      </c>
      <c r="D212" s="42" t="s">
        <v>3</v>
      </c>
      <c r="E212" s="23"/>
      <c r="F212" s="59">
        <f>F213</f>
        <v>1762000</v>
      </c>
    </row>
    <row r="213" spans="1:6" ht="14.25" customHeight="1">
      <c r="A213" s="81" t="s">
        <v>99</v>
      </c>
      <c r="B213" s="43" t="s">
        <v>423</v>
      </c>
      <c r="C213" s="10" t="s">
        <v>22</v>
      </c>
      <c r="D213" s="15" t="s">
        <v>3</v>
      </c>
      <c r="E213" s="15" t="s">
        <v>100</v>
      </c>
      <c r="F213" s="82">
        <v>1762000</v>
      </c>
    </row>
    <row r="214" spans="1:8" ht="15" hidden="1">
      <c r="A214" s="157" t="s">
        <v>151</v>
      </c>
      <c r="B214" s="43"/>
      <c r="C214" s="36" t="s">
        <v>3</v>
      </c>
      <c r="D214" s="38" t="s">
        <v>59</v>
      </c>
      <c r="E214" s="15"/>
      <c r="F214" s="69">
        <v>0</v>
      </c>
      <c r="H214" s="28"/>
    </row>
    <row r="215" spans="1:6" ht="15" hidden="1">
      <c r="A215" s="158" t="s">
        <v>366</v>
      </c>
      <c r="B215" s="24" t="s">
        <v>367</v>
      </c>
      <c r="C215" s="10" t="s">
        <v>3</v>
      </c>
      <c r="D215" s="15" t="s">
        <v>59</v>
      </c>
      <c r="E215" s="15"/>
      <c r="F215" s="73">
        <f>F216</f>
        <v>0</v>
      </c>
    </row>
    <row r="216" spans="1:6" ht="25.5" hidden="1">
      <c r="A216" s="156" t="s">
        <v>363</v>
      </c>
      <c r="B216" s="9" t="s">
        <v>367</v>
      </c>
      <c r="C216" s="10" t="s">
        <v>3</v>
      </c>
      <c r="D216" s="15" t="s">
        <v>59</v>
      </c>
      <c r="E216" s="15" t="s">
        <v>365</v>
      </c>
      <c r="F216" s="82">
        <v>0</v>
      </c>
    </row>
    <row r="217" spans="1:6" ht="0.75" customHeight="1">
      <c r="A217" s="157" t="s">
        <v>416</v>
      </c>
      <c r="B217" s="193"/>
      <c r="C217" s="193" t="s">
        <v>3</v>
      </c>
      <c r="D217" s="194" t="s">
        <v>26</v>
      </c>
      <c r="E217" s="15"/>
      <c r="F217" s="69">
        <f>F218</f>
        <v>0</v>
      </c>
    </row>
    <row r="218" spans="1:6" ht="33.75" customHeight="1" hidden="1">
      <c r="A218" s="140" t="s">
        <v>417</v>
      </c>
      <c r="B218" s="24" t="s">
        <v>418</v>
      </c>
      <c r="C218" s="161" t="s">
        <v>3</v>
      </c>
      <c r="D218" s="23" t="s">
        <v>26</v>
      </c>
      <c r="E218" s="23"/>
      <c r="F218" s="73">
        <f>F219</f>
        <v>0</v>
      </c>
    </row>
    <row r="219" spans="1:6" ht="15" hidden="1">
      <c r="A219" s="8" t="s">
        <v>392</v>
      </c>
      <c r="B219" s="9" t="s">
        <v>418</v>
      </c>
      <c r="C219" s="10" t="s">
        <v>3</v>
      </c>
      <c r="D219" s="15" t="s">
        <v>26</v>
      </c>
      <c r="E219" s="15" t="s">
        <v>394</v>
      </c>
      <c r="F219" s="82">
        <v>0</v>
      </c>
    </row>
    <row r="220" spans="1:8" ht="15">
      <c r="A220" s="130" t="s">
        <v>309</v>
      </c>
      <c r="B220" s="131"/>
      <c r="C220" s="132" t="s">
        <v>4</v>
      </c>
      <c r="D220" s="133" t="s">
        <v>15</v>
      </c>
      <c r="E220" s="133"/>
      <c r="F220" s="134">
        <f>F221</f>
        <v>636000</v>
      </c>
      <c r="H220" s="28"/>
    </row>
    <row r="221" spans="1:6" ht="26.25">
      <c r="A221" s="58" t="s">
        <v>29</v>
      </c>
      <c r="B221" s="24" t="s">
        <v>256</v>
      </c>
      <c r="C221" s="29" t="s">
        <v>4</v>
      </c>
      <c r="D221" s="23" t="s">
        <v>15</v>
      </c>
      <c r="E221" s="24"/>
      <c r="F221" s="59">
        <f>F222</f>
        <v>636000</v>
      </c>
    </row>
    <row r="222" spans="1:6" ht="15">
      <c r="A222" s="55" t="s">
        <v>54</v>
      </c>
      <c r="B222" s="9" t="s">
        <v>256</v>
      </c>
      <c r="C222" s="10" t="s">
        <v>4</v>
      </c>
      <c r="D222" s="9" t="s">
        <v>15</v>
      </c>
      <c r="E222" s="9" t="s">
        <v>55</v>
      </c>
      <c r="F222" s="56">
        <v>636000</v>
      </c>
    </row>
    <row r="223" spans="1:6" ht="15" hidden="1">
      <c r="A223" s="159" t="s">
        <v>368</v>
      </c>
      <c r="B223" s="9"/>
      <c r="C223" s="36" t="s">
        <v>26</v>
      </c>
      <c r="D223" s="7" t="s">
        <v>5</v>
      </c>
      <c r="E223" s="9"/>
      <c r="F223" s="56"/>
    </row>
    <row r="224" spans="1:6" ht="15" hidden="1">
      <c r="A224" s="158" t="s">
        <v>366</v>
      </c>
      <c r="B224" s="24" t="s">
        <v>367</v>
      </c>
      <c r="C224" s="29" t="s">
        <v>26</v>
      </c>
      <c r="D224" s="24" t="s">
        <v>5</v>
      </c>
      <c r="E224" s="24"/>
      <c r="F224" s="59">
        <f>F225</f>
        <v>0</v>
      </c>
    </row>
    <row r="225" spans="1:6" ht="30.75" customHeight="1" hidden="1">
      <c r="A225" s="156" t="s">
        <v>363</v>
      </c>
      <c r="B225" s="9" t="s">
        <v>367</v>
      </c>
      <c r="C225" s="10" t="s">
        <v>26</v>
      </c>
      <c r="D225" s="9" t="s">
        <v>5</v>
      </c>
      <c r="E225" s="9" t="s">
        <v>365</v>
      </c>
      <c r="F225" s="56"/>
    </row>
    <row r="226" spans="1:6" ht="0.75" customHeight="1">
      <c r="A226" s="67" t="s">
        <v>23</v>
      </c>
      <c r="B226" s="6" t="s">
        <v>186</v>
      </c>
      <c r="C226" s="6"/>
      <c r="D226" s="6"/>
      <c r="E226" s="6"/>
      <c r="F226" s="68">
        <f>F228</f>
        <v>0</v>
      </c>
    </row>
    <row r="227" spans="1:6" ht="29.25" hidden="1">
      <c r="A227" s="115" t="s">
        <v>257</v>
      </c>
      <c r="B227" s="96" t="s">
        <v>258</v>
      </c>
      <c r="C227" s="96"/>
      <c r="D227" s="96"/>
      <c r="E227" s="96"/>
      <c r="F227" s="97">
        <f>F228</f>
        <v>0</v>
      </c>
    </row>
    <row r="228" spans="1:6" ht="26.25" hidden="1">
      <c r="A228" s="58" t="s">
        <v>134</v>
      </c>
      <c r="B228" s="23" t="s">
        <v>259</v>
      </c>
      <c r="C228" s="29" t="s">
        <v>18</v>
      </c>
      <c r="D228" s="24" t="s">
        <v>4</v>
      </c>
      <c r="E228" s="23"/>
      <c r="F228" s="73">
        <f>F229</f>
        <v>0</v>
      </c>
    </row>
    <row r="229" spans="1:6" ht="14.25" customHeight="1" hidden="1">
      <c r="A229" s="55" t="s">
        <v>38</v>
      </c>
      <c r="B229" s="9" t="s">
        <v>259</v>
      </c>
      <c r="C229" s="10" t="s">
        <v>18</v>
      </c>
      <c r="D229" s="9" t="s">
        <v>4</v>
      </c>
      <c r="E229" s="9" t="s">
        <v>39</v>
      </c>
      <c r="F229" s="56">
        <v>0</v>
      </c>
    </row>
    <row r="230" spans="1:6" ht="31.5">
      <c r="A230" s="67" t="s">
        <v>117</v>
      </c>
      <c r="B230" s="6" t="s">
        <v>187</v>
      </c>
      <c r="C230" s="6"/>
      <c r="D230" s="6"/>
      <c r="E230" s="6"/>
      <c r="F230" s="68">
        <f>F231+F293+F297+F323+F344</f>
        <v>57121165</v>
      </c>
    </row>
    <row r="231" spans="1:6" ht="28.5" customHeight="1">
      <c r="A231" s="118" t="s">
        <v>116</v>
      </c>
      <c r="B231" s="22" t="s">
        <v>188</v>
      </c>
      <c r="C231" s="45"/>
      <c r="D231" s="22"/>
      <c r="E231" s="22"/>
      <c r="F231" s="64">
        <f>F232</f>
        <v>25393165</v>
      </c>
    </row>
    <row r="232" spans="1:6" ht="35.25" customHeight="1">
      <c r="A232" s="115" t="s">
        <v>310</v>
      </c>
      <c r="B232" s="107" t="s">
        <v>260</v>
      </c>
      <c r="C232" s="108"/>
      <c r="D232" s="107"/>
      <c r="E232" s="107"/>
      <c r="F232" s="109">
        <f>F233+F276</f>
        <v>25393165</v>
      </c>
    </row>
    <row r="233" spans="1:6" ht="33.75" customHeight="1">
      <c r="A233" s="85" t="s">
        <v>416</v>
      </c>
      <c r="B233" s="85"/>
      <c r="C233" s="259" t="s">
        <v>3</v>
      </c>
      <c r="D233" s="260" t="s">
        <v>26</v>
      </c>
      <c r="E233" s="85"/>
      <c r="F233" s="261">
        <f>F234+F240+F243+F248+F252+F258+F260+F264+F266+F268+F272+F274</f>
        <v>17728000</v>
      </c>
    </row>
    <row r="234" spans="1:6" ht="24.75" customHeight="1">
      <c r="A234" s="72" t="s">
        <v>40</v>
      </c>
      <c r="B234" s="24" t="s">
        <v>261</v>
      </c>
      <c r="C234" s="29" t="s">
        <v>3</v>
      </c>
      <c r="D234" s="24" t="s">
        <v>26</v>
      </c>
      <c r="E234" s="24"/>
      <c r="F234" s="59">
        <f>F235+F236+F237+F238</f>
        <v>15241000</v>
      </c>
    </row>
    <row r="235" spans="1:6" ht="28.5" customHeight="1">
      <c r="A235" s="55" t="s">
        <v>313</v>
      </c>
      <c r="B235" s="9" t="s">
        <v>261</v>
      </c>
      <c r="C235" s="10" t="s">
        <v>3</v>
      </c>
      <c r="D235" s="9" t="s">
        <v>26</v>
      </c>
      <c r="E235" s="9" t="s">
        <v>42</v>
      </c>
      <c r="F235" s="56">
        <v>10300000</v>
      </c>
    </row>
    <row r="236" spans="1:6" ht="28.5" customHeight="1">
      <c r="A236" s="55" t="s">
        <v>43</v>
      </c>
      <c r="B236" s="9" t="s">
        <v>261</v>
      </c>
      <c r="C236" s="10" t="s">
        <v>44</v>
      </c>
      <c r="D236" s="9" t="s">
        <v>26</v>
      </c>
      <c r="E236" s="9" t="s">
        <v>45</v>
      </c>
      <c r="F236" s="56">
        <v>270000</v>
      </c>
    </row>
    <row r="237" spans="1:6" ht="63.75" customHeight="1">
      <c r="A237" s="55" t="s">
        <v>312</v>
      </c>
      <c r="B237" s="9" t="s">
        <v>261</v>
      </c>
      <c r="C237" s="10" t="s">
        <v>3</v>
      </c>
      <c r="D237" s="9" t="s">
        <v>26</v>
      </c>
      <c r="E237" s="9" t="s">
        <v>311</v>
      </c>
      <c r="F237" s="56">
        <v>3171000</v>
      </c>
    </row>
    <row r="238" spans="1:6" ht="27.75" customHeight="1">
      <c r="A238" s="55" t="s">
        <v>38</v>
      </c>
      <c r="B238" s="9" t="s">
        <v>261</v>
      </c>
      <c r="C238" s="10" t="s">
        <v>3</v>
      </c>
      <c r="D238" s="9" t="s">
        <v>26</v>
      </c>
      <c r="E238" s="9" t="s">
        <v>39</v>
      </c>
      <c r="F238" s="56">
        <v>1500000</v>
      </c>
    </row>
    <row r="239" spans="1:6" ht="28.5" customHeight="1" hidden="1">
      <c r="A239" s="61" t="s">
        <v>48</v>
      </c>
      <c r="B239" s="9" t="s">
        <v>261</v>
      </c>
      <c r="C239" s="10" t="s">
        <v>3</v>
      </c>
      <c r="D239" s="9" t="s">
        <v>26</v>
      </c>
      <c r="E239" s="9" t="s">
        <v>49</v>
      </c>
      <c r="F239" s="56">
        <v>0</v>
      </c>
    </row>
    <row r="240" spans="1:6" ht="28.5" customHeight="1">
      <c r="A240" s="60" t="s">
        <v>50</v>
      </c>
      <c r="B240" s="24" t="s">
        <v>262</v>
      </c>
      <c r="C240" s="29" t="s">
        <v>3</v>
      </c>
      <c r="D240" s="24" t="s">
        <v>26</v>
      </c>
      <c r="E240" s="24"/>
      <c r="F240" s="59">
        <f>F241+F242</f>
        <v>1400000</v>
      </c>
    </row>
    <row r="241" spans="1:8" s="117" customFormat="1" ht="15">
      <c r="A241" s="55" t="s">
        <v>314</v>
      </c>
      <c r="B241" s="9" t="s">
        <v>262</v>
      </c>
      <c r="C241" s="10" t="s">
        <v>3</v>
      </c>
      <c r="D241" s="9" t="s">
        <v>26</v>
      </c>
      <c r="E241" s="9" t="s">
        <v>42</v>
      </c>
      <c r="F241" s="56">
        <v>1100000</v>
      </c>
      <c r="H241" s="163"/>
    </row>
    <row r="242" spans="1:6" ht="25.5">
      <c r="A242" s="55" t="s">
        <v>312</v>
      </c>
      <c r="B242" s="9" t="s">
        <v>262</v>
      </c>
      <c r="C242" s="10" t="s">
        <v>3</v>
      </c>
      <c r="D242" s="9" t="s">
        <v>26</v>
      </c>
      <c r="E242" s="9" t="s">
        <v>311</v>
      </c>
      <c r="F242" s="56">
        <v>300000</v>
      </c>
    </row>
    <row r="243" spans="1:8" ht="26.25">
      <c r="A243" s="58" t="s">
        <v>51</v>
      </c>
      <c r="B243" s="24" t="s">
        <v>263</v>
      </c>
      <c r="C243" s="29" t="s">
        <v>3</v>
      </c>
      <c r="D243" s="24" t="s">
        <v>26</v>
      </c>
      <c r="E243" s="24"/>
      <c r="F243" s="59">
        <f>SUM(F244:F247)</f>
        <v>333000</v>
      </c>
      <c r="H243" s="28"/>
    </row>
    <row r="244" spans="1:8" ht="15">
      <c r="A244" s="55" t="s">
        <v>313</v>
      </c>
      <c r="B244" s="9" t="s">
        <v>263</v>
      </c>
      <c r="C244" s="10" t="s">
        <v>3</v>
      </c>
      <c r="D244" s="9" t="s">
        <v>26</v>
      </c>
      <c r="E244" s="9" t="s">
        <v>42</v>
      </c>
      <c r="F244" s="56">
        <v>174000</v>
      </c>
      <c r="H244" s="28"/>
    </row>
    <row r="245" spans="1:8" ht="37.5" customHeight="1">
      <c r="A245" s="55" t="s">
        <v>43</v>
      </c>
      <c r="B245" s="9" t="s">
        <v>263</v>
      </c>
      <c r="C245" s="10" t="s">
        <v>3</v>
      </c>
      <c r="D245" s="9" t="s">
        <v>26</v>
      </c>
      <c r="E245" s="9" t="s">
        <v>45</v>
      </c>
      <c r="F245" s="56">
        <v>11000</v>
      </c>
      <c r="H245" s="28"/>
    </row>
    <row r="246" spans="1:8" ht="25.5">
      <c r="A246" s="55" t="s">
        <v>312</v>
      </c>
      <c r="B246" s="9" t="s">
        <v>263</v>
      </c>
      <c r="C246" s="10" t="s">
        <v>3</v>
      </c>
      <c r="D246" s="9" t="s">
        <v>26</v>
      </c>
      <c r="E246" s="9" t="s">
        <v>311</v>
      </c>
      <c r="F246" s="56">
        <v>85000</v>
      </c>
      <c r="H246" s="28"/>
    </row>
    <row r="247" spans="1:6" ht="27.75" customHeight="1" hidden="1">
      <c r="A247" s="55" t="s">
        <v>38</v>
      </c>
      <c r="B247" s="9" t="s">
        <v>263</v>
      </c>
      <c r="C247" s="10" t="s">
        <v>3</v>
      </c>
      <c r="D247" s="9" t="s">
        <v>26</v>
      </c>
      <c r="E247" s="9" t="s">
        <v>39</v>
      </c>
      <c r="F247" s="56">
        <v>63000</v>
      </c>
    </row>
    <row r="248" spans="1:8" ht="15">
      <c r="A248" s="72" t="s">
        <v>52</v>
      </c>
      <c r="B248" s="24" t="s">
        <v>264</v>
      </c>
      <c r="C248" s="29" t="s">
        <v>3</v>
      </c>
      <c r="D248" s="24" t="s">
        <v>26</v>
      </c>
      <c r="E248" s="24"/>
      <c r="F248" s="59">
        <f>SUM(F249:F251)</f>
        <v>69000</v>
      </c>
      <c r="H248" s="28"/>
    </row>
    <row r="249" spans="1:8" ht="15">
      <c r="A249" s="55" t="s">
        <v>313</v>
      </c>
      <c r="B249" s="9" t="s">
        <v>264</v>
      </c>
      <c r="C249" s="10" t="s">
        <v>3</v>
      </c>
      <c r="D249" s="9" t="s">
        <v>26</v>
      </c>
      <c r="E249" s="9" t="s">
        <v>42</v>
      </c>
      <c r="F249" s="56">
        <v>51200</v>
      </c>
      <c r="H249" s="28"/>
    </row>
    <row r="250" spans="1:8" ht="25.5">
      <c r="A250" s="55" t="s">
        <v>312</v>
      </c>
      <c r="B250" s="9" t="s">
        <v>264</v>
      </c>
      <c r="C250" s="10" t="s">
        <v>3</v>
      </c>
      <c r="D250" s="9" t="s">
        <v>26</v>
      </c>
      <c r="E250" s="9" t="s">
        <v>311</v>
      </c>
      <c r="F250" s="56">
        <v>15800</v>
      </c>
      <c r="H250" s="28"/>
    </row>
    <row r="251" spans="1:6" ht="15">
      <c r="A251" s="55" t="s">
        <v>38</v>
      </c>
      <c r="B251" s="9" t="s">
        <v>264</v>
      </c>
      <c r="C251" s="10" t="s">
        <v>3</v>
      </c>
      <c r="D251" s="9" t="s">
        <v>26</v>
      </c>
      <c r="E251" s="9" t="s">
        <v>39</v>
      </c>
      <c r="F251" s="56">
        <v>2000</v>
      </c>
    </row>
    <row r="252" spans="1:6" ht="39">
      <c r="A252" s="83" t="s">
        <v>53</v>
      </c>
      <c r="B252" s="12" t="s">
        <v>265</v>
      </c>
      <c r="C252" s="11" t="s">
        <v>3</v>
      </c>
      <c r="D252" s="12" t="s">
        <v>26</v>
      </c>
      <c r="E252" s="12"/>
      <c r="F252" s="59">
        <f>SUM(F253:F257)</f>
        <v>342000</v>
      </c>
    </row>
    <row r="253" spans="1:6" ht="15">
      <c r="A253" s="55" t="s">
        <v>314</v>
      </c>
      <c r="B253" s="9" t="s">
        <v>265</v>
      </c>
      <c r="C253" s="10" t="s">
        <v>3</v>
      </c>
      <c r="D253" s="9" t="s">
        <v>26</v>
      </c>
      <c r="E253" s="9" t="s">
        <v>42</v>
      </c>
      <c r="F253" s="56">
        <v>214000</v>
      </c>
    </row>
    <row r="254" spans="1:6" ht="15">
      <c r="A254" s="55" t="s">
        <v>43</v>
      </c>
      <c r="B254" s="9" t="s">
        <v>265</v>
      </c>
      <c r="C254" s="10" t="s">
        <v>3</v>
      </c>
      <c r="D254" s="9" t="s">
        <v>26</v>
      </c>
      <c r="E254" s="9" t="s">
        <v>45</v>
      </c>
      <c r="F254" s="56">
        <v>14000</v>
      </c>
    </row>
    <row r="255" spans="1:6" ht="25.5">
      <c r="A255" s="55" t="s">
        <v>312</v>
      </c>
      <c r="B255" s="9" t="s">
        <v>265</v>
      </c>
      <c r="C255" s="10" t="s">
        <v>3</v>
      </c>
      <c r="D255" s="9" t="s">
        <v>26</v>
      </c>
      <c r="E255" s="9" t="s">
        <v>311</v>
      </c>
      <c r="F255" s="56">
        <v>62000</v>
      </c>
    </row>
    <row r="256" spans="1:6" ht="26.25" customHeight="1">
      <c r="A256" s="55" t="s">
        <v>38</v>
      </c>
      <c r="B256" s="9" t="s">
        <v>265</v>
      </c>
      <c r="C256" s="10" t="s">
        <v>3</v>
      </c>
      <c r="D256" s="9" t="s">
        <v>26</v>
      </c>
      <c r="E256" s="9" t="s">
        <v>39</v>
      </c>
      <c r="F256" s="56">
        <v>42000</v>
      </c>
    </row>
    <row r="257" spans="1:6" ht="15">
      <c r="A257" s="55" t="s">
        <v>54</v>
      </c>
      <c r="B257" s="9" t="s">
        <v>265</v>
      </c>
      <c r="C257" s="10" t="s">
        <v>3</v>
      </c>
      <c r="D257" s="9" t="s">
        <v>26</v>
      </c>
      <c r="E257" s="9" t="s">
        <v>55</v>
      </c>
      <c r="F257" s="56">
        <v>10000</v>
      </c>
    </row>
    <row r="258" spans="1:6" ht="25.5">
      <c r="A258" s="140" t="s">
        <v>321</v>
      </c>
      <c r="B258" s="24" t="s">
        <v>322</v>
      </c>
      <c r="C258" s="138" t="s">
        <v>3</v>
      </c>
      <c r="D258" s="135" t="s">
        <v>26</v>
      </c>
      <c r="E258" s="135"/>
      <c r="F258" s="139">
        <f>F259</f>
        <v>200000</v>
      </c>
    </row>
    <row r="259" spans="1:6" ht="15">
      <c r="A259" s="8" t="s">
        <v>38</v>
      </c>
      <c r="B259" s="9" t="s">
        <v>322</v>
      </c>
      <c r="C259" s="10" t="s">
        <v>3</v>
      </c>
      <c r="D259" s="9" t="s">
        <v>26</v>
      </c>
      <c r="E259" s="9" t="s">
        <v>39</v>
      </c>
      <c r="F259" s="56">
        <v>200000</v>
      </c>
    </row>
    <row r="260" spans="1:9" ht="38.25">
      <c r="A260" s="140" t="s">
        <v>323</v>
      </c>
      <c r="B260" s="24" t="s">
        <v>324</v>
      </c>
      <c r="C260" s="138" t="s">
        <v>3</v>
      </c>
      <c r="D260" s="135" t="s">
        <v>26</v>
      </c>
      <c r="E260" s="135"/>
      <c r="F260" s="139">
        <f>SUM(F261:F263)</f>
        <v>50000</v>
      </c>
      <c r="I260" s="28"/>
    </row>
    <row r="261" spans="1:6" ht="20.25" customHeight="1">
      <c r="A261" s="8" t="s">
        <v>313</v>
      </c>
      <c r="B261" s="9" t="s">
        <v>324</v>
      </c>
      <c r="C261" s="10" t="s">
        <v>3</v>
      </c>
      <c r="D261" s="9" t="s">
        <v>26</v>
      </c>
      <c r="E261" s="136" t="s">
        <v>42</v>
      </c>
      <c r="F261" s="56">
        <v>37000</v>
      </c>
    </row>
    <row r="262" spans="1:6" ht="25.5">
      <c r="A262" s="55" t="s">
        <v>312</v>
      </c>
      <c r="B262" s="9" t="s">
        <v>324</v>
      </c>
      <c r="C262" s="10" t="s">
        <v>3</v>
      </c>
      <c r="D262" s="9" t="s">
        <v>26</v>
      </c>
      <c r="E262" s="136" t="s">
        <v>311</v>
      </c>
      <c r="F262" s="56">
        <v>11000</v>
      </c>
    </row>
    <row r="263" spans="1:6" ht="15">
      <c r="A263" s="8" t="s">
        <v>38</v>
      </c>
      <c r="B263" s="9" t="s">
        <v>324</v>
      </c>
      <c r="C263" s="10" t="s">
        <v>3</v>
      </c>
      <c r="D263" s="9" t="s">
        <v>26</v>
      </c>
      <c r="E263" s="136" t="s">
        <v>39</v>
      </c>
      <c r="F263" s="56">
        <v>2000</v>
      </c>
    </row>
    <row r="264" spans="1:6" ht="38.25">
      <c r="A264" s="140" t="s">
        <v>325</v>
      </c>
      <c r="B264" s="135" t="s">
        <v>326</v>
      </c>
      <c r="C264" s="138" t="s">
        <v>3</v>
      </c>
      <c r="D264" s="135" t="s">
        <v>26</v>
      </c>
      <c r="E264" s="141"/>
      <c r="F264" s="139">
        <f>F265</f>
        <v>5000</v>
      </c>
    </row>
    <row r="265" spans="1:6" ht="15">
      <c r="A265" s="8" t="s">
        <v>38</v>
      </c>
      <c r="B265" s="9" t="s">
        <v>326</v>
      </c>
      <c r="C265" s="10" t="s">
        <v>3</v>
      </c>
      <c r="D265" s="9" t="s">
        <v>26</v>
      </c>
      <c r="E265" s="136" t="s">
        <v>39</v>
      </c>
      <c r="F265" s="56">
        <v>5000</v>
      </c>
    </row>
    <row r="266" spans="1:6" ht="26.25">
      <c r="A266" s="142" t="s">
        <v>327</v>
      </c>
      <c r="B266" s="24" t="s">
        <v>328</v>
      </c>
      <c r="C266" s="138" t="s">
        <v>3</v>
      </c>
      <c r="D266" s="135" t="s">
        <v>26</v>
      </c>
      <c r="E266" s="141"/>
      <c r="F266" s="139">
        <f>F267</f>
        <v>11000</v>
      </c>
    </row>
    <row r="267" spans="1:6" ht="15">
      <c r="A267" s="8" t="s">
        <v>38</v>
      </c>
      <c r="B267" s="9" t="s">
        <v>329</v>
      </c>
      <c r="C267" s="10" t="s">
        <v>3</v>
      </c>
      <c r="D267" s="9" t="s">
        <v>26</v>
      </c>
      <c r="E267" s="136" t="s">
        <v>39</v>
      </c>
      <c r="F267" s="56">
        <v>11000</v>
      </c>
    </row>
    <row r="268" spans="1:6" ht="26.25">
      <c r="A268" s="142" t="s">
        <v>330</v>
      </c>
      <c r="B268" s="24" t="s">
        <v>331</v>
      </c>
      <c r="C268" s="138" t="s">
        <v>3</v>
      </c>
      <c r="D268" s="135" t="s">
        <v>26</v>
      </c>
      <c r="E268" s="141"/>
      <c r="F268" s="139">
        <f>SUM(F269:F271)</f>
        <v>33000</v>
      </c>
    </row>
    <row r="269" spans="1:6" ht="15">
      <c r="A269" s="8" t="s">
        <v>314</v>
      </c>
      <c r="B269" s="9" t="s">
        <v>331</v>
      </c>
      <c r="C269" s="10" t="s">
        <v>3</v>
      </c>
      <c r="D269" s="9" t="s">
        <v>26</v>
      </c>
      <c r="E269" s="136" t="s">
        <v>42</v>
      </c>
      <c r="F269" s="56">
        <f>16000+11000</f>
        <v>27000</v>
      </c>
    </row>
    <row r="270" spans="1:6" ht="25.5">
      <c r="A270" s="55" t="s">
        <v>312</v>
      </c>
      <c r="B270" s="9" t="s">
        <v>331</v>
      </c>
      <c r="C270" s="10" t="s">
        <v>3</v>
      </c>
      <c r="D270" s="9" t="s">
        <v>26</v>
      </c>
      <c r="E270" s="136" t="s">
        <v>311</v>
      </c>
      <c r="F270" s="56">
        <v>4000</v>
      </c>
    </row>
    <row r="271" spans="1:6" ht="15">
      <c r="A271" s="8" t="s">
        <v>38</v>
      </c>
      <c r="B271" s="9" t="s">
        <v>331</v>
      </c>
      <c r="C271" s="10" t="s">
        <v>3</v>
      </c>
      <c r="D271" s="9" t="s">
        <v>26</v>
      </c>
      <c r="E271" s="136" t="s">
        <v>39</v>
      </c>
      <c r="F271" s="56">
        <v>2000</v>
      </c>
    </row>
    <row r="272" spans="1:6" ht="26.25">
      <c r="A272" s="142" t="s">
        <v>332</v>
      </c>
      <c r="B272" s="24" t="s">
        <v>333</v>
      </c>
      <c r="C272" s="138" t="s">
        <v>3</v>
      </c>
      <c r="D272" s="135" t="s">
        <v>26</v>
      </c>
      <c r="E272" s="141"/>
      <c r="F272" s="139">
        <f>F273</f>
        <v>11000</v>
      </c>
    </row>
    <row r="273" spans="1:6" ht="15">
      <c r="A273" s="8" t="s">
        <v>38</v>
      </c>
      <c r="B273" s="9" t="s">
        <v>333</v>
      </c>
      <c r="C273" s="10" t="s">
        <v>3</v>
      </c>
      <c r="D273" s="9" t="s">
        <v>26</v>
      </c>
      <c r="E273" s="136" t="s">
        <v>39</v>
      </c>
      <c r="F273" s="56">
        <v>11000</v>
      </c>
    </row>
    <row r="274" spans="1:6" ht="26.25">
      <c r="A274" s="142" t="s">
        <v>334</v>
      </c>
      <c r="B274" s="24" t="s">
        <v>447</v>
      </c>
      <c r="C274" s="138" t="s">
        <v>3</v>
      </c>
      <c r="D274" s="135" t="s">
        <v>26</v>
      </c>
      <c r="E274" s="141"/>
      <c r="F274" s="139">
        <f>F275</f>
        <v>33000</v>
      </c>
    </row>
    <row r="275" spans="1:6" ht="15">
      <c r="A275" s="8" t="s">
        <v>38</v>
      </c>
      <c r="B275" s="9" t="s">
        <v>447</v>
      </c>
      <c r="C275" s="10" t="s">
        <v>3</v>
      </c>
      <c r="D275" s="9" t="s">
        <v>26</v>
      </c>
      <c r="E275" s="136" t="s">
        <v>39</v>
      </c>
      <c r="F275" s="56">
        <v>33000</v>
      </c>
    </row>
    <row r="276" spans="1:6" ht="15">
      <c r="A276" s="85" t="s">
        <v>151</v>
      </c>
      <c r="B276" s="7" t="s">
        <v>152</v>
      </c>
      <c r="C276" s="36" t="s">
        <v>3</v>
      </c>
      <c r="D276" s="7" t="s">
        <v>59</v>
      </c>
      <c r="E276" s="24"/>
      <c r="F276" s="79">
        <f>F277+F284</f>
        <v>7665165</v>
      </c>
    </row>
    <row r="277" spans="1:6" ht="15">
      <c r="A277" s="72" t="s">
        <v>60</v>
      </c>
      <c r="B277" s="24" t="s">
        <v>266</v>
      </c>
      <c r="C277" s="29" t="s">
        <v>3</v>
      </c>
      <c r="D277" s="24" t="s">
        <v>59</v>
      </c>
      <c r="E277" s="135"/>
      <c r="F277" s="59">
        <f>SUM(F278:F283)</f>
        <v>676165</v>
      </c>
    </row>
    <row r="278" spans="1:6" ht="18.75" customHeight="1">
      <c r="A278" s="55" t="s">
        <v>38</v>
      </c>
      <c r="B278" s="9" t="s">
        <v>266</v>
      </c>
      <c r="C278" s="10" t="s">
        <v>3</v>
      </c>
      <c r="D278" s="9" t="s">
        <v>59</v>
      </c>
      <c r="E278" s="136" t="s">
        <v>39</v>
      </c>
      <c r="F278" s="56">
        <v>400165</v>
      </c>
    </row>
    <row r="279" spans="1:6" ht="21" customHeight="1">
      <c r="A279" s="152" t="s">
        <v>351</v>
      </c>
      <c r="B279" s="9" t="s">
        <v>266</v>
      </c>
      <c r="C279" s="10" t="s">
        <v>3</v>
      </c>
      <c r="D279" s="9" t="s">
        <v>59</v>
      </c>
      <c r="E279" s="136" t="s">
        <v>353</v>
      </c>
      <c r="F279" s="56">
        <v>16000</v>
      </c>
    </row>
    <row r="280" spans="1:6" ht="67.5" customHeight="1">
      <c r="A280" s="57" t="s">
        <v>61</v>
      </c>
      <c r="B280" s="9" t="s">
        <v>266</v>
      </c>
      <c r="C280" s="10" t="s">
        <v>3</v>
      </c>
      <c r="D280" s="9" t="s">
        <v>59</v>
      </c>
      <c r="E280" s="136" t="s">
        <v>62</v>
      </c>
      <c r="F280" s="56">
        <v>150000</v>
      </c>
    </row>
    <row r="281" spans="1:6" ht="20.25" customHeight="1">
      <c r="A281" s="55" t="s">
        <v>63</v>
      </c>
      <c r="B281" s="9" t="s">
        <v>266</v>
      </c>
      <c r="C281" s="10" t="s">
        <v>3</v>
      </c>
      <c r="D281" s="9" t="s">
        <v>59</v>
      </c>
      <c r="E281" s="136" t="s">
        <v>64</v>
      </c>
      <c r="F281" s="56">
        <v>35000</v>
      </c>
    </row>
    <row r="282" spans="1:6" ht="16.5" customHeight="1">
      <c r="A282" s="55" t="s">
        <v>65</v>
      </c>
      <c r="B282" s="9" t="s">
        <v>266</v>
      </c>
      <c r="C282" s="10" t="s">
        <v>3</v>
      </c>
      <c r="D282" s="9" t="s">
        <v>59</v>
      </c>
      <c r="E282" s="136" t="s">
        <v>66</v>
      </c>
      <c r="F282" s="56">
        <v>47000</v>
      </c>
    </row>
    <row r="283" spans="1:6" ht="20.25" customHeight="1">
      <c r="A283" s="148" t="s">
        <v>341</v>
      </c>
      <c r="B283" s="9" t="s">
        <v>266</v>
      </c>
      <c r="C283" s="10" t="s">
        <v>3</v>
      </c>
      <c r="D283" s="9" t="s">
        <v>59</v>
      </c>
      <c r="E283" s="136" t="s">
        <v>340</v>
      </c>
      <c r="F283" s="56">
        <v>28000</v>
      </c>
    </row>
    <row r="284" spans="1:6" ht="15">
      <c r="A284" s="72" t="s">
        <v>67</v>
      </c>
      <c r="B284" s="27" t="s">
        <v>267</v>
      </c>
      <c r="C284" s="46" t="s">
        <v>3</v>
      </c>
      <c r="D284" s="27" t="s">
        <v>59</v>
      </c>
      <c r="E284" s="27"/>
      <c r="F284" s="86">
        <f>SUM(F285:F292)</f>
        <v>6989000</v>
      </c>
    </row>
    <row r="285" spans="1:6" ht="15">
      <c r="A285" s="55" t="s">
        <v>197</v>
      </c>
      <c r="B285" s="14" t="s">
        <v>267</v>
      </c>
      <c r="C285" s="13" t="s">
        <v>3</v>
      </c>
      <c r="D285" s="14" t="s">
        <v>59</v>
      </c>
      <c r="E285" s="14" t="s">
        <v>68</v>
      </c>
      <c r="F285" s="87">
        <v>3000000</v>
      </c>
    </row>
    <row r="286" spans="1:6" ht="15">
      <c r="A286" s="55" t="s">
        <v>69</v>
      </c>
      <c r="B286" s="14" t="s">
        <v>267</v>
      </c>
      <c r="C286" s="13" t="s">
        <v>3</v>
      </c>
      <c r="D286" s="14" t="s">
        <v>59</v>
      </c>
      <c r="E286" s="14" t="s">
        <v>70</v>
      </c>
      <c r="F286" s="87">
        <v>20000</v>
      </c>
    </row>
    <row r="287" spans="1:6" ht="28.5" customHeight="1">
      <c r="A287" s="55" t="s">
        <v>199</v>
      </c>
      <c r="B287" s="14" t="s">
        <v>267</v>
      </c>
      <c r="C287" s="13" t="s">
        <v>3</v>
      </c>
      <c r="D287" s="14" t="s">
        <v>59</v>
      </c>
      <c r="E287" s="14" t="s">
        <v>198</v>
      </c>
      <c r="F287" s="87">
        <v>906000</v>
      </c>
    </row>
    <row r="288" spans="1:6" ht="25.5">
      <c r="A288" s="55" t="s">
        <v>71</v>
      </c>
      <c r="B288" s="14" t="s">
        <v>267</v>
      </c>
      <c r="C288" s="13" t="s">
        <v>3</v>
      </c>
      <c r="D288" s="14" t="s">
        <v>59</v>
      </c>
      <c r="E288" s="14" t="s">
        <v>39</v>
      </c>
      <c r="F288" s="87">
        <v>2700000</v>
      </c>
    </row>
    <row r="289" spans="1:6" ht="63.75">
      <c r="A289" s="57" t="s">
        <v>61</v>
      </c>
      <c r="B289" s="14" t="s">
        <v>267</v>
      </c>
      <c r="C289" s="13" t="s">
        <v>3</v>
      </c>
      <c r="D289" s="14" t="s">
        <v>59</v>
      </c>
      <c r="E289" s="14" t="s">
        <v>62</v>
      </c>
      <c r="F289" s="87">
        <v>90000</v>
      </c>
    </row>
    <row r="290" spans="1:6" ht="15">
      <c r="A290" s="55" t="s">
        <v>63</v>
      </c>
      <c r="B290" s="14" t="s">
        <v>267</v>
      </c>
      <c r="C290" s="10" t="s">
        <v>3</v>
      </c>
      <c r="D290" s="9" t="s">
        <v>59</v>
      </c>
      <c r="E290" s="9" t="s">
        <v>64</v>
      </c>
      <c r="F290" s="56">
        <v>106000</v>
      </c>
    </row>
    <row r="291" spans="1:6" ht="15">
      <c r="A291" s="55" t="s">
        <v>65</v>
      </c>
      <c r="B291" s="14" t="s">
        <v>267</v>
      </c>
      <c r="C291" s="10" t="s">
        <v>3</v>
      </c>
      <c r="D291" s="9" t="s">
        <v>59</v>
      </c>
      <c r="E291" s="9" t="s">
        <v>66</v>
      </c>
      <c r="F291" s="56">
        <v>135000</v>
      </c>
    </row>
    <row r="292" spans="1:6" ht="15">
      <c r="A292" s="148" t="s">
        <v>341</v>
      </c>
      <c r="B292" s="14" t="s">
        <v>267</v>
      </c>
      <c r="C292" s="10" t="s">
        <v>3</v>
      </c>
      <c r="D292" s="9" t="s">
        <v>59</v>
      </c>
      <c r="E292" s="9" t="s">
        <v>340</v>
      </c>
      <c r="F292" s="56">
        <v>32000</v>
      </c>
    </row>
    <row r="293" spans="1:6" ht="15">
      <c r="A293" s="63" t="s">
        <v>118</v>
      </c>
      <c r="B293" s="22" t="s">
        <v>189</v>
      </c>
      <c r="C293" s="45"/>
      <c r="D293" s="22"/>
      <c r="E293" s="22"/>
      <c r="F293" s="64">
        <f>F294</f>
        <v>209000</v>
      </c>
    </row>
    <row r="294" spans="1:6" ht="29.25">
      <c r="A294" s="115" t="s">
        <v>268</v>
      </c>
      <c r="B294" s="107" t="s">
        <v>269</v>
      </c>
      <c r="C294" s="108"/>
      <c r="D294" s="107"/>
      <c r="E294" s="107"/>
      <c r="F294" s="109">
        <f>F295</f>
        <v>209000</v>
      </c>
    </row>
    <row r="295" spans="1:8" ht="40.5" customHeight="1">
      <c r="A295" s="58" t="s">
        <v>115</v>
      </c>
      <c r="B295" s="24" t="s">
        <v>270</v>
      </c>
      <c r="C295" s="23" t="s">
        <v>26</v>
      </c>
      <c r="D295" s="24" t="s">
        <v>18</v>
      </c>
      <c r="E295" s="24"/>
      <c r="F295" s="59">
        <f>F296</f>
        <v>209000</v>
      </c>
      <c r="H295" s="28"/>
    </row>
    <row r="296" spans="1:6" ht="25.5">
      <c r="A296" s="55" t="s">
        <v>71</v>
      </c>
      <c r="B296" s="9" t="s">
        <v>270</v>
      </c>
      <c r="C296" s="15" t="s">
        <v>26</v>
      </c>
      <c r="D296" s="9" t="s">
        <v>18</v>
      </c>
      <c r="E296" s="9" t="s">
        <v>39</v>
      </c>
      <c r="F296" s="56">
        <v>209000</v>
      </c>
    </row>
    <row r="297" spans="1:6" ht="15">
      <c r="A297" s="63" t="s">
        <v>119</v>
      </c>
      <c r="B297" s="22" t="s">
        <v>190</v>
      </c>
      <c r="C297" s="45"/>
      <c r="D297" s="22"/>
      <c r="E297" s="22"/>
      <c r="F297" s="64">
        <f>F298</f>
        <v>1706000</v>
      </c>
    </row>
    <row r="298" spans="1:6" ht="15">
      <c r="A298" s="115" t="s">
        <v>317</v>
      </c>
      <c r="B298" s="107" t="s">
        <v>271</v>
      </c>
      <c r="C298" s="108"/>
      <c r="D298" s="107"/>
      <c r="E298" s="107"/>
      <c r="F298" s="109">
        <f>F299+F309+F318</f>
        <v>1706000</v>
      </c>
    </row>
    <row r="299" spans="1:6" ht="15.75">
      <c r="A299" s="78" t="s">
        <v>154</v>
      </c>
      <c r="B299" s="37"/>
      <c r="C299" s="38" t="s">
        <v>18</v>
      </c>
      <c r="D299" s="38" t="s">
        <v>3</v>
      </c>
      <c r="E299" s="37"/>
      <c r="F299" s="69">
        <f>F300+F302+F305+F307</f>
        <v>900000</v>
      </c>
    </row>
    <row r="300" spans="1:6" ht="15.75">
      <c r="A300" s="58" t="s">
        <v>155</v>
      </c>
      <c r="B300" s="23" t="s">
        <v>272</v>
      </c>
      <c r="C300" s="23" t="s">
        <v>18</v>
      </c>
      <c r="D300" s="23" t="s">
        <v>3</v>
      </c>
      <c r="E300" s="37"/>
      <c r="F300" s="73">
        <f>F301</f>
        <v>200000</v>
      </c>
    </row>
    <row r="301" spans="1:6" ht="25.5">
      <c r="A301" s="55" t="s">
        <v>71</v>
      </c>
      <c r="B301" s="15" t="s">
        <v>272</v>
      </c>
      <c r="C301" s="15" t="s">
        <v>18</v>
      </c>
      <c r="D301" s="15" t="s">
        <v>3</v>
      </c>
      <c r="E301" s="9" t="s">
        <v>39</v>
      </c>
      <c r="F301" s="56">
        <v>200000</v>
      </c>
    </row>
    <row r="302" spans="1:6" ht="15.75">
      <c r="A302" s="58" t="s">
        <v>156</v>
      </c>
      <c r="B302" s="23" t="s">
        <v>273</v>
      </c>
      <c r="C302" s="23" t="s">
        <v>18</v>
      </c>
      <c r="D302" s="23" t="s">
        <v>3</v>
      </c>
      <c r="E302" s="37"/>
      <c r="F302" s="73">
        <f>F303+F304</f>
        <v>700000</v>
      </c>
    </row>
    <row r="303" spans="1:6" ht="25.5">
      <c r="A303" s="55" t="s">
        <v>71</v>
      </c>
      <c r="B303" s="15" t="s">
        <v>273</v>
      </c>
      <c r="C303" s="15" t="s">
        <v>18</v>
      </c>
      <c r="D303" s="15" t="s">
        <v>3</v>
      </c>
      <c r="E303" s="9" t="s">
        <v>39</v>
      </c>
      <c r="F303" s="56">
        <v>700000</v>
      </c>
    </row>
    <row r="304" spans="1:6" ht="0.75" customHeight="1">
      <c r="A304" s="8" t="s">
        <v>396</v>
      </c>
      <c r="B304" s="15" t="s">
        <v>273</v>
      </c>
      <c r="C304" s="15" t="s">
        <v>18</v>
      </c>
      <c r="D304" s="15" t="s">
        <v>3</v>
      </c>
      <c r="E304" s="9" t="s">
        <v>394</v>
      </c>
      <c r="F304" s="56">
        <v>0</v>
      </c>
    </row>
    <row r="305" spans="1:6" ht="25.5" hidden="1">
      <c r="A305" s="140" t="s">
        <v>354</v>
      </c>
      <c r="B305" s="23" t="s">
        <v>355</v>
      </c>
      <c r="C305" s="23" t="s">
        <v>18</v>
      </c>
      <c r="D305" s="23" t="s">
        <v>3</v>
      </c>
      <c r="E305" s="9"/>
      <c r="F305" s="59">
        <f>F306</f>
        <v>0</v>
      </c>
    </row>
    <row r="306" spans="1:6" ht="25.5" hidden="1">
      <c r="A306" s="8" t="s">
        <v>356</v>
      </c>
      <c r="B306" s="15" t="s">
        <v>355</v>
      </c>
      <c r="C306" s="15" t="s">
        <v>18</v>
      </c>
      <c r="D306" s="15" t="s">
        <v>3</v>
      </c>
      <c r="E306" s="9" t="s">
        <v>357</v>
      </c>
      <c r="F306" s="56">
        <v>0</v>
      </c>
    </row>
    <row r="307" spans="1:6" ht="25.5" hidden="1">
      <c r="A307" s="153" t="s">
        <v>358</v>
      </c>
      <c r="B307" s="23" t="s">
        <v>359</v>
      </c>
      <c r="C307" s="23" t="s">
        <v>18</v>
      </c>
      <c r="D307" s="23" t="s">
        <v>3</v>
      </c>
      <c r="E307" s="9"/>
      <c r="F307" s="59">
        <f>F308</f>
        <v>0</v>
      </c>
    </row>
    <row r="308" spans="1:6" ht="25.5" hidden="1">
      <c r="A308" s="152" t="s">
        <v>356</v>
      </c>
      <c r="B308" s="15" t="s">
        <v>359</v>
      </c>
      <c r="C308" s="15" t="s">
        <v>18</v>
      </c>
      <c r="D308" s="15" t="s">
        <v>3</v>
      </c>
      <c r="E308" s="9" t="s">
        <v>357</v>
      </c>
      <c r="F308" s="56">
        <v>0</v>
      </c>
    </row>
    <row r="309" spans="1:6" ht="15" customHeight="1">
      <c r="A309" s="176" t="s">
        <v>377</v>
      </c>
      <c r="B309" s="37"/>
      <c r="C309" s="38" t="s">
        <v>18</v>
      </c>
      <c r="D309" s="38" t="s">
        <v>4</v>
      </c>
      <c r="E309" s="9"/>
      <c r="F309" s="79">
        <f>F312+F314+F316</f>
        <v>745000</v>
      </c>
    </row>
    <row r="310" spans="1:6" ht="25.5" hidden="1">
      <c r="A310" s="140" t="s">
        <v>398</v>
      </c>
      <c r="B310" s="24" t="s">
        <v>399</v>
      </c>
      <c r="C310" s="23" t="s">
        <v>18</v>
      </c>
      <c r="D310" s="23" t="s">
        <v>4</v>
      </c>
      <c r="E310" s="9"/>
      <c r="F310" s="59">
        <f>F311</f>
        <v>0</v>
      </c>
    </row>
    <row r="311" spans="1:6" ht="15" hidden="1">
      <c r="A311" s="8" t="s">
        <v>38</v>
      </c>
      <c r="B311" s="9" t="s">
        <v>399</v>
      </c>
      <c r="C311" s="15" t="s">
        <v>18</v>
      </c>
      <c r="D311" s="15" t="s">
        <v>4</v>
      </c>
      <c r="E311" s="9"/>
      <c r="F311" s="56">
        <v>0</v>
      </c>
    </row>
    <row r="312" spans="1:6" ht="38.25">
      <c r="A312" s="175" t="s">
        <v>427</v>
      </c>
      <c r="B312" s="23" t="s">
        <v>426</v>
      </c>
      <c r="C312" s="29" t="s">
        <v>18</v>
      </c>
      <c r="D312" s="24" t="s">
        <v>4</v>
      </c>
      <c r="E312" s="23"/>
      <c r="F312" s="73">
        <f>F313</f>
        <v>70000</v>
      </c>
    </row>
    <row r="313" spans="1:6" ht="15">
      <c r="A313" s="55" t="s">
        <v>38</v>
      </c>
      <c r="B313" s="9" t="s">
        <v>426</v>
      </c>
      <c r="C313" s="10" t="s">
        <v>18</v>
      </c>
      <c r="D313" s="9" t="s">
        <v>4</v>
      </c>
      <c r="E313" s="9" t="s">
        <v>39</v>
      </c>
      <c r="F313" s="56">
        <v>70000</v>
      </c>
    </row>
    <row r="314" spans="1:6" ht="38.25">
      <c r="A314" s="175" t="s">
        <v>401</v>
      </c>
      <c r="B314" s="24" t="s">
        <v>400</v>
      </c>
      <c r="C314" s="35" t="s">
        <v>18</v>
      </c>
      <c r="D314" s="23" t="s">
        <v>4</v>
      </c>
      <c r="E314" s="23"/>
      <c r="F314" s="147">
        <f>F315</f>
        <v>250000</v>
      </c>
    </row>
    <row r="315" spans="1:7" ht="15">
      <c r="A315" s="149" t="s">
        <v>38</v>
      </c>
      <c r="B315" s="9" t="s">
        <v>400</v>
      </c>
      <c r="C315" s="19" t="s">
        <v>18</v>
      </c>
      <c r="D315" s="15" t="s">
        <v>4</v>
      </c>
      <c r="E315" s="15" t="s">
        <v>39</v>
      </c>
      <c r="F315" s="74">
        <v>250000</v>
      </c>
      <c r="G315" s="206"/>
    </row>
    <row r="316" spans="1:7" ht="15">
      <c r="A316" s="155" t="s">
        <v>432</v>
      </c>
      <c r="B316" s="24" t="s">
        <v>431</v>
      </c>
      <c r="C316" s="35" t="s">
        <v>18</v>
      </c>
      <c r="D316" s="23" t="s">
        <v>4</v>
      </c>
      <c r="E316" s="23"/>
      <c r="F316" s="147">
        <f>F317</f>
        <v>425000</v>
      </c>
      <c r="G316" s="40"/>
    </row>
    <row r="317" spans="1:7" ht="15">
      <c r="A317" s="149" t="s">
        <v>38</v>
      </c>
      <c r="B317" s="9" t="s">
        <v>431</v>
      </c>
      <c r="C317" s="19" t="s">
        <v>18</v>
      </c>
      <c r="D317" s="15" t="s">
        <v>4</v>
      </c>
      <c r="E317" s="15" t="s">
        <v>39</v>
      </c>
      <c r="F317" s="74">
        <v>425000</v>
      </c>
      <c r="G317" s="40"/>
    </row>
    <row r="318" spans="1:8" ht="15">
      <c r="A318" s="88" t="s">
        <v>157</v>
      </c>
      <c r="B318" s="18" t="s">
        <v>274</v>
      </c>
      <c r="C318" s="20" t="s">
        <v>18</v>
      </c>
      <c r="D318" s="30" t="s">
        <v>15</v>
      </c>
      <c r="E318" s="30"/>
      <c r="F318" s="54">
        <f>F319+F321</f>
        <v>61000</v>
      </c>
      <c r="H318" s="28"/>
    </row>
    <row r="319" spans="1:6" ht="15" hidden="1">
      <c r="A319" s="58" t="s">
        <v>158</v>
      </c>
      <c r="B319" s="24" t="s">
        <v>275</v>
      </c>
      <c r="C319" s="35" t="s">
        <v>18</v>
      </c>
      <c r="D319" s="26" t="s">
        <v>15</v>
      </c>
      <c r="E319" s="26"/>
      <c r="F319" s="59">
        <f>F320</f>
        <v>0</v>
      </c>
    </row>
    <row r="320" spans="1:6" ht="15" hidden="1">
      <c r="A320" s="55" t="s">
        <v>38</v>
      </c>
      <c r="B320" s="9" t="s">
        <v>275</v>
      </c>
      <c r="C320" s="19" t="s">
        <v>18</v>
      </c>
      <c r="D320" s="25" t="s">
        <v>15</v>
      </c>
      <c r="E320" s="25" t="s">
        <v>39</v>
      </c>
      <c r="F320" s="56">
        <v>0</v>
      </c>
    </row>
    <row r="321" spans="1:6" ht="15">
      <c r="A321" s="58" t="s">
        <v>159</v>
      </c>
      <c r="B321" s="24" t="s">
        <v>276</v>
      </c>
      <c r="C321" s="35" t="s">
        <v>18</v>
      </c>
      <c r="D321" s="26" t="s">
        <v>15</v>
      </c>
      <c r="E321" s="26"/>
      <c r="F321" s="59">
        <f>F322</f>
        <v>61000</v>
      </c>
    </row>
    <row r="322" spans="1:6" ht="15">
      <c r="A322" s="55" t="s">
        <v>38</v>
      </c>
      <c r="B322" s="9" t="s">
        <v>276</v>
      </c>
      <c r="C322" s="19" t="s">
        <v>18</v>
      </c>
      <c r="D322" s="25" t="s">
        <v>15</v>
      </c>
      <c r="E322" s="25" t="s">
        <v>39</v>
      </c>
      <c r="F322" s="56">
        <f>100000-39000</f>
        <v>61000</v>
      </c>
    </row>
    <row r="323" spans="1:6" ht="15">
      <c r="A323" s="63" t="s">
        <v>120</v>
      </c>
      <c r="B323" s="22" t="s">
        <v>191</v>
      </c>
      <c r="C323" s="45"/>
      <c r="D323" s="22"/>
      <c r="E323" s="22"/>
      <c r="F323" s="64">
        <f>F324</f>
        <v>29213000</v>
      </c>
    </row>
    <row r="324" spans="1:6" ht="29.25">
      <c r="A324" s="115" t="s">
        <v>277</v>
      </c>
      <c r="B324" s="107" t="s">
        <v>278</v>
      </c>
      <c r="C324" s="108"/>
      <c r="D324" s="107"/>
      <c r="E324" s="107"/>
      <c r="F324" s="109">
        <f>F325+F328+F335+F340+F342+F333</f>
        <v>29213000</v>
      </c>
    </row>
    <row r="325" spans="1:6" ht="15">
      <c r="A325" s="199" t="s">
        <v>160</v>
      </c>
      <c r="B325" s="7"/>
      <c r="C325" s="36" t="s">
        <v>14</v>
      </c>
      <c r="D325" s="7" t="s">
        <v>3</v>
      </c>
      <c r="E325" s="7"/>
      <c r="F325" s="79">
        <f>F326</f>
        <v>4668000</v>
      </c>
    </row>
    <row r="326" spans="1:8" ht="15">
      <c r="A326" s="60" t="s">
        <v>82</v>
      </c>
      <c r="B326" s="24" t="s">
        <v>279</v>
      </c>
      <c r="C326" s="29" t="s">
        <v>14</v>
      </c>
      <c r="D326" s="24" t="s">
        <v>3</v>
      </c>
      <c r="E326" s="24"/>
      <c r="F326" s="59">
        <f>F327</f>
        <v>4668000</v>
      </c>
      <c r="H326" s="28"/>
    </row>
    <row r="327" spans="1:6" ht="15">
      <c r="A327" s="61" t="s">
        <v>83</v>
      </c>
      <c r="B327" s="9" t="s">
        <v>279</v>
      </c>
      <c r="C327" s="39" t="s">
        <v>14</v>
      </c>
      <c r="D327" s="9" t="s">
        <v>3</v>
      </c>
      <c r="E327" s="9" t="s">
        <v>84</v>
      </c>
      <c r="F327" s="56">
        <v>4668000</v>
      </c>
    </row>
    <row r="328" spans="1:6" ht="15">
      <c r="A328" s="85" t="s">
        <v>161</v>
      </c>
      <c r="B328" s="9"/>
      <c r="C328" s="36" t="s">
        <v>14</v>
      </c>
      <c r="D328" s="7" t="s">
        <v>4</v>
      </c>
      <c r="E328" s="9"/>
      <c r="F328" s="79">
        <f>F329+F331</f>
        <v>22672000</v>
      </c>
    </row>
    <row r="329" spans="1:8" ht="45.75" customHeight="1">
      <c r="A329" s="177" t="s">
        <v>85</v>
      </c>
      <c r="B329" s="24" t="s">
        <v>280</v>
      </c>
      <c r="C329" s="29" t="s">
        <v>14</v>
      </c>
      <c r="D329" s="24" t="s">
        <v>4</v>
      </c>
      <c r="E329" s="24"/>
      <c r="F329" s="59">
        <f>F330</f>
        <v>21958000</v>
      </c>
      <c r="H329" s="28"/>
    </row>
    <row r="330" spans="1:6" ht="38.25">
      <c r="A330" s="89" t="s">
        <v>75</v>
      </c>
      <c r="B330" s="9" t="s">
        <v>280</v>
      </c>
      <c r="C330" s="10" t="s">
        <v>14</v>
      </c>
      <c r="D330" s="9" t="s">
        <v>4</v>
      </c>
      <c r="E330" s="9" t="s">
        <v>76</v>
      </c>
      <c r="F330" s="56">
        <v>21958000</v>
      </c>
    </row>
    <row r="331" spans="1:6" ht="102">
      <c r="A331" s="65" t="s">
        <v>86</v>
      </c>
      <c r="B331" s="24" t="s">
        <v>281</v>
      </c>
      <c r="C331" s="29" t="s">
        <v>14</v>
      </c>
      <c r="D331" s="24" t="s">
        <v>4</v>
      </c>
      <c r="E331" s="24"/>
      <c r="F331" s="59">
        <f>F332</f>
        <v>714000</v>
      </c>
    </row>
    <row r="332" spans="1:6" ht="15">
      <c r="A332" s="55" t="s">
        <v>77</v>
      </c>
      <c r="B332" s="9" t="s">
        <v>281</v>
      </c>
      <c r="C332" s="10" t="s">
        <v>14</v>
      </c>
      <c r="D332" s="9" t="s">
        <v>4</v>
      </c>
      <c r="E332" s="9" t="s">
        <v>78</v>
      </c>
      <c r="F332" s="56">
        <v>714000</v>
      </c>
    </row>
    <row r="333" spans="1:6" ht="18.75" customHeight="1">
      <c r="A333" s="198" t="s">
        <v>424</v>
      </c>
      <c r="B333" s="24" t="s">
        <v>425</v>
      </c>
      <c r="C333" s="29" t="s">
        <v>14</v>
      </c>
      <c r="D333" s="24" t="s">
        <v>15</v>
      </c>
      <c r="E333" s="24"/>
      <c r="F333" s="59">
        <f>F334</f>
        <v>39000</v>
      </c>
    </row>
    <row r="334" spans="1:6" ht="18" customHeight="1">
      <c r="A334" s="187" t="s">
        <v>88</v>
      </c>
      <c r="B334" s="9" t="s">
        <v>425</v>
      </c>
      <c r="C334" s="10" t="s">
        <v>14</v>
      </c>
      <c r="D334" s="9" t="s">
        <v>15</v>
      </c>
      <c r="E334" s="9" t="s">
        <v>87</v>
      </c>
      <c r="F334" s="56">
        <v>39000</v>
      </c>
    </row>
    <row r="335" spans="1:6" ht="15">
      <c r="A335" s="65" t="s">
        <v>90</v>
      </c>
      <c r="B335" s="24" t="s">
        <v>282</v>
      </c>
      <c r="C335" s="35" t="s">
        <v>14</v>
      </c>
      <c r="D335" s="26" t="s">
        <v>26</v>
      </c>
      <c r="E335" s="26"/>
      <c r="F335" s="59">
        <f>F336+F337+F338+F339</f>
        <v>587000</v>
      </c>
    </row>
    <row r="336" spans="1:6" ht="25.5">
      <c r="A336" s="55" t="s">
        <v>312</v>
      </c>
      <c r="B336" s="9" t="s">
        <v>282</v>
      </c>
      <c r="C336" s="10" t="s">
        <v>14</v>
      </c>
      <c r="D336" s="9" t="s">
        <v>26</v>
      </c>
      <c r="E336" s="9" t="s">
        <v>42</v>
      </c>
      <c r="F336" s="56">
        <v>451000</v>
      </c>
    </row>
    <row r="337" spans="1:6" ht="0.75" customHeight="1">
      <c r="A337" s="55" t="s">
        <v>41</v>
      </c>
      <c r="B337" s="9" t="s">
        <v>282</v>
      </c>
      <c r="C337" s="10" t="s">
        <v>14</v>
      </c>
      <c r="D337" s="9" t="s">
        <v>26</v>
      </c>
      <c r="E337" s="9" t="s">
        <v>45</v>
      </c>
      <c r="F337" s="56">
        <v>0</v>
      </c>
    </row>
    <row r="338" spans="1:6" ht="15">
      <c r="A338" s="55" t="s">
        <v>43</v>
      </c>
      <c r="B338" s="9" t="s">
        <v>282</v>
      </c>
      <c r="C338" s="10" t="s">
        <v>14</v>
      </c>
      <c r="D338" s="9" t="s">
        <v>26</v>
      </c>
      <c r="E338" s="9" t="s">
        <v>311</v>
      </c>
      <c r="F338" s="56">
        <v>61000</v>
      </c>
    </row>
    <row r="339" spans="1:6" ht="14.25" customHeight="1">
      <c r="A339" s="55" t="s">
        <v>38</v>
      </c>
      <c r="B339" s="9" t="s">
        <v>282</v>
      </c>
      <c r="C339" s="10" t="s">
        <v>14</v>
      </c>
      <c r="D339" s="9" t="s">
        <v>26</v>
      </c>
      <c r="E339" s="9" t="s">
        <v>39</v>
      </c>
      <c r="F339" s="56">
        <v>75000</v>
      </c>
    </row>
    <row r="340" spans="1:6" ht="38.25" hidden="1">
      <c r="A340" s="90" t="s">
        <v>94</v>
      </c>
      <c r="B340" s="27" t="s">
        <v>283</v>
      </c>
      <c r="C340" s="178" t="s">
        <v>14</v>
      </c>
      <c r="D340" s="179" t="s">
        <v>26</v>
      </c>
      <c r="E340" s="32"/>
      <c r="F340" s="86">
        <f>F341</f>
        <v>0</v>
      </c>
    </row>
    <row r="341" spans="1:6" ht="25.5" hidden="1">
      <c r="A341" s="55" t="s">
        <v>95</v>
      </c>
      <c r="B341" s="14" t="s">
        <v>283</v>
      </c>
      <c r="C341" s="180" t="s">
        <v>14</v>
      </c>
      <c r="D341" s="181" t="s">
        <v>26</v>
      </c>
      <c r="E341" s="31" t="s">
        <v>91</v>
      </c>
      <c r="F341" s="87">
        <v>0</v>
      </c>
    </row>
    <row r="342" spans="1:6" ht="38.25">
      <c r="A342" s="182" t="s">
        <v>402</v>
      </c>
      <c r="B342" s="27" t="s">
        <v>403</v>
      </c>
      <c r="C342" s="183" t="s">
        <v>14</v>
      </c>
      <c r="D342" s="27" t="s">
        <v>26</v>
      </c>
      <c r="E342" s="31"/>
      <c r="F342" s="86">
        <f>F343</f>
        <v>1247000</v>
      </c>
    </row>
    <row r="343" spans="1:6" ht="25.5">
      <c r="A343" s="55" t="s">
        <v>95</v>
      </c>
      <c r="B343" s="9" t="s">
        <v>403</v>
      </c>
      <c r="C343" s="180" t="s">
        <v>14</v>
      </c>
      <c r="D343" s="181" t="s">
        <v>26</v>
      </c>
      <c r="E343" s="31" t="s">
        <v>91</v>
      </c>
      <c r="F343" s="87">
        <v>1247000</v>
      </c>
    </row>
    <row r="344" spans="1:6" ht="15">
      <c r="A344" s="63" t="s">
        <v>121</v>
      </c>
      <c r="B344" s="22" t="s">
        <v>169</v>
      </c>
      <c r="C344" s="45"/>
      <c r="D344" s="22"/>
      <c r="E344" s="22"/>
      <c r="F344" s="64">
        <f>F346</f>
        <v>600000</v>
      </c>
    </row>
    <row r="345" spans="1:6" ht="29.25">
      <c r="A345" s="115" t="s">
        <v>284</v>
      </c>
      <c r="B345" s="107" t="s">
        <v>285</v>
      </c>
      <c r="C345" s="108"/>
      <c r="D345" s="107"/>
      <c r="E345" s="107"/>
      <c r="F345" s="109">
        <f>F346</f>
        <v>600000</v>
      </c>
    </row>
    <row r="346" spans="1:6" ht="26.25">
      <c r="A346" s="58" t="s">
        <v>122</v>
      </c>
      <c r="B346" s="24" t="s">
        <v>286</v>
      </c>
      <c r="C346" s="29" t="s">
        <v>27</v>
      </c>
      <c r="D346" s="24" t="s">
        <v>4</v>
      </c>
      <c r="E346" s="24"/>
      <c r="F346" s="59">
        <f>F347</f>
        <v>600000</v>
      </c>
    </row>
    <row r="347" spans="1:6" ht="25.5">
      <c r="A347" s="55" t="s">
        <v>162</v>
      </c>
      <c r="B347" s="9" t="s">
        <v>286</v>
      </c>
      <c r="C347" s="10" t="s">
        <v>27</v>
      </c>
      <c r="D347" s="9" t="s">
        <v>4</v>
      </c>
      <c r="E347" s="9" t="s">
        <v>130</v>
      </c>
      <c r="F347" s="56">
        <v>600000</v>
      </c>
    </row>
    <row r="348" spans="1:6" ht="31.5">
      <c r="A348" s="67" t="s">
        <v>25</v>
      </c>
      <c r="B348" s="6" t="s">
        <v>166</v>
      </c>
      <c r="C348" s="6"/>
      <c r="D348" s="6"/>
      <c r="E348" s="6"/>
      <c r="F348" s="68">
        <f>F350</f>
        <v>50000</v>
      </c>
    </row>
    <row r="349" spans="1:6" ht="57">
      <c r="A349" s="200" t="s">
        <v>287</v>
      </c>
      <c r="B349" s="96" t="s">
        <v>288</v>
      </c>
      <c r="C349" s="96"/>
      <c r="D349" s="96"/>
      <c r="E349" s="96"/>
      <c r="F349" s="97">
        <f>F350</f>
        <v>50000</v>
      </c>
    </row>
    <row r="350" spans="1:8" ht="26.25">
      <c r="A350" s="58" t="s">
        <v>163</v>
      </c>
      <c r="B350" s="24" t="s">
        <v>289</v>
      </c>
      <c r="C350" s="23" t="s">
        <v>26</v>
      </c>
      <c r="D350" s="24" t="s">
        <v>27</v>
      </c>
      <c r="E350" s="24"/>
      <c r="F350" s="59">
        <f>F351+F352</f>
        <v>50000</v>
      </c>
      <c r="H350" s="28"/>
    </row>
    <row r="351" spans="1:6" ht="24.75" customHeight="1">
      <c r="A351" s="55" t="s">
        <v>162</v>
      </c>
      <c r="B351" s="9" t="s">
        <v>289</v>
      </c>
      <c r="C351" s="15" t="s">
        <v>26</v>
      </c>
      <c r="D351" s="9" t="s">
        <v>27</v>
      </c>
      <c r="E351" s="9" t="s">
        <v>130</v>
      </c>
      <c r="F351" s="56">
        <v>50000</v>
      </c>
    </row>
    <row r="352" spans="1:6" ht="9" customHeight="1" hidden="1">
      <c r="A352" s="55" t="s">
        <v>162</v>
      </c>
      <c r="B352" s="9" t="s">
        <v>289</v>
      </c>
      <c r="C352" s="15" t="s">
        <v>26</v>
      </c>
      <c r="D352" s="9" t="s">
        <v>27</v>
      </c>
      <c r="E352" s="9" t="s">
        <v>130</v>
      </c>
      <c r="F352" s="56"/>
    </row>
    <row r="353" spans="1:6" ht="15.75">
      <c r="A353" s="67" t="s">
        <v>24</v>
      </c>
      <c r="B353" s="6" t="s">
        <v>168</v>
      </c>
      <c r="C353" s="6"/>
      <c r="D353" s="6"/>
      <c r="E353" s="6"/>
      <c r="F353" s="68">
        <f>F355</f>
        <v>350000</v>
      </c>
    </row>
    <row r="354" spans="1:6" ht="29.25">
      <c r="A354" s="115" t="s">
        <v>290</v>
      </c>
      <c r="B354" s="96" t="s">
        <v>291</v>
      </c>
      <c r="C354" s="96"/>
      <c r="D354" s="96"/>
      <c r="E354" s="96"/>
      <c r="F354" s="97">
        <f>F355</f>
        <v>350000</v>
      </c>
    </row>
    <row r="355" spans="1:6" ht="15">
      <c r="A355" s="60" t="s">
        <v>164</v>
      </c>
      <c r="B355" s="24" t="s">
        <v>296</v>
      </c>
      <c r="C355" s="29" t="s">
        <v>14</v>
      </c>
      <c r="D355" s="24" t="s">
        <v>15</v>
      </c>
      <c r="E355" s="24"/>
      <c r="F355" s="59">
        <f>F356</f>
        <v>350000</v>
      </c>
    </row>
    <row r="356" spans="1:6" ht="15">
      <c r="A356" s="55" t="s">
        <v>77</v>
      </c>
      <c r="B356" s="9" t="s">
        <v>296</v>
      </c>
      <c r="C356" s="10" t="s">
        <v>14</v>
      </c>
      <c r="D356" s="9" t="s">
        <v>15</v>
      </c>
      <c r="E356" s="9" t="s">
        <v>78</v>
      </c>
      <c r="F356" s="56">
        <v>350000</v>
      </c>
    </row>
    <row r="357" spans="1:6" ht="31.5">
      <c r="A357" s="67" t="s">
        <v>125</v>
      </c>
      <c r="B357" s="6" t="s">
        <v>167</v>
      </c>
      <c r="C357" s="6"/>
      <c r="D357" s="6"/>
      <c r="E357" s="6"/>
      <c r="F357" s="68">
        <f>F359</f>
        <v>50000</v>
      </c>
    </row>
    <row r="358" spans="1:6" ht="29.25">
      <c r="A358" s="115" t="s">
        <v>292</v>
      </c>
      <c r="B358" s="96" t="s">
        <v>293</v>
      </c>
      <c r="C358" s="96"/>
      <c r="D358" s="96"/>
      <c r="E358" s="96"/>
      <c r="F358" s="97">
        <f>F359</f>
        <v>50000</v>
      </c>
    </row>
    <row r="359" spans="1:6" ht="25.5">
      <c r="A359" s="60" t="s">
        <v>126</v>
      </c>
      <c r="B359" s="24" t="s">
        <v>297</v>
      </c>
      <c r="C359" s="29" t="s">
        <v>3</v>
      </c>
      <c r="D359" s="24" t="s">
        <v>59</v>
      </c>
      <c r="E359" s="24"/>
      <c r="F359" s="59">
        <f>F360</f>
        <v>50000</v>
      </c>
    </row>
    <row r="360" spans="1:6" ht="25.5">
      <c r="A360" s="55" t="s">
        <v>71</v>
      </c>
      <c r="B360" s="9" t="s">
        <v>297</v>
      </c>
      <c r="C360" s="10" t="s">
        <v>3</v>
      </c>
      <c r="D360" s="9" t="s">
        <v>59</v>
      </c>
      <c r="E360" s="9" t="s">
        <v>39</v>
      </c>
      <c r="F360" s="56">
        <v>50000</v>
      </c>
    </row>
    <row r="361" spans="1:6" ht="47.25">
      <c r="A361" s="67" t="s">
        <v>170</v>
      </c>
      <c r="B361" s="6" t="s">
        <v>171</v>
      </c>
      <c r="C361" s="6"/>
      <c r="D361" s="6"/>
      <c r="E361" s="6"/>
      <c r="F361" s="68">
        <f>F362</f>
        <v>117000</v>
      </c>
    </row>
    <row r="362" spans="1:6" ht="29.25">
      <c r="A362" s="115" t="s">
        <v>294</v>
      </c>
      <c r="B362" s="96" t="s">
        <v>295</v>
      </c>
      <c r="C362" s="96"/>
      <c r="D362" s="96"/>
      <c r="E362" s="96"/>
      <c r="F362" s="97">
        <f>F363+F365</f>
        <v>117000</v>
      </c>
    </row>
    <row r="363" spans="1:6" ht="25.5">
      <c r="A363" s="60" t="s">
        <v>165</v>
      </c>
      <c r="B363" s="24" t="s">
        <v>298</v>
      </c>
      <c r="C363" s="29" t="s">
        <v>26</v>
      </c>
      <c r="D363" s="24" t="s">
        <v>5</v>
      </c>
      <c r="E363" s="24"/>
      <c r="F363" s="59">
        <f>F364</f>
        <v>109000</v>
      </c>
    </row>
    <row r="364" spans="1:6" ht="25.5">
      <c r="A364" s="55" t="s">
        <v>71</v>
      </c>
      <c r="B364" s="9" t="s">
        <v>298</v>
      </c>
      <c r="C364" s="10" t="s">
        <v>26</v>
      </c>
      <c r="D364" s="9" t="s">
        <v>5</v>
      </c>
      <c r="E364" s="9" t="s">
        <v>39</v>
      </c>
      <c r="F364" s="56">
        <v>109000</v>
      </c>
    </row>
    <row r="365" spans="1:6" ht="15">
      <c r="A365" s="60" t="s">
        <v>433</v>
      </c>
      <c r="B365" s="24" t="s">
        <v>434</v>
      </c>
      <c r="C365" s="210" t="s">
        <v>26</v>
      </c>
      <c r="D365" s="211" t="s">
        <v>5</v>
      </c>
      <c r="E365" s="211"/>
      <c r="F365" s="212">
        <f>F366</f>
        <v>8000</v>
      </c>
    </row>
    <row r="366" spans="1:6" ht="25.5">
      <c r="A366" s="55" t="s">
        <v>71</v>
      </c>
      <c r="B366" s="9" t="s">
        <v>434</v>
      </c>
      <c r="C366" s="208" t="s">
        <v>26</v>
      </c>
      <c r="D366" s="207" t="s">
        <v>5</v>
      </c>
      <c r="E366" s="207" t="s">
        <v>39</v>
      </c>
      <c r="F366" s="209">
        <v>8000</v>
      </c>
    </row>
    <row r="367" spans="1:8" ht="16.5" thickBot="1">
      <c r="A367" s="91" t="s">
        <v>123</v>
      </c>
      <c r="B367" s="92"/>
      <c r="C367" s="92"/>
      <c r="D367" s="92"/>
      <c r="E367" s="92"/>
      <c r="F367" s="93">
        <f>F13+F137+F143+F181+F185+F191+F230+F348+F353+F357+F361</f>
        <v>364533900</v>
      </c>
      <c r="H367" s="28"/>
    </row>
    <row r="368" ht="15">
      <c r="E368" s="40"/>
    </row>
    <row r="369" spans="5:6" ht="15.75">
      <c r="E369" s="41"/>
      <c r="F369" s="28"/>
    </row>
  </sheetData>
  <sheetProtection/>
  <mergeCells count="7">
    <mergeCell ref="F7:F12"/>
    <mergeCell ref="A5:E5"/>
    <mergeCell ref="A7:A12"/>
    <mergeCell ref="B7:B12"/>
    <mergeCell ref="C7:C12"/>
    <mergeCell ref="D7:D12"/>
    <mergeCell ref="E7:E12"/>
  </mergeCells>
  <printOptions/>
  <pageMargins left="0.75" right="0.75" top="0.32" bottom="0.48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4"/>
  <sheetViews>
    <sheetView tabSelected="1" zoomScalePageLayoutView="0" workbookViewId="0" topLeftCell="A66">
      <selection activeCell="B36" sqref="B36:B43"/>
    </sheetView>
  </sheetViews>
  <sheetFormatPr defaultColWidth="9.140625" defaultRowHeight="15"/>
  <cols>
    <col min="1" max="1" width="74.28125" style="0" customWidth="1"/>
    <col min="2" max="2" width="14.57421875" style="203" customWidth="1"/>
    <col min="3" max="3" width="6.421875" style="203" customWidth="1"/>
    <col min="4" max="4" width="5.140625" style="203" customWidth="1"/>
    <col min="5" max="5" width="5.8515625" style="203" customWidth="1"/>
    <col min="6" max="7" width="17.8515625" style="0" customWidth="1"/>
    <col min="8" max="8" width="15.28125" style="0" customWidth="1"/>
    <col min="9" max="9" width="16.28125" style="0" bestFit="1" customWidth="1"/>
    <col min="10" max="10" width="13.57421875" style="0" bestFit="1" customWidth="1"/>
  </cols>
  <sheetData>
    <row r="1" ht="15">
      <c r="D1" s="205" t="s">
        <v>428</v>
      </c>
    </row>
    <row r="2" ht="15">
      <c r="C2" s="205" t="s">
        <v>30</v>
      </c>
    </row>
    <row r="3" ht="15">
      <c r="D3" s="205" t="s">
        <v>31</v>
      </c>
    </row>
    <row r="4" spans="6:7" ht="15">
      <c r="F4" s="1"/>
      <c r="G4" s="1"/>
    </row>
    <row r="5" spans="1:7" ht="56.25" customHeight="1">
      <c r="A5" s="264" t="s">
        <v>437</v>
      </c>
      <c r="B5" s="264"/>
      <c r="C5" s="264"/>
      <c r="D5" s="264"/>
      <c r="E5" s="264"/>
      <c r="F5" s="2"/>
      <c r="G5" s="2"/>
    </row>
    <row r="6" spans="1:7" ht="15.75" thickBot="1">
      <c r="A6" s="3"/>
      <c r="B6" s="4"/>
      <c r="C6" s="4"/>
      <c r="D6" s="4"/>
      <c r="E6" s="4"/>
      <c r="F6" s="5" t="s">
        <v>32</v>
      </c>
      <c r="G6" s="5" t="s">
        <v>32</v>
      </c>
    </row>
    <row r="7" spans="1:7" ht="12.75" customHeight="1">
      <c r="A7" s="282" t="s">
        <v>0</v>
      </c>
      <c r="B7" s="284" t="s">
        <v>35</v>
      </c>
      <c r="C7" s="272" t="s">
        <v>33</v>
      </c>
      <c r="D7" s="272" t="s">
        <v>34</v>
      </c>
      <c r="E7" s="272" t="s">
        <v>36</v>
      </c>
      <c r="F7" s="280" t="s">
        <v>37</v>
      </c>
      <c r="G7" s="278" t="s">
        <v>37</v>
      </c>
    </row>
    <row r="8" spans="1:7" ht="15">
      <c r="A8" s="283"/>
      <c r="B8" s="285"/>
      <c r="C8" s="273"/>
      <c r="D8" s="273"/>
      <c r="E8" s="273"/>
      <c r="F8" s="281"/>
      <c r="G8" s="279"/>
    </row>
    <row r="9" spans="1:7" ht="15">
      <c r="A9" s="283"/>
      <c r="B9" s="285"/>
      <c r="C9" s="273"/>
      <c r="D9" s="273"/>
      <c r="E9" s="273"/>
      <c r="F9" s="281"/>
      <c r="G9" s="279"/>
    </row>
    <row r="10" spans="1:7" ht="15">
      <c r="A10" s="283"/>
      <c r="B10" s="285"/>
      <c r="C10" s="273"/>
      <c r="D10" s="273"/>
      <c r="E10" s="273"/>
      <c r="F10" s="281"/>
      <c r="G10" s="279"/>
    </row>
    <row r="11" spans="1:7" ht="15">
      <c r="A11" s="283"/>
      <c r="B11" s="285"/>
      <c r="C11" s="273"/>
      <c r="D11" s="273"/>
      <c r="E11" s="273"/>
      <c r="F11" s="281"/>
      <c r="G11" s="279"/>
    </row>
    <row r="12" spans="1:7" ht="15">
      <c r="A12" s="283"/>
      <c r="B12" s="285"/>
      <c r="C12" s="273"/>
      <c r="D12" s="273"/>
      <c r="E12" s="273"/>
      <c r="F12" s="281"/>
      <c r="G12" s="279"/>
    </row>
    <row r="13" spans="1:9" ht="34.5" customHeight="1">
      <c r="A13" s="67" t="s">
        <v>1</v>
      </c>
      <c r="B13" s="6" t="s">
        <v>172</v>
      </c>
      <c r="C13" s="6"/>
      <c r="D13" s="6"/>
      <c r="E13" s="6"/>
      <c r="F13" s="217">
        <f>F14+F139+F151+F160+F165</f>
        <v>258126235</v>
      </c>
      <c r="G13" s="68">
        <f>G14+G139+G151+G160+G165</f>
        <v>249545235</v>
      </c>
      <c r="H13" s="216"/>
      <c r="I13" s="28"/>
    </row>
    <row r="14" spans="1:9" ht="48.75" customHeight="1">
      <c r="A14" s="50" t="s">
        <v>127</v>
      </c>
      <c r="B14" s="33" t="s">
        <v>173</v>
      </c>
      <c r="C14" s="33"/>
      <c r="D14" s="33"/>
      <c r="E14" s="33"/>
      <c r="F14" s="218">
        <f>F15+F53</f>
        <v>249759235</v>
      </c>
      <c r="G14" s="51">
        <f>G15+G53</f>
        <v>241517235</v>
      </c>
      <c r="H14" s="216"/>
      <c r="I14" s="28"/>
    </row>
    <row r="15" spans="1:8" ht="39" customHeight="1">
      <c r="A15" s="95" t="s">
        <v>192</v>
      </c>
      <c r="B15" s="96" t="s">
        <v>193</v>
      </c>
      <c r="C15" s="96"/>
      <c r="D15" s="96"/>
      <c r="E15" s="96"/>
      <c r="F15" s="219">
        <f>F16</f>
        <v>71642650</v>
      </c>
      <c r="G15" s="97">
        <f>G16</f>
        <v>72013600</v>
      </c>
      <c r="H15" s="216"/>
    </row>
    <row r="16" spans="1:9" ht="18" customHeight="1">
      <c r="A16" s="52" t="s">
        <v>72</v>
      </c>
      <c r="B16" s="34"/>
      <c r="C16" s="44" t="s">
        <v>2</v>
      </c>
      <c r="D16" s="21" t="s">
        <v>3</v>
      </c>
      <c r="E16" s="17"/>
      <c r="F16" s="220">
        <f>F17+F19+F21+F32+F34+F44+F47+F51</f>
        <v>71642650</v>
      </c>
      <c r="G16" s="53">
        <f>G17+G19+G21+G32+G34+G44+G47+G51</f>
        <v>72013600</v>
      </c>
      <c r="H16" s="216"/>
      <c r="I16" s="28"/>
    </row>
    <row r="17" spans="1:9" ht="18" customHeight="1">
      <c r="A17" s="60" t="s">
        <v>73</v>
      </c>
      <c r="B17" s="24" t="s">
        <v>194</v>
      </c>
      <c r="C17" s="23" t="s">
        <v>2</v>
      </c>
      <c r="D17" s="24" t="s">
        <v>3</v>
      </c>
      <c r="E17" s="24"/>
      <c r="F17" s="150">
        <f>F18</f>
        <v>13440000</v>
      </c>
      <c r="G17" s="59">
        <f>G18</f>
        <v>13440000</v>
      </c>
      <c r="H17" s="216"/>
      <c r="I17" s="28"/>
    </row>
    <row r="18" spans="1:9" ht="27" customHeight="1">
      <c r="A18" s="55" t="s">
        <v>71</v>
      </c>
      <c r="B18" s="9" t="s">
        <v>194</v>
      </c>
      <c r="C18" s="19" t="s">
        <v>2</v>
      </c>
      <c r="D18" s="25" t="s">
        <v>3</v>
      </c>
      <c r="E18" s="9" t="s">
        <v>39</v>
      </c>
      <c r="F18" s="143">
        <v>13440000</v>
      </c>
      <c r="G18" s="56">
        <v>13440000</v>
      </c>
      <c r="H18" s="216"/>
      <c r="I18" s="28"/>
    </row>
    <row r="19" spans="1:7" ht="19.5" customHeight="1">
      <c r="A19" s="60" t="s">
        <v>136</v>
      </c>
      <c r="B19" s="24" t="s">
        <v>195</v>
      </c>
      <c r="C19" s="23" t="s">
        <v>2</v>
      </c>
      <c r="D19" s="24" t="s">
        <v>3</v>
      </c>
      <c r="E19" s="24"/>
      <c r="F19" s="195">
        <f>F20</f>
        <v>500000</v>
      </c>
      <c r="G19" s="54">
        <f>G20</f>
        <v>500000</v>
      </c>
    </row>
    <row r="20" spans="1:9" ht="30.75" customHeight="1">
      <c r="A20" s="55" t="s">
        <v>71</v>
      </c>
      <c r="B20" s="9" t="s">
        <v>195</v>
      </c>
      <c r="C20" s="19" t="s">
        <v>2</v>
      </c>
      <c r="D20" s="25" t="s">
        <v>3</v>
      </c>
      <c r="E20" s="9" t="s">
        <v>39</v>
      </c>
      <c r="F20" s="143">
        <v>500000</v>
      </c>
      <c r="G20" s="56">
        <v>500000</v>
      </c>
      <c r="I20" s="28"/>
    </row>
    <row r="21" spans="1:7" ht="24" customHeight="1">
      <c r="A21" s="60" t="s">
        <v>74</v>
      </c>
      <c r="B21" s="24" t="s">
        <v>196</v>
      </c>
      <c r="C21" s="23" t="s">
        <v>2</v>
      </c>
      <c r="D21" s="24" t="s">
        <v>3</v>
      </c>
      <c r="E21" s="24"/>
      <c r="F21" s="195">
        <f>SUM(F22:F31)</f>
        <v>16879500</v>
      </c>
      <c r="G21" s="54">
        <f>SUM(G22:G31)</f>
        <v>16879500</v>
      </c>
    </row>
    <row r="22" spans="1:7" ht="25.5" customHeight="1">
      <c r="A22" s="55" t="s">
        <v>197</v>
      </c>
      <c r="B22" s="9" t="s">
        <v>196</v>
      </c>
      <c r="C22" s="19" t="s">
        <v>2</v>
      </c>
      <c r="D22" s="25" t="s">
        <v>3</v>
      </c>
      <c r="E22" s="9" t="s">
        <v>68</v>
      </c>
      <c r="F22" s="143">
        <v>5000000</v>
      </c>
      <c r="G22" s="56">
        <v>5000000</v>
      </c>
    </row>
    <row r="23" spans="1:10" ht="28.5" customHeight="1">
      <c r="A23" s="55" t="s">
        <v>69</v>
      </c>
      <c r="B23" s="9" t="s">
        <v>196</v>
      </c>
      <c r="C23" s="19" t="s">
        <v>2</v>
      </c>
      <c r="D23" s="25" t="s">
        <v>3</v>
      </c>
      <c r="E23" s="9" t="s">
        <v>70</v>
      </c>
      <c r="F23" s="143">
        <v>300000</v>
      </c>
      <c r="G23" s="56">
        <v>300000</v>
      </c>
      <c r="J23" s="28"/>
    </row>
    <row r="24" spans="1:7" ht="28.5" customHeight="1">
      <c r="A24" s="55" t="s">
        <v>199</v>
      </c>
      <c r="B24" s="9" t="s">
        <v>196</v>
      </c>
      <c r="C24" s="19" t="s">
        <v>2</v>
      </c>
      <c r="D24" s="25" t="s">
        <v>3</v>
      </c>
      <c r="E24" s="9" t="s">
        <v>198</v>
      </c>
      <c r="F24" s="143">
        <v>1500000</v>
      </c>
      <c r="G24" s="56">
        <v>1500000</v>
      </c>
    </row>
    <row r="25" spans="1:7" ht="33" customHeight="1">
      <c r="A25" s="55" t="s">
        <v>71</v>
      </c>
      <c r="B25" s="9" t="s">
        <v>196</v>
      </c>
      <c r="C25" s="19" t="s">
        <v>2</v>
      </c>
      <c r="D25" s="25" t="s">
        <v>3</v>
      </c>
      <c r="E25" s="9" t="s">
        <v>39</v>
      </c>
      <c r="F25" s="143">
        <v>8323000</v>
      </c>
      <c r="G25" s="56">
        <v>8323000</v>
      </c>
    </row>
    <row r="26" spans="1:7" ht="33" customHeight="1">
      <c r="A26" s="55" t="s">
        <v>380</v>
      </c>
      <c r="B26" s="9" t="s">
        <v>196</v>
      </c>
      <c r="C26" s="19" t="s">
        <v>2</v>
      </c>
      <c r="D26" s="25" t="s">
        <v>3</v>
      </c>
      <c r="E26" s="9" t="s">
        <v>381</v>
      </c>
      <c r="F26" s="143">
        <v>35500</v>
      </c>
      <c r="G26" s="56">
        <v>35500</v>
      </c>
    </row>
    <row r="27" spans="1:7" ht="39" customHeight="1">
      <c r="A27" s="55" t="s">
        <v>75</v>
      </c>
      <c r="B27" s="9" t="s">
        <v>196</v>
      </c>
      <c r="C27" s="19" t="s">
        <v>2</v>
      </c>
      <c r="D27" s="25" t="s">
        <v>3</v>
      </c>
      <c r="E27" s="9" t="s">
        <v>76</v>
      </c>
      <c r="F27" s="143">
        <v>370000</v>
      </c>
      <c r="G27" s="56">
        <v>370000</v>
      </c>
    </row>
    <row r="28" spans="1:7" ht="60.75" customHeight="1">
      <c r="A28" s="57" t="s">
        <v>61</v>
      </c>
      <c r="B28" s="9" t="s">
        <v>196</v>
      </c>
      <c r="C28" s="19" t="s">
        <v>2</v>
      </c>
      <c r="D28" s="25" t="s">
        <v>3</v>
      </c>
      <c r="E28" s="9" t="s">
        <v>62</v>
      </c>
      <c r="F28" s="143">
        <v>400000</v>
      </c>
      <c r="G28" s="56">
        <v>400000</v>
      </c>
    </row>
    <row r="29" spans="1:7" ht="20.25" customHeight="1">
      <c r="A29" s="55" t="s">
        <v>63</v>
      </c>
      <c r="B29" s="9" t="s">
        <v>196</v>
      </c>
      <c r="C29" s="19" t="s">
        <v>2</v>
      </c>
      <c r="D29" s="25" t="s">
        <v>3</v>
      </c>
      <c r="E29" s="9" t="s">
        <v>64</v>
      </c>
      <c r="F29" s="143">
        <v>670000</v>
      </c>
      <c r="G29" s="56">
        <v>670000</v>
      </c>
    </row>
    <row r="30" spans="1:7" ht="24" customHeight="1">
      <c r="A30" s="55" t="s">
        <v>65</v>
      </c>
      <c r="B30" s="9" t="s">
        <v>196</v>
      </c>
      <c r="C30" s="19" t="s">
        <v>2</v>
      </c>
      <c r="D30" s="25" t="s">
        <v>3</v>
      </c>
      <c r="E30" s="9" t="s">
        <v>66</v>
      </c>
      <c r="F30" s="143">
        <v>102000</v>
      </c>
      <c r="G30" s="56">
        <v>102000</v>
      </c>
    </row>
    <row r="31" spans="1:7" ht="24" customHeight="1">
      <c r="A31" s="55" t="s">
        <v>341</v>
      </c>
      <c r="B31" s="9" t="s">
        <v>196</v>
      </c>
      <c r="C31" s="19" t="s">
        <v>2</v>
      </c>
      <c r="D31" s="25" t="s">
        <v>3</v>
      </c>
      <c r="E31" s="9" t="s">
        <v>340</v>
      </c>
      <c r="F31" s="143">
        <v>179000</v>
      </c>
      <c r="G31" s="56">
        <v>179000</v>
      </c>
    </row>
    <row r="32" spans="1:7" ht="50.25" customHeight="1">
      <c r="A32" s="58" t="s">
        <v>419</v>
      </c>
      <c r="B32" s="24" t="s">
        <v>420</v>
      </c>
      <c r="C32" s="35" t="s">
        <v>2</v>
      </c>
      <c r="D32" s="26" t="s">
        <v>3</v>
      </c>
      <c r="E32" s="24"/>
      <c r="F32" s="197">
        <f>F33</f>
        <v>0</v>
      </c>
      <c r="G32" s="196">
        <f>G33</f>
        <v>0</v>
      </c>
    </row>
    <row r="33" spans="1:7" ht="24" customHeight="1">
      <c r="A33" s="55" t="s">
        <v>199</v>
      </c>
      <c r="B33" s="9" t="s">
        <v>420</v>
      </c>
      <c r="C33" s="19" t="s">
        <v>2</v>
      </c>
      <c r="D33" s="25" t="s">
        <v>3</v>
      </c>
      <c r="E33" s="9" t="s">
        <v>198</v>
      </c>
      <c r="F33" s="143">
        <v>0</v>
      </c>
      <c r="G33" s="56">
        <v>0</v>
      </c>
    </row>
    <row r="34" spans="1:7" ht="40.5" customHeight="1">
      <c r="A34" s="58" t="s">
        <v>137</v>
      </c>
      <c r="B34" s="24" t="s">
        <v>452</v>
      </c>
      <c r="C34" s="35" t="s">
        <v>2</v>
      </c>
      <c r="D34" s="26" t="s">
        <v>3</v>
      </c>
      <c r="E34" s="24"/>
      <c r="F34" s="197">
        <f>SUM(F35:F43)</f>
        <v>39475150</v>
      </c>
      <c r="G34" s="196">
        <f>SUM(G35:G43)</f>
        <v>40130100</v>
      </c>
    </row>
    <row r="35" spans="1:7" ht="27" customHeight="1">
      <c r="A35" s="55" t="s">
        <v>197</v>
      </c>
      <c r="B35" s="9" t="s">
        <v>452</v>
      </c>
      <c r="C35" s="19" t="s">
        <v>2</v>
      </c>
      <c r="D35" s="25" t="s">
        <v>3</v>
      </c>
      <c r="E35" s="9" t="s">
        <v>68</v>
      </c>
      <c r="F35" s="143">
        <v>28700000</v>
      </c>
      <c r="G35" s="56">
        <v>28700000</v>
      </c>
    </row>
    <row r="36" spans="1:7" ht="20.25" customHeight="1">
      <c r="A36" s="55" t="s">
        <v>69</v>
      </c>
      <c r="B36" s="9" t="s">
        <v>452</v>
      </c>
      <c r="C36" s="19" t="s">
        <v>2</v>
      </c>
      <c r="D36" s="25" t="s">
        <v>3</v>
      </c>
      <c r="E36" s="9" t="s">
        <v>70</v>
      </c>
      <c r="F36" s="143">
        <v>500000</v>
      </c>
      <c r="G36" s="56">
        <v>681150</v>
      </c>
    </row>
    <row r="37" spans="1:7" ht="31.5" customHeight="1">
      <c r="A37" s="55" t="s">
        <v>199</v>
      </c>
      <c r="B37" s="9" t="s">
        <v>452</v>
      </c>
      <c r="C37" s="19" t="s">
        <v>2</v>
      </c>
      <c r="D37" s="25" t="s">
        <v>3</v>
      </c>
      <c r="E37" s="9" t="s">
        <v>198</v>
      </c>
      <c r="F37" s="143">
        <v>8000000</v>
      </c>
      <c r="G37" s="56">
        <v>8473800</v>
      </c>
    </row>
    <row r="38" spans="1:7" ht="30.75" customHeight="1">
      <c r="A38" s="55" t="s">
        <v>71</v>
      </c>
      <c r="B38" s="9" t="s">
        <v>452</v>
      </c>
      <c r="C38" s="19" t="s">
        <v>2</v>
      </c>
      <c r="D38" s="25" t="s">
        <v>3</v>
      </c>
      <c r="E38" s="9" t="s">
        <v>39</v>
      </c>
      <c r="F38" s="143">
        <v>645000</v>
      </c>
      <c r="G38" s="56">
        <v>645000</v>
      </c>
    </row>
    <row r="39" spans="1:7" ht="30.75" customHeight="1">
      <c r="A39" s="55" t="s">
        <v>48</v>
      </c>
      <c r="B39" s="9" t="s">
        <v>452</v>
      </c>
      <c r="C39" s="19" t="s">
        <v>2</v>
      </c>
      <c r="D39" s="25" t="s">
        <v>3</v>
      </c>
      <c r="E39" s="9" t="s">
        <v>49</v>
      </c>
      <c r="F39" s="143">
        <v>54000</v>
      </c>
      <c r="G39" s="56">
        <v>54000</v>
      </c>
    </row>
    <row r="40" spans="1:7" ht="30.75" customHeight="1">
      <c r="A40" s="55" t="s">
        <v>380</v>
      </c>
      <c r="B40" s="9" t="s">
        <v>452</v>
      </c>
      <c r="C40" s="19" t="s">
        <v>2</v>
      </c>
      <c r="D40" s="25" t="s">
        <v>3</v>
      </c>
      <c r="E40" s="9" t="s">
        <v>381</v>
      </c>
      <c r="F40" s="143">
        <v>48200</v>
      </c>
      <c r="G40" s="56">
        <v>48200</v>
      </c>
    </row>
    <row r="41" spans="1:7" ht="38.25" customHeight="1">
      <c r="A41" s="55" t="s">
        <v>75</v>
      </c>
      <c r="B41" s="9" t="s">
        <v>452</v>
      </c>
      <c r="C41" s="19" t="s">
        <v>2</v>
      </c>
      <c r="D41" s="25" t="s">
        <v>3</v>
      </c>
      <c r="E41" s="9" t="s">
        <v>76</v>
      </c>
      <c r="F41" s="143">
        <v>1517000</v>
      </c>
      <c r="G41" s="56">
        <v>1517000</v>
      </c>
    </row>
    <row r="42" spans="1:7" ht="67.5" customHeight="1">
      <c r="A42" s="57" t="s">
        <v>61</v>
      </c>
      <c r="B42" s="9" t="s">
        <v>452</v>
      </c>
      <c r="C42" s="19" t="s">
        <v>2</v>
      </c>
      <c r="D42" s="25" t="s">
        <v>3</v>
      </c>
      <c r="E42" s="9" t="s">
        <v>62</v>
      </c>
      <c r="F42" s="143">
        <v>6300</v>
      </c>
      <c r="G42" s="56">
        <v>6300</v>
      </c>
    </row>
    <row r="43" spans="1:7" ht="16.5" customHeight="1">
      <c r="A43" s="57" t="s">
        <v>341</v>
      </c>
      <c r="B43" s="9" t="s">
        <v>452</v>
      </c>
      <c r="C43" s="19" t="s">
        <v>2</v>
      </c>
      <c r="D43" s="25" t="s">
        <v>3</v>
      </c>
      <c r="E43" s="9" t="s">
        <v>340</v>
      </c>
      <c r="F43" s="143">
        <v>4650</v>
      </c>
      <c r="G43" s="56">
        <v>4650</v>
      </c>
    </row>
    <row r="44" spans="1:7" ht="66" customHeight="1">
      <c r="A44" s="60" t="s">
        <v>131</v>
      </c>
      <c r="B44" s="24" t="s">
        <v>200</v>
      </c>
      <c r="C44" s="98" t="s">
        <v>2</v>
      </c>
      <c r="D44" s="99" t="s">
        <v>3</v>
      </c>
      <c r="E44" s="24"/>
      <c r="F44" s="150">
        <f>F45+F46</f>
        <v>748000</v>
      </c>
      <c r="G44" s="59">
        <f>G45+G46</f>
        <v>484000</v>
      </c>
    </row>
    <row r="45" spans="1:7" ht="18" customHeight="1">
      <c r="A45" s="61" t="s">
        <v>69</v>
      </c>
      <c r="B45" s="9" t="s">
        <v>200</v>
      </c>
      <c r="C45" s="19" t="s">
        <v>2</v>
      </c>
      <c r="D45" s="25" t="s">
        <v>3</v>
      </c>
      <c r="E45" s="9" t="s">
        <v>70</v>
      </c>
      <c r="F45" s="143">
        <v>700000</v>
      </c>
      <c r="G45" s="56">
        <v>440000</v>
      </c>
    </row>
    <row r="46" spans="1:7" ht="18.75" customHeight="1">
      <c r="A46" s="61" t="s">
        <v>77</v>
      </c>
      <c r="B46" s="9" t="s">
        <v>200</v>
      </c>
      <c r="C46" s="10" t="s">
        <v>2</v>
      </c>
      <c r="D46" s="9" t="s">
        <v>3</v>
      </c>
      <c r="E46" s="9" t="s">
        <v>78</v>
      </c>
      <c r="F46" s="143">
        <v>48000</v>
      </c>
      <c r="G46" s="56">
        <v>44000</v>
      </c>
    </row>
    <row r="47" spans="1:7" ht="81.75" customHeight="1">
      <c r="A47" s="60" t="s">
        <v>132</v>
      </c>
      <c r="B47" s="24" t="s">
        <v>299</v>
      </c>
      <c r="C47" s="100" t="s">
        <v>2</v>
      </c>
      <c r="D47" s="101" t="s">
        <v>3</v>
      </c>
      <c r="E47" s="24"/>
      <c r="F47" s="150">
        <f>SUM(F48:F50)</f>
        <v>600000</v>
      </c>
      <c r="G47" s="59">
        <f>SUM(G48:G50)</f>
        <v>580000</v>
      </c>
    </row>
    <row r="48" spans="1:7" ht="29.25" customHeight="1">
      <c r="A48" s="55" t="s">
        <v>197</v>
      </c>
      <c r="B48" s="9" t="s">
        <v>299</v>
      </c>
      <c r="C48" s="10" t="s">
        <v>2</v>
      </c>
      <c r="D48" s="9" t="s">
        <v>3</v>
      </c>
      <c r="E48" s="9" t="s">
        <v>68</v>
      </c>
      <c r="F48" s="143">
        <v>152000</v>
      </c>
      <c r="G48" s="56">
        <v>152000</v>
      </c>
    </row>
    <row r="49" spans="1:7" ht="29.25" customHeight="1">
      <c r="A49" s="55" t="s">
        <v>199</v>
      </c>
      <c r="B49" s="9" t="s">
        <v>299</v>
      </c>
      <c r="C49" s="10" t="s">
        <v>2</v>
      </c>
      <c r="D49" s="9" t="s">
        <v>3</v>
      </c>
      <c r="E49" s="9" t="s">
        <v>198</v>
      </c>
      <c r="F49" s="143">
        <v>65700</v>
      </c>
      <c r="G49" s="56">
        <v>65700</v>
      </c>
    </row>
    <row r="50" spans="1:7" ht="27.75" customHeight="1">
      <c r="A50" s="55" t="s">
        <v>71</v>
      </c>
      <c r="B50" s="9" t="s">
        <v>299</v>
      </c>
      <c r="C50" s="10" t="s">
        <v>2</v>
      </c>
      <c r="D50" s="9" t="s">
        <v>3</v>
      </c>
      <c r="E50" s="9" t="s">
        <v>39</v>
      </c>
      <c r="F50" s="143">
        <v>382300</v>
      </c>
      <c r="G50" s="56">
        <v>362300</v>
      </c>
    </row>
    <row r="51" spans="1:7" ht="27.75" customHeight="1">
      <c r="A51" s="72" t="s">
        <v>342</v>
      </c>
      <c r="B51" s="24" t="s">
        <v>343</v>
      </c>
      <c r="C51" s="29"/>
      <c r="D51" s="24"/>
      <c r="E51" s="24"/>
      <c r="F51" s="150">
        <f>F52</f>
        <v>0</v>
      </c>
      <c r="G51" s="59">
        <f>G52</f>
        <v>0</v>
      </c>
    </row>
    <row r="52" spans="1:7" ht="27.75" customHeight="1">
      <c r="A52" s="55" t="s">
        <v>71</v>
      </c>
      <c r="B52" s="9" t="s">
        <v>343</v>
      </c>
      <c r="C52" s="10" t="s">
        <v>2</v>
      </c>
      <c r="D52" s="9" t="s">
        <v>3</v>
      </c>
      <c r="E52" s="9" t="s">
        <v>39</v>
      </c>
      <c r="F52" s="143">
        <v>0</v>
      </c>
      <c r="G52" s="56">
        <v>0</v>
      </c>
    </row>
    <row r="53" spans="1:7" ht="49.5" customHeight="1">
      <c r="A53" s="95" t="s">
        <v>201</v>
      </c>
      <c r="B53" s="106" t="s">
        <v>202</v>
      </c>
      <c r="C53" s="96"/>
      <c r="D53" s="96"/>
      <c r="E53" s="96"/>
      <c r="F53" s="219">
        <f>F54+F56+F66+F68+F71+F82+F95+F98+F108+F116+F121+F124+F136</f>
        <v>178116585</v>
      </c>
      <c r="G53" s="97">
        <f>G54+G56+G66+G68+G71+G82+G95+G98+G108+G116+G121+G124+G136</f>
        <v>169503635</v>
      </c>
    </row>
    <row r="54" spans="1:7" ht="16.5" customHeight="1">
      <c r="A54" s="72" t="s">
        <v>102</v>
      </c>
      <c r="B54" s="24" t="s">
        <v>203</v>
      </c>
      <c r="C54" s="35" t="s">
        <v>2</v>
      </c>
      <c r="D54" s="26" t="s">
        <v>4</v>
      </c>
      <c r="E54" s="24"/>
      <c r="F54" s="150">
        <f>F55</f>
        <v>2648000</v>
      </c>
      <c r="G54" s="59">
        <f>G55</f>
        <v>2648000</v>
      </c>
    </row>
    <row r="55" spans="1:7" ht="30.75" customHeight="1">
      <c r="A55" s="55" t="s">
        <v>71</v>
      </c>
      <c r="B55" s="9" t="s">
        <v>203</v>
      </c>
      <c r="C55" s="19" t="s">
        <v>2</v>
      </c>
      <c r="D55" s="25" t="s">
        <v>4</v>
      </c>
      <c r="E55" s="9" t="s">
        <v>39</v>
      </c>
      <c r="F55" s="143">
        <v>2648000</v>
      </c>
      <c r="G55" s="56">
        <v>2648000</v>
      </c>
    </row>
    <row r="56" spans="1:7" ht="16.5" customHeight="1">
      <c r="A56" s="60" t="s">
        <v>103</v>
      </c>
      <c r="B56" s="24" t="s">
        <v>204</v>
      </c>
      <c r="C56" s="35" t="s">
        <v>2</v>
      </c>
      <c r="D56" s="26" t="s">
        <v>4</v>
      </c>
      <c r="E56" s="26"/>
      <c r="F56" s="150">
        <f>SUM(F57:F65)</f>
        <v>45395535</v>
      </c>
      <c r="G56" s="59">
        <f>SUM(G57:G65)</f>
        <v>45124535</v>
      </c>
    </row>
    <row r="57" spans="1:7" ht="22.5" customHeight="1">
      <c r="A57" s="55" t="s">
        <v>197</v>
      </c>
      <c r="B57" s="9" t="s">
        <v>204</v>
      </c>
      <c r="C57" s="19" t="s">
        <v>2</v>
      </c>
      <c r="D57" s="25" t="s">
        <v>4</v>
      </c>
      <c r="E57" s="9" t="s">
        <v>68</v>
      </c>
      <c r="F57" s="143">
        <v>7500000</v>
      </c>
      <c r="G57" s="56">
        <v>7500000</v>
      </c>
    </row>
    <row r="58" spans="1:7" ht="21.75" customHeight="1">
      <c r="A58" s="55" t="s">
        <v>69</v>
      </c>
      <c r="B58" s="9" t="s">
        <v>204</v>
      </c>
      <c r="C58" s="19" t="s">
        <v>2</v>
      </c>
      <c r="D58" s="25" t="s">
        <v>4</v>
      </c>
      <c r="E58" s="9" t="s">
        <v>70</v>
      </c>
      <c r="F58" s="143">
        <v>164000</v>
      </c>
      <c r="G58" s="56">
        <v>164000</v>
      </c>
    </row>
    <row r="59" spans="1:7" ht="30.75" customHeight="1">
      <c r="A59" s="55" t="s">
        <v>199</v>
      </c>
      <c r="B59" s="9" t="s">
        <v>204</v>
      </c>
      <c r="C59" s="19" t="s">
        <v>2</v>
      </c>
      <c r="D59" s="25" t="s">
        <v>4</v>
      </c>
      <c r="E59" s="9" t="s">
        <v>198</v>
      </c>
      <c r="F59" s="143">
        <v>2000000</v>
      </c>
      <c r="G59" s="56">
        <v>2300000</v>
      </c>
    </row>
    <row r="60" spans="1:7" ht="26.25" customHeight="1">
      <c r="A60" s="55" t="s">
        <v>71</v>
      </c>
      <c r="B60" s="9" t="s">
        <v>204</v>
      </c>
      <c r="C60" s="19" t="s">
        <v>2</v>
      </c>
      <c r="D60" s="25" t="s">
        <v>4</v>
      </c>
      <c r="E60" s="9" t="s">
        <v>39</v>
      </c>
      <c r="F60" s="143">
        <v>16111535</v>
      </c>
      <c r="G60" s="56">
        <v>16040535</v>
      </c>
    </row>
    <row r="61" spans="1:8" ht="39.75" customHeight="1">
      <c r="A61" s="55" t="s">
        <v>75</v>
      </c>
      <c r="B61" s="9" t="s">
        <v>204</v>
      </c>
      <c r="C61" s="19" t="s">
        <v>2</v>
      </c>
      <c r="D61" s="25" t="s">
        <v>4</v>
      </c>
      <c r="E61" s="9" t="s">
        <v>76</v>
      </c>
      <c r="F61" s="143">
        <v>18000000</v>
      </c>
      <c r="G61" s="56">
        <v>17500000</v>
      </c>
      <c r="H61" s="28"/>
    </row>
    <row r="62" spans="1:7" ht="61.5" customHeight="1">
      <c r="A62" s="57" t="s">
        <v>61</v>
      </c>
      <c r="B62" s="9" t="s">
        <v>204</v>
      </c>
      <c r="C62" s="19" t="s">
        <v>2</v>
      </c>
      <c r="D62" s="25" t="s">
        <v>4</v>
      </c>
      <c r="E62" s="9" t="s">
        <v>62</v>
      </c>
      <c r="F62" s="143">
        <v>270000</v>
      </c>
      <c r="G62" s="56">
        <v>270000</v>
      </c>
    </row>
    <row r="63" spans="1:7" ht="18" customHeight="1">
      <c r="A63" s="55" t="s">
        <v>63</v>
      </c>
      <c r="B63" s="9" t="s">
        <v>204</v>
      </c>
      <c r="C63" s="19" t="s">
        <v>2</v>
      </c>
      <c r="D63" s="25" t="s">
        <v>4</v>
      </c>
      <c r="E63" s="9" t="s">
        <v>64</v>
      </c>
      <c r="F63" s="143">
        <v>1080000</v>
      </c>
      <c r="G63" s="56">
        <v>1080000</v>
      </c>
    </row>
    <row r="64" spans="1:7" ht="15.75" customHeight="1">
      <c r="A64" s="55" t="s">
        <v>65</v>
      </c>
      <c r="B64" s="9" t="s">
        <v>204</v>
      </c>
      <c r="C64" s="19" t="s">
        <v>2</v>
      </c>
      <c r="D64" s="25" t="s">
        <v>4</v>
      </c>
      <c r="E64" s="9" t="s">
        <v>66</v>
      </c>
      <c r="F64" s="143">
        <v>126000</v>
      </c>
      <c r="G64" s="56">
        <v>126000</v>
      </c>
    </row>
    <row r="65" spans="1:7" ht="15.75" customHeight="1">
      <c r="A65" s="55" t="s">
        <v>341</v>
      </c>
      <c r="B65" s="9" t="s">
        <v>204</v>
      </c>
      <c r="C65" s="19" t="s">
        <v>2</v>
      </c>
      <c r="D65" s="25" t="s">
        <v>4</v>
      </c>
      <c r="E65" s="9" t="s">
        <v>340</v>
      </c>
      <c r="F65" s="143">
        <v>144000</v>
      </c>
      <c r="G65" s="56">
        <v>144000</v>
      </c>
    </row>
    <row r="66" spans="1:7" ht="28.5" customHeight="1">
      <c r="A66" s="60" t="s">
        <v>104</v>
      </c>
      <c r="B66" s="24" t="s">
        <v>205</v>
      </c>
      <c r="C66" s="35" t="s">
        <v>2</v>
      </c>
      <c r="D66" s="26" t="s">
        <v>4</v>
      </c>
      <c r="E66" s="26"/>
      <c r="F66" s="150">
        <f>F67</f>
        <v>18000000</v>
      </c>
      <c r="G66" s="59">
        <f>G67</f>
        <v>18000000</v>
      </c>
    </row>
    <row r="67" spans="1:7" ht="41.25" customHeight="1">
      <c r="A67" s="55" t="s">
        <v>75</v>
      </c>
      <c r="B67" s="9" t="s">
        <v>205</v>
      </c>
      <c r="C67" s="19" t="s">
        <v>2</v>
      </c>
      <c r="D67" s="25" t="s">
        <v>4</v>
      </c>
      <c r="E67" s="25" t="s">
        <v>76</v>
      </c>
      <c r="F67" s="143">
        <v>18000000</v>
      </c>
      <c r="G67" s="56">
        <v>18000000</v>
      </c>
    </row>
    <row r="68" spans="1:7" ht="63.75" customHeight="1">
      <c r="A68" s="94" t="s">
        <v>131</v>
      </c>
      <c r="B68" s="24" t="s">
        <v>206</v>
      </c>
      <c r="C68" s="29" t="s">
        <v>2</v>
      </c>
      <c r="D68" s="24" t="s">
        <v>4</v>
      </c>
      <c r="E68" s="24"/>
      <c r="F68" s="150">
        <f>F69+F70</f>
        <v>4000000</v>
      </c>
      <c r="G68" s="59">
        <f>G69+G70</f>
        <v>4000000</v>
      </c>
    </row>
    <row r="69" spans="1:7" ht="17.25" customHeight="1">
      <c r="A69" s="61" t="s">
        <v>69</v>
      </c>
      <c r="B69" s="9" t="s">
        <v>206</v>
      </c>
      <c r="C69" s="10" t="s">
        <v>2</v>
      </c>
      <c r="D69" s="9" t="s">
        <v>4</v>
      </c>
      <c r="E69" s="9" t="s">
        <v>70</v>
      </c>
      <c r="F69" s="143">
        <v>2500000</v>
      </c>
      <c r="G69" s="56">
        <v>2500000</v>
      </c>
    </row>
    <row r="70" spans="1:7" ht="19.5" customHeight="1">
      <c r="A70" s="61" t="s">
        <v>77</v>
      </c>
      <c r="B70" s="9" t="s">
        <v>206</v>
      </c>
      <c r="C70" s="10" t="s">
        <v>2</v>
      </c>
      <c r="D70" s="9" t="s">
        <v>4</v>
      </c>
      <c r="E70" s="9" t="s">
        <v>78</v>
      </c>
      <c r="F70" s="143">
        <v>1500000</v>
      </c>
      <c r="G70" s="56">
        <v>1500000</v>
      </c>
    </row>
    <row r="71" spans="1:7" ht="64.5" customHeight="1">
      <c r="A71" s="58" t="s">
        <v>138</v>
      </c>
      <c r="B71" s="24" t="s">
        <v>453</v>
      </c>
      <c r="C71" s="35" t="s">
        <v>2</v>
      </c>
      <c r="D71" s="26" t="s">
        <v>4</v>
      </c>
      <c r="E71" s="26"/>
      <c r="F71" s="150">
        <f>SUM(F72:F81)</f>
        <v>96828850</v>
      </c>
      <c r="G71" s="59">
        <f>SUM(G72:G81)</f>
        <v>88601900</v>
      </c>
    </row>
    <row r="72" spans="1:7" ht="22.5" customHeight="1">
      <c r="A72" s="55" t="s">
        <v>197</v>
      </c>
      <c r="B72" s="9" t="s">
        <v>453</v>
      </c>
      <c r="C72" s="10" t="s">
        <v>2</v>
      </c>
      <c r="D72" s="9" t="s">
        <v>4</v>
      </c>
      <c r="E72" s="14" t="s">
        <v>68</v>
      </c>
      <c r="F72" s="143">
        <v>39000000</v>
      </c>
      <c r="G72" s="56">
        <v>35000000</v>
      </c>
    </row>
    <row r="73" spans="1:7" ht="16.5" customHeight="1">
      <c r="A73" s="55" t="s">
        <v>69</v>
      </c>
      <c r="B73" s="9" t="s">
        <v>453</v>
      </c>
      <c r="C73" s="10" t="s">
        <v>2</v>
      </c>
      <c r="D73" s="9" t="s">
        <v>4</v>
      </c>
      <c r="E73" s="14" t="s">
        <v>70</v>
      </c>
      <c r="F73" s="143">
        <v>500000</v>
      </c>
      <c r="G73" s="56">
        <v>200000</v>
      </c>
    </row>
    <row r="74" spans="1:7" ht="36" customHeight="1">
      <c r="A74" s="55" t="s">
        <v>199</v>
      </c>
      <c r="B74" s="9" t="s">
        <v>453</v>
      </c>
      <c r="C74" s="13" t="s">
        <v>2</v>
      </c>
      <c r="D74" s="14" t="s">
        <v>4</v>
      </c>
      <c r="E74" s="14" t="s">
        <v>198</v>
      </c>
      <c r="F74" s="143">
        <v>10000000</v>
      </c>
      <c r="G74" s="56">
        <v>8140900</v>
      </c>
    </row>
    <row r="75" spans="1:7" ht="23.25" customHeight="1">
      <c r="A75" s="55" t="s">
        <v>46</v>
      </c>
      <c r="B75" s="9" t="s">
        <v>453</v>
      </c>
      <c r="C75" s="13" t="s">
        <v>2</v>
      </c>
      <c r="D75" s="14" t="s">
        <v>4</v>
      </c>
      <c r="E75" s="14" t="s">
        <v>47</v>
      </c>
      <c r="F75" s="143">
        <v>0</v>
      </c>
      <c r="G75" s="56">
        <v>0</v>
      </c>
    </row>
    <row r="76" spans="1:7" ht="24.75" customHeight="1">
      <c r="A76" s="55" t="s">
        <v>71</v>
      </c>
      <c r="B76" s="9" t="s">
        <v>453</v>
      </c>
      <c r="C76" s="13" t="s">
        <v>2</v>
      </c>
      <c r="D76" s="14" t="s">
        <v>4</v>
      </c>
      <c r="E76" s="14" t="s">
        <v>39</v>
      </c>
      <c r="F76" s="143">
        <v>2263100</v>
      </c>
      <c r="G76" s="56">
        <v>2200000</v>
      </c>
    </row>
    <row r="77" spans="1:7" ht="24.75" customHeight="1">
      <c r="A77" s="55" t="s">
        <v>48</v>
      </c>
      <c r="B77" s="9" t="s">
        <v>453</v>
      </c>
      <c r="C77" s="13" t="s">
        <v>2</v>
      </c>
      <c r="D77" s="14" t="s">
        <v>4</v>
      </c>
      <c r="E77" s="14" t="s">
        <v>49</v>
      </c>
      <c r="F77" s="143">
        <v>12050</v>
      </c>
      <c r="G77" s="56">
        <v>10000</v>
      </c>
    </row>
    <row r="78" spans="1:7" ht="24.75" customHeight="1">
      <c r="A78" s="55" t="s">
        <v>380</v>
      </c>
      <c r="B78" s="9" t="s">
        <v>453</v>
      </c>
      <c r="C78" s="10" t="s">
        <v>2</v>
      </c>
      <c r="D78" s="9" t="s">
        <v>4</v>
      </c>
      <c r="E78" s="14" t="s">
        <v>381</v>
      </c>
      <c r="F78" s="143">
        <v>13600</v>
      </c>
      <c r="G78" s="56">
        <v>12000</v>
      </c>
    </row>
    <row r="79" spans="1:7" ht="38.25" customHeight="1">
      <c r="A79" s="55" t="s">
        <v>75</v>
      </c>
      <c r="B79" s="9" t="s">
        <v>453</v>
      </c>
      <c r="C79" s="10" t="s">
        <v>2</v>
      </c>
      <c r="D79" s="9" t="s">
        <v>4</v>
      </c>
      <c r="E79" s="14" t="s">
        <v>76</v>
      </c>
      <c r="F79" s="143">
        <v>45000000</v>
      </c>
      <c r="G79" s="56">
        <v>43000000</v>
      </c>
    </row>
    <row r="80" spans="1:7" ht="21.75" customHeight="1">
      <c r="A80" s="55" t="s">
        <v>65</v>
      </c>
      <c r="B80" s="9" t="s">
        <v>453</v>
      </c>
      <c r="C80" s="10" t="s">
        <v>2</v>
      </c>
      <c r="D80" s="9" t="s">
        <v>4</v>
      </c>
      <c r="E80" s="9" t="s">
        <v>66</v>
      </c>
      <c r="F80" s="143">
        <v>25400</v>
      </c>
      <c r="G80" s="56">
        <v>25000</v>
      </c>
    </row>
    <row r="81" spans="1:7" ht="15.75" customHeight="1">
      <c r="A81" s="55" t="s">
        <v>341</v>
      </c>
      <c r="B81" s="9" t="s">
        <v>453</v>
      </c>
      <c r="C81" s="10" t="s">
        <v>2</v>
      </c>
      <c r="D81" s="9" t="s">
        <v>4</v>
      </c>
      <c r="E81" s="9" t="s">
        <v>340</v>
      </c>
      <c r="F81" s="143">
        <v>14700</v>
      </c>
      <c r="G81" s="56">
        <v>14000</v>
      </c>
    </row>
    <row r="82" spans="1:7" ht="45" customHeight="1">
      <c r="A82" s="72" t="s">
        <v>342</v>
      </c>
      <c r="B82" s="24" t="s">
        <v>344</v>
      </c>
      <c r="C82" s="29" t="s">
        <v>2</v>
      </c>
      <c r="D82" s="24" t="s">
        <v>4</v>
      </c>
      <c r="E82" s="9"/>
      <c r="F82" s="150">
        <f>F83+F84</f>
        <v>0</v>
      </c>
      <c r="G82" s="59">
        <f>G83+G84</f>
        <v>0</v>
      </c>
    </row>
    <row r="83" spans="1:7" ht="29.25" customHeight="1">
      <c r="A83" s="55" t="s">
        <v>71</v>
      </c>
      <c r="B83" s="9" t="s">
        <v>344</v>
      </c>
      <c r="C83" s="10" t="s">
        <v>2</v>
      </c>
      <c r="D83" s="9" t="s">
        <v>4</v>
      </c>
      <c r="E83" s="9" t="s">
        <v>39</v>
      </c>
      <c r="F83" s="143">
        <v>0</v>
      </c>
      <c r="G83" s="56">
        <v>0</v>
      </c>
    </row>
    <row r="84" spans="1:7" ht="26.25" customHeight="1">
      <c r="A84" s="61" t="s">
        <v>77</v>
      </c>
      <c r="B84" s="9" t="s">
        <v>344</v>
      </c>
      <c r="C84" s="10" t="s">
        <v>2</v>
      </c>
      <c r="D84" s="9" t="s">
        <v>4</v>
      </c>
      <c r="E84" s="9" t="s">
        <v>78</v>
      </c>
      <c r="F84" s="143">
        <v>0</v>
      </c>
      <c r="G84" s="56">
        <v>0</v>
      </c>
    </row>
    <row r="85" spans="1:7" ht="52.5" customHeight="1" hidden="1">
      <c r="A85" s="60" t="s">
        <v>79</v>
      </c>
      <c r="B85" s="24" t="s">
        <v>208</v>
      </c>
      <c r="C85" s="35" t="s">
        <v>2</v>
      </c>
      <c r="D85" s="26" t="s">
        <v>4</v>
      </c>
      <c r="E85" s="26"/>
      <c r="F85" s="150">
        <f>SUM(F86:F94)</f>
        <v>0</v>
      </c>
      <c r="G85" s="59">
        <f>SUM(G86:G94)</f>
        <v>0</v>
      </c>
    </row>
    <row r="86" spans="1:7" ht="28.5" customHeight="1" hidden="1">
      <c r="A86" s="55" t="s">
        <v>197</v>
      </c>
      <c r="B86" s="9" t="s">
        <v>208</v>
      </c>
      <c r="C86" s="19" t="s">
        <v>2</v>
      </c>
      <c r="D86" s="25" t="s">
        <v>4</v>
      </c>
      <c r="E86" s="14" t="s">
        <v>68</v>
      </c>
      <c r="F86" s="143">
        <v>0</v>
      </c>
      <c r="G86" s="56">
        <v>0</v>
      </c>
    </row>
    <row r="87" spans="1:7" ht="28.5" customHeight="1" hidden="1">
      <c r="A87" s="55" t="s">
        <v>69</v>
      </c>
      <c r="B87" s="9" t="s">
        <v>208</v>
      </c>
      <c r="C87" s="19" t="s">
        <v>2</v>
      </c>
      <c r="D87" s="25" t="s">
        <v>4</v>
      </c>
      <c r="E87" s="14" t="s">
        <v>70</v>
      </c>
      <c r="F87" s="143">
        <v>0</v>
      </c>
      <c r="G87" s="56">
        <v>0</v>
      </c>
    </row>
    <row r="88" spans="1:7" ht="28.5" customHeight="1" hidden="1">
      <c r="A88" s="55" t="s">
        <v>199</v>
      </c>
      <c r="B88" s="9" t="s">
        <v>208</v>
      </c>
      <c r="C88" s="19" t="s">
        <v>2</v>
      </c>
      <c r="D88" s="25" t="s">
        <v>4</v>
      </c>
      <c r="E88" s="14" t="s">
        <v>198</v>
      </c>
      <c r="F88" s="143">
        <v>0</v>
      </c>
      <c r="G88" s="56">
        <v>0</v>
      </c>
    </row>
    <row r="89" spans="1:7" ht="28.5" customHeight="1" hidden="1">
      <c r="A89" s="55" t="s">
        <v>71</v>
      </c>
      <c r="B89" s="9" t="s">
        <v>208</v>
      </c>
      <c r="C89" s="19" t="s">
        <v>2</v>
      </c>
      <c r="D89" s="25" t="s">
        <v>4</v>
      </c>
      <c r="E89" s="14" t="s">
        <v>39</v>
      </c>
      <c r="F89" s="143">
        <v>0</v>
      </c>
      <c r="G89" s="56">
        <v>0</v>
      </c>
    </row>
    <row r="90" spans="1:7" ht="28.5" customHeight="1" hidden="1">
      <c r="A90" s="55" t="s">
        <v>48</v>
      </c>
      <c r="B90" s="9" t="s">
        <v>208</v>
      </c>
      <c r="C90" s="19" t="s">
        <v>2</v>
      </c>
      <c r="D90" s="25" t="s">
        <v>4</v>
      </c>
      <c r="E90" s="14" t="s">
        <v>49</v>
      </c>
      <c r="F90" s="143">
        <v>0</v>
      </c>
      <c r="G90" s="56">
        <v>0</v>
      </c>
    </row>
    <row r="91" spans="1:7" ht="28.5" customHeight="1" hidden="1">
      <c r="A91" s="55" t="s">
        <v>380</v>
      </c>
      <c r="B91" s="9" t="s">
        <v>208</v>
      </c>
      <c r="C91" s="165" t="s">
        <v>2</v>
      </c>
      <c r="D91" s="31" t="s">
        <v>4</v>
      </c>
      <c r="E91" s="14" t="s">
        <v>381</v>
      </c>
      <c r="F91" s="143">
        <v>0</v>
      </c>
      <c r="G91" s="56">
        <v>0</v>
      </c>
    </row>
    <row r="92" spans="1:7" ht="28.5" customHeight="1" hidden="1">
      <c r="A92" s="55" t="s">
        <v>63</v>
      </c>
      <c r="B92" s="9" t="s">
        <v>208</v>
      </c>
      <c r="C92" s="165" t="s">
        <v>2</v>
      </c>
      <c r="D92" s="31" t="s">
        <v>4</v>
      </c>
      <c r="E92" s="14" t="s">
        <v>64</v>
      </c>
      <c r="F92" s="143">
        <v>0</v>
      </c>
      <c r="G92" s="56">
        <v>0</v>
      </c>
    </row>
    <row r="93" spans="1:7" ht="28.5" customHeight="1" hidden="1">
      <c r="A93" s="55" t="s">
        <v>65</v>
      </c>
      <c r="B93" s="9" t="s">
        <v>208</v>
      </c>
      <c r="C93" s="165" t="s">
        <v>2</v>
      </c>
      <c r="D93" s="31" t="s">
        <v>4</v>
      </c>
      <c r="E93" s="14" t="s">
        <v>66</v>
      </c>
      <c r="F93" s="143">
        <v>0</v>
      </c>
      <c r="G93" s="56">
        <v>0</v>
      </c>
    </row>
    <row r="94" spans="1:7" ht="28.5" customHeight="1" hidden="1">
      <c r="A94" s="55" t="s">
        <v>341</v>
      </c>
      <c r="B94" s="9" t="s">
        <v>208</v>
      </c>
      <c r="C94" s="19" t="s">
        <v>2</v>
      </c>
      <c r="D94" s="25" t="s">
        <v>4</v>
      </c>
      <c r="E94" s="14" t="s">
        <v>340</v>
      </c>
      <c r="F94" s="143">
        <v>0</v>
      </c>
      <c r="G94" s="56">
        <v>0</v>
      </c>
    </row>
    <row r="95" spans="1:7" ht="76.5">
      <c r="A95" s="60" t="s">
        <v>132</v>
      </c>
      <c r="B95" s="24" t="s">
        <v>318</v>
      </c>
      <c r="C95" s="29" t="s">
        <v>2</v>
      </c>
      <c r="D95" s="24" t="s">
        <v>4</v>
      </c>
      <c r="E95" s="24"/>
      <c r="F95" s="150">
        <f>SUM(F96:F97)</f>
        <v>31000</v>
      </c>
      <c r="G95" s="59">
        <f>SUM(G96:G97)</f>
        <v>16000</v>
      </c>
    </row>
    <row r="96" spans="1:7" ht="26.25" customHeight="1">
      <c r="A96" s="55" t="s">
        <v>71</v>
      </c>
      <c r="B96" s="9" t="s">
        <v>318</v>
      </c>
      <c r="C96" s="10" t="s">
        <v>2</v>
      </c>
      <c r="D96" s="9" t="s">
        <v>4</v>
      </c>
      <c r="E96" s="9" t="s">
        <v>39</v>
      </c>
      <c r="F96" s="143">
        <v>16000</v>
      </c>
      <c r="G96" s="56">
        <v>8000</v>
      </c>
    </row>
    <row r="97" spans="1:7" ht="15">
      <c r="A97" s="61" t="s">
        <v>77</v>
      </c>
      <c r="B97" s="9" t="s">
        <v>318</v>
      </c>
      <c r="C97" s="10" t="s">
        <v>2</v>
      </c>
      <c r="D97" s="9" t="s">
        <v>4</v>
      </c>
      <c r="E97" s="9" t="s">
        <v>78</v>
      </c>
      <c r="F97" s="143">
        <v>15000</v>
      </c>
      <c r="G97" s="56">
        <v>8000</v>
      </c>
    </row>
    <row r="98" spans="1:7" ht="38.25">
      <c r="A98" s="60" t="s">
        <v>345</v>
      </c>
      <c r="B98" s="24" t="s">
        <v>346</v>
      </c>
      <c r="C98" s="29" t="s">
        <v>2</v>
      </c>
      <c r="D98" s="24" t="s">
        <v>4</v>
      </c>
      <c r="E98" s="9"/>
      <c r="F98" s="150">
        <f>F99+F100</f>
        <v>0</v>
      </c>
      <c r="G98" s="59">
        <f>G99+G100</f>
        <v>0</v>
      </c>
    </row>
    <row r="99" spans="1:7" ht="25.5">
      <c r="A99" s="55" t="s">
        <v>71</v>
      </c>
      <c r="B99" s="9" t="s">
        <v>346</v>
      </c>
      <c r="C99" s="10" t="s">
        <v>2</v>
      </c>
      <c r="D99" s="9" t="s">
        <v>4</v>
      </c>
      <c r="E99" s="9" t="s">
        <v>39</v>
      </c>
      <c r="F99" s="143">
        <v>0</v>
      </c>
      <c r="G99" s="56">
        <v>0</v>
      </c>
    </row>
    <row r="100" spans="1:7" ht="15">
      <c r="A100" s="61" t="s">
        <v>77</v>
      </c>
      <c r="B100" s="9" t="s">
        <v>346</v>
      </c>
      <c r="C100" s="10" t="s">
        <v>2</v>
      </c>
      <c r="D100" s="9" t="s">
        <v>4</v>
      </c>
      <c r="E100" s="9" t="s">
        <v>78</v>
      </c>
      <c r="F100" s="143">
        <v>0</v>
      </c>
      <c r="G100" s="56">
        <v>0</v>
      </c>
    </row>
    <row r="101" spans="1:7" ht="25.5">
      <c r="A101" s="60" t="s">
        <v>347</v>
      </c>
      <c r="B101" s="24" t="s">
        <v>348</v>
      </c>
      <c r="C101" s="29" t="s">
        <v>2</v>
      </c>
      <c r="D101" s="24" t="s">
        <v>4</v>
      </c>
      <c r="E101" s="24"/>
      <c r="F101" s="150">
        <f>F102+F103</f>
        <v>0</v>
      </c>
      <c r="G101" s="59">
        <f>G102+G103</f>
        <v>0</v>
      </c>
    </row>
    <row r="102" spans="1:7" ht="25.5">
      <c r="A102" s="55" t="s">
        <v>71</v>
      </c>
      <c r="B102" s="9" t="s">
        <v>348</v>
      </c>
      <c r="C102" s="10" t="s">
        <v>2</v>
      </c>
      <c r="D102" s="9" t="s">
        <v>4</v>
      </c>
      <c r="E102" s="9" t="s">
        <v>68</v>
      </c>
      <c r="F102" s="143">
        <v>0</v>
      </c>
      <c r="G102" s="56">
        <v>0</v>
      </c>
    </row>
    <row r="103" spans="1:7" ht="15">
      <c r="A103" s="61" t="s">
        <v>77</v>
      </c>
      <c r="B103" s="9" t="s">
        <v>348</v>
      </c>
      <c r="C103" s="10" t="s">
        <v>2</v>
      </c>
      <c r="D103" s="9" t="s">
        <v>4</v>
      </c>
      <c r="E103" s="9" t="s">
        <v>198</v>
      </c>
      <c r="F103" s="143">
        <v>0</v>
      </c>
      <c r="G103" s="56">
        <v>0</v>
      </c>
    </row>
    <row r="104" spans="1:7" ht="38.25">
      <c r="A104" s="60" t="s">
        <v>382</v>
      </c>
      <c r="B104" s="24" t="s">
        <v>383</v>
      </c>
      <c r="C104" s="29" t="s">
        <v>2</v>
      </c>
      <c r="D104" s="24" t="s">
        <v>4</v>
      </c>
      <c r="E104" s="9"/>
      <c r="F104" s="150">
        <f>F105</f>
        <v>0</v>
      </c>
      <c r="G104" s="59">
        <f>G105</f>
        <v>0</v>
      </c>
    </row>
    <row r="105" spans="1:7" ht="25.5">
      <c r="A105" s="55" t="s">
        <v>71</v>
      </c>
      <c r="B105" s="9" t="s">
        <v>383</v>
      </c>
      <c r="C105" s="10" t="s">
        <v>2</v>
      </c>
      <c r="D105" s="9" t="s">
        <v>4</v>
      </c>
      <c r="E105" s="9" t="s">
        <v>39</v>
      </c>
      <c r="F105" s="143">
        <v>0</v>
      </c>
      <c r="G105" s="56">
        <v>0</v>
      </c>
    </row>
    <row r="106" spans="1:7" ht="38.25">
      <c r="A106" s="60" t="s">
        <v>384</v>
      </c>
      <c r="B106" s="24" t="s">
        <v>385</v>
      </c>
      <c r="C106" s="29" t="s">
        <v>2</v>
      </c>
      <c r="D106" s="24" t="s">
        <v>4</v>
      </c>
      <c r="E106" s="9"/>
      <c r="F106" s="150">
        <f>F107</f>
        <v>0</v>
      </c>
      <c r="G106" s="59">
        <f>G107</f>
        <v>0</v>
      </c>
    </row>
    <row r="107" spans="1:7" ht="25.5">
      <c r="A107" s="55" t="s">
        <v>71</v>
      </c>
      <c r="B107" s="9" t="s">
        <v>385</v>
      </c>
      <c r="C107" s="10" t="s">
        <v>2</v>
      </c>
      <c r="D107" s="9" t="s">
        <v>4</v>
      </c>
      <c r="E107" s="9" t="s">
        <v>39</v>
      </c>
      <c r="F107" s="143">
        <v>0</v>
      </c>
      <c r="G107" s="56">
        <v>0</v>
      </c>
    </row>
    <row r="108" spans="1:7" ht="25.5">
      <c r="A108" s="60" t="s">
        <v>105</v>
      </c>
      <c r="B108" s="24" t="s">
        <v>209</v>
      </c>
      <c r="C108" s="35" t="s">
        <v>2</v>
      </c>
      <c r="D108" s="24" t="s">
        <v>5</v>
      </c>
      <c r="E108" s="24"/>
      <c r="F108" s="150">
        <f>F109+F110+F112+F113+F114+F111+F115</f>
        <v>9813400</v>
      </c>
      <c r="G108" s="59">
        <f>G109+G110+G112+G113+G114+G111+G115</f>
        <v>9813400</v>
      </c>
    </row>
    <row r="109" spans="1:7" ht="15">
      <c r="A109" s="55" t="s">
        <v>197</v>
      </c>
      <c r="B109" s="9" t="s">
        <v>209</v>
      </c>
      <c r="C109" s="19" t="s">
        <v>2</v>
      </c>
      <c r="D109" s="9" t="s">
        <v>5</v>
      </c>
      <c r="E109" s="14" t="s">
        <v>68</v>
      </c>
      <c r="F109" s="143">
        <v>7000000</v>
      </c>
      <c r="G109" s="56">
        <v>7000000</v>
      </c>
    </row>
    <row r="110" spans="1:7" ht="15">
      <c r="A110" s="55" t="s">
        <v>69</v>
      </c>
      <c r="B110" s="9" t="s">
        <v>209</v>
      </c>
      <c r="C110" s="19" t="s">
        <v>2</v>
      </c>
      <c r="D110" s="9" t="s">
        <v>5</v>
      </c>
      <c r="E110" s="14" t="s">
        <v>70</v>
      </c>
      <c r="F110" s="143">
        <v>300000</v>
      </c>
      <c r="G110" s="56">
        <v>300000</v>
      </c>
    </row>
    <row r="111" spans="1:7" ht="25.5">
      <c r="A111" s="55" t="s">
        <v>199</v>
      </c>
      <c r="B111" s="9" t="s">
        <v>209</v>
      </c>
      <c r="C111" s="19" t="s">
        <v>2</v>
      </c>
      <c r="D111" s="9" t="s">
        <v>5</v>
      </c>
      <c r="E111" s="14" t="s">
        <v>198</v>
      </c>
      <c r="F111" s="143">
        <v>2000000</v>
      </c>
      <c r="G111" s="56">
        <v>2000000</v>
      </c>
    </row>
    <row r="112" spans="1:7" ht="25.5">
      <c r="A112" s="55" t="s">
        <v>71</v>
      </c>
      <c r="B112" s="9" t="s">
        <v>209</v>
      </c>
      <c r="C112" s="19" t="s">
        <v>2</v>
      </c>
      <c r="D112" s="9" t="s">
        <v>5</v>
      </c>
      <c r="E112" s="14" t="s">
        <v>39</v>
      </c>
      <c r="F112" s="143">
        <v>378000</v>
      </c>
      <c r="G112" s="56">
        <v>378000</v>
      </c>
    </row>
    <row r="113" spans="1:7" ht="15">
      <c r="A113" s="55" t="s">
        <v>63</v>
      </c>
      <c r="B113" s="9" t="s">
        <v>209</v>
      </c>
      <c r="C113" s="19" t="s">
        <v>2</v>
      </c>
      <c r="D113" s="9" t="s">
        <v>5</v>
      </c>
      <c r="E113" s="9" t="s">
        <v>64</v>
      </c>
      <c r="F113" s="143">
        <v>2400</v>
      </c>
      <c r="G113" s="56">
        <v>2400</v>
      </c>
    </row>
    <row r="114" spans="1:7" ht="15">
      <c r="A114" s="55" t="s">
        <v>65</v>
      </c>
      <c r="B114" s="9" t="s">
        <v>209</v>
      </c>
      <c r="C114" s="19" t="s">
        <v>2</v>
      </c>
      <c r="D114" s="9" t="s">
        <v>5</v>
      </c>
      <c r="E114" s="9" t="s">
        <v>66</v>
      </c>
      <c r="F114" s="143">
        <v>27000</v>
      </c>
      <c r="G114" s="56">
        <v>27000</v>
      </c>
    </row>
    <row r="115" spans="1:7" ht="15">
      <c r="A115" s="55" t="s">
        <v>341</v>
      </c>
      <c r="B115" s="9" t="s">
        <v>209</v>
      </c>
      <c r="C115" s="19" t="s">
        <v>2</v>
      </c>
      <c r="D115" s="9" t="s">
        <v>5</v>
      </c>
      <c r="E115" s="9" t="s">
        <v>340</v>
      </c>
      <c r="F115" s="143">
        <v>106000</v>
      </c>
      <c r="G115" s="56">
        <v>106000</v>
      </c>
    </row>
    <row r="116" spans="1:8" ht="38.25">
      <c r="A116" s="60" t="s">
        <v>140</v>
      </c>
      <c r="B116" s="24" t="s">
        <v>210</v>
      </c>
      <c r="C116" s="35" t="s">
        <v>2</v>
      </c>
      <c r="D116" s="24" t="s">
        <v>5</v>
      </c>
      <c r="E116" s="24"/>
      <c r="F116" s="150">
        <f>SUM(F117:F120)</f>
        <v>617000</v>
      </c>
      <c r="G116" s="59">
        <f>SUM(G117:G120)</f>
        <v>517000</v>
      </c>
      <c r="H116" s="28"/>
    </row>
    <row r="117" spans="1:7" ht="21" customHeight="1">
      <c r="A117" s="55" t="s">
        <v>69</v>
      </c>
      <c r="B117" s="9" t="s">
        <v>210</v>
      </c>
      <c r="C117" s="19" t="s">
        <v>2</v>
      </c>
      <c r="D117" s="25" t="s">
        <v>5</v>
      </c>
      <c r="E117" s="9" t="s">
        <v>70</v>
      </c>
      <c r="F117" s="143">
        <v>17000</v>
      </c>
      <c r="G117" s="56">
        <v>17000</v>
      </c>
    </row>
    <row r="118" spans="1:7" ht="25.5">
      <c r="A118" s="55" t="s">
        <v>429</v>
      </c>
      <c r="B118" s="9" t="s">
        <v>210</v>
      </c>
      <c r="C118" s="19" t="s">
        <v>2</v>
      </c>
      <c r="D118" s="25" t="s">
        <v>5</v>
      </c>
      <c r="E118" s="9" t="s">
        <v>39</v>
      </c>
      <c r="F118" s="143">
        <v>100000</v>
      </c>
      <c r="G118" s="56">
        <v>100000</v>
      </c>
    </row>
    <row r="119" spans="1:7" ht="25.5">
      <c r="A119" s="55" t="s">
        <v>430</v>
      </c>
      <c r="B119" s="9" t="s">
        <v>210</v>
      </c>
      <c r="C119" s="19" t="s">
        <v>2</v>
      </c>
      <c r="D119" s="25" t="s">
        <v>5</v>
      </c>
      <c r="E119" s="9" t="s">
        <v>39</v>
      </c>
      <c r="F119" s="143">
        <v>100000</v>
      </c>
      <c r="G119" s="56">
        <v>100000</v>
      </c>
    </row>
    <row r="120" spans="1:7" ht="25.5">
      <c r="A120" s="55" t="s">
        <v>142</v>
      </c>
      <c r="B120" s="9" t="s">
        <v>210</v>
      </c>
      <c r="C120" s="19" t="s">
        <v>2</v>
      </c>
      <c r="D120" s="25" t="s">
        <v>5</v>
      </c>
      <c r="E120" s="9" t="s">
        <v>78</v>
      </c>
      <c r="F120" s="143">
        <v>400000</v>
      </c>
      <c r="G120" s="56">
        <v>300000</v>
      </c>
    </row>
    <row r="121" spans="1:7" ht="27.75" customHeight="1">
      <c r="A121" s="58" t="s">
        <v>80</v>
      </c>
      <c r="B121" s="24" t="s">
        <v>387</v>
      </c>
      <c r="C121" s="35" t="s">
        <v>2</v>
      </c>
      <c r="D121" s="26" t="s">
        <v>4</v>
      </c>
      <c r="E121" s="26"/>
      <c r="F121" s="150">
        <f>F122+F123</f>
        <v>631800</v>
      </c>
      <c r="G121" s="59">
        <f>G122+G123</f>
        <v>631800</v>
      </c>
    </row>
    <row r="122" spans="1:7" ht="27.75" customHeight="1">
      <c r="A122" s="55" t="s">
        <v>71</v>
      </c>
      <c r="B122" s="9" t="s">
        <v>387</v>
      </c>
      <c r="C122" s="10" t="s">
        <v>2</v>
      </c>
      <c r="D122" s="9" t="s">
        <v>4</v>
      </c>
      <c r="E122" s="14" t="s">
        <v>39</v>
      </c>
      <c r="F122" s="143">
        <v>330800</v>
      </c>
      <c r="G122" s="56">
        <v>330800</v>
      </c>
    </row>
    <row r="123" spans="1:7" ht="24" customHeight="1">
      <c r="A123" s="61" t="s">
        <v>77</v>
      </c>
      <c r="B123" s="9" t="s">
        <v>387</v>
      </c>
      <c r="C123" s="10" t="s">
        <v>2</v>
      </c>
      <c r="D123" s="9" t="s">
        <v>4</v>
      </c>
      <c r="E123" s="14" t="s">
        <v>78</v>
      </c>
      <c r="F123" s="143">
        <v>301000</v>
      </c>
      <c r="G123" s="56">
        <v>301000</v>
      </c>
    </row>
    <row r="124" spans="1:7" ht="48" customHeight="1">
      <c r="A124" s="72" t="s">
        <v>384</v>
      </c>
      <c r="B124" s="24" t="s">
        <v>415</v>
      </c>
      <c r="C124" s="29" t="s">
        <v>2</v>
      </c>
      <c r="D124" s="24" t="s">
        <v>4</v>
      </c>
      <c r="E124" s="9"/>
      <c r="F124" s="150">
        <f>F125</f>
        <v>0</v>
      </c>
      <c r="G124" s="59">
        <f>G125</f>
        <v>0</v>
      </c>
    </row>
    <row r="125" spans="1:7" ht="24" customHeight="1">
      <c r="A125" s="55" t="s">
        <v>71</v>
      </c>
      <c r="B125" s="9" t="s">
        <v>415</v>
      </c>
      <c r="C125" s="10" t="s">
        <v>2</v>
      </c>
      <c r="D125" s="9" t="s">
        <v>4</v>
      </c>
      <c r="E125" s="9" t="s">
        <v>39</v>
      </c>
      <c r="F125" s="143">
        <v>0</v>
      </c>
      <c r="G125" s="56">
        <v>0</v>
      </c>
    </row>
    <row r="126" spans="1:7" ht="24" customHeight="1">
      <c r="A126" s="60" t="s">
        <v>139</v>
      </c>
      <c r="B126" s="24" t="s">
        <v>388</v>
      </c>
      <c r="C126" s="29" t="s">
        <v>2</v>
      </c>
      <c r="D126" s="24" t="s">
        <v>4</v>
      </c>
      <c r="E126" s="24"/>
      <c r="F126" s="150">
        <f>SUM(F127:F130)</f>
        <v>0</v>
      </c>
      <c r="G126" s="59">
        <f>SUM(G127:G130)</f>
        <v>0</v>
      </c>
    </row>
    <row r="127" spans="1:7" ht="24" customHeight="1">
      <c r="A127" s="55" t="s">
        <v>197</v>
      </c>
      <c r="B127" s="9" t="s">
        <v>388</v>
      </c>
      <c r="C127" s="10" t="s">
        <v>2</v>
      </c>
      <c r="D127" s="9" t="s">
        <v>4</v>
      </c>
      <c r="E127" s="14" t="s">
        <v>68</v>
      </c>
      <c r="F127" s="143">
        <v>0</v>
      </c>
      <c r="G127" s="56">
        <v>0</v>
      </c>
    </row>
    <row r="128" spans="1:7" ht="24" customHeight="1">
      <c r="A128" s="55" t="s">
        <v>69</v>
      </c>
      <c r="B128" s="9" t="s">
        <v>388</v>
      </c>
      <c r="C128" s="10" t="s">
        <v>2</v>
      </c>
      <c r="D128" s="9" t="s">
        <v>4</v>
      </c>
      <c r="E128" s="14" t="s">
        <v>70</v>
      </c>
      <c r="F128" s="143">
        <v>0</v>
      </c>
      <c r="G128" s="56">
        <v>0</v>
      </c>
    </row>
    <row r="129" spans="1:7" ht="27.75" customHeight="1">
      <c r="A129" s="55" t="s">
        <v>199</v>
      </c>
      <c r="B129" s="9" t="s">
        <v>388</v>
      </c>
      <c r="C129" s="10" t="s">
        <v>2</v>
      </c>
      <c r="D129" s="9" t="s">
        <v>4</v>
      </c>
      <c r="E129" s="14" t="s">
        <v>198</v>
      </c>
      <c r="F129" s="143">
        <v>0</v>
      </c>
      <c r="G129" s="56">
        <v>0</v>
      </c>
    </row>
    <row r="130" spans="1:7" ht="45" customHeight="1">
      <c r="A130" s="55" t="s">
        <v>75</v>
      </c>
      <c r="B130" s="9" t="s">
        <v>388</v>
      </c>
      <c r="C130" s="10" t="s">
        <v>2</v>
      </c>
      <c r="D130" s="9" t="s">
        <v>4</v>
      </c>
      <c r="E130" s="14" t="s">
        <v>76</v>
      </c>
      <c r="F130" s="143">
        <v>0</v>
      </c>
      <c r="G130" s="56">
        <v>0</v>
      </c>
    </row>
    <row r="131" spans="1:7" ht="16.5" customHeight="1">
      <c r="A131" s="60" t="s">
        <v>404</v>
      </c>
      <c r="B131" s="24" t="s">
        <v>405</v>
      </c>
      <c r="C131" s="29" t="s">
        <v>2</v>
      </c>
      <c r="D131" s="24" t="s">
        <v>4</v>
      </c>
      <c r="E131" s="26"/>
      <c r="F131" s="150">
        <f>F132+F133+F134+F135</f>
        <v>0</v>
      </c>
      <c r="G131" s="59">
        <f>G132+G133+G134+G135</f>
        <v>0</v>
      </c>
    </row>
    <row r="132" spans="1:7" ht="26.25" customHeight="1">
      <c r="A132" s="55" t="s">
        <v>71</v>
      </c>
      <c r="B132" s="9" t="s">
        <v>405</v>
      </c>
      <c r="C132" s="10" t="s">
        <v>2</v>
      </c>
      <c r="D132" s="9" t="s">
        <v>4</v>
      </c>
      <c r="E132" s="25" t="s">
        <v>39</v>
      </c>
      <c r="F132" s="184">
        <v>0</v>
      </c>
      <c r="G132" s="87">
        <v>0</v>
      </c>
    </row>
    <row r="133" spans="1:7" ht="24" customHeight="1">
      <c r="A133" s="55" t="s">
        <v>63</v>
      </c>
      <c r="B133" s="9" t="s">
        <v>405</v>
      </c>
      <c r="C133" s="10" t="s">
        <v>2</v>
      </c>
      <c r="D133" s="9" t="s">
        <v>4</v>
      </c>
      <c r="E133" s="25" t="s">
        <v>64</v>
      </c>
      <c r="F133" s="184">
        <v>0</v>
      </c>
      <c r="G133" s="87">
        <v>0</v>
      </c>
    </row>
    <row r="134" spans="1:7" ht="18.75" customHeight="1">
      <c r="A134" s="55" t="s">
        <v>65</v>
      </c>
      <c r="B134" s="9" t="s">
        <v>405</v>
      </c>
      <c r="C134" s="10" t="s">
        <v>2</v>
      </c>
      <c r="D134" s="9" t="s">
        <v>4</v>
      </c>
      <c r="E134" s="25" t="s">
        <v>66</v>
      </c>
      <c r="F134" s="184">
        <v>0</v>
      </c>
      <c r="G134" s="87">
        <v>0</v>
      </c>
    </row>
    <row r="135" spans="1:7" ht="20.25" customHeight="1">
      <c r="A135" s="55" t="s">
        <v>341</v>
      </c>
      <c r="B135" s="9" t="s">
        <v>405</v>
      </c>
      <c r="C135" s="10" t="s">
        <v>2</v>
      </c>
      <c r="D135" s="9" t="s">
        <v>4</v>
      </c>
      <c r="E135" s="25" t="s">
        <v>340</v>
      </c>
      <c r="F135" s="184">
        <v>0</v>
      </c>
      <c r="G135" s="87">
        <v>0</v>
      </c>
    </row>
    <row r="136" spans="1:7" ht="30.75" customHeight="1">
      <c r="A136" s="60" t="s">
        <v>349</v>
      </c>
      <c r="B136" s="24" t="s">
        <v>406</v>
      </c>
      <c r="C136" s="29" t="s">
        <v>2</v>
      </c>
      <c r="D136" s="24" t="s">
        <v>4</v>
      </c>
      <c r="E136" s="24"/>
      <c r="F136" s="150">
        <f>F137+F138</f>
        <v>151000</v>
      </c>
      <c r="G136" s="59">
        <f>G137+G138</f>
        <v>151000</v>
      </c>
    </row>
    <row r="137" spans="1:7" ht="24" customHeight="1">
      <c r="A137" s="55" t="s">
        <v>71</v>
      </c>
      <c r="B137" s="9" t="s">
        <v>406</v>
      </c>
      <c r="C137" s="10" t="s">
        <v>2</v>
      </c>
      <c r="D137" s="9" t="s">
        <v>4</v>
      </c>
      <c r="E137" s="9" t="s">
        <v>39</v>
      </c>
      <c r="F137" s="143">
        <v>54000</v>
      </c>
      <c r="G137" s="56">
        <v>54000</v>
      </c>
    </row>
    <row r="138" spans="1:7" ht="24" customHeight="1">
      <c r="A138" s="61" t="s">
        <v>77</v>
      </c>
      <c r="B138" s="9" t="s">
        <v>406</v>
      </c>
      <c r="C138" s="10" t="s">
        <v>2</v>
      </c>
      <c r="D138" s="9" t="s">
        <v>4</v>
      </c>
      <c r="E138" s="9" t="s">
        <v>78</v>
      </c>
      <c r="F138" s="143">
        <v>97000</v>
      </c>
      <c r="G138" s="56">
        <v>97000</v>
      </c>
    </row>
    <row r="139" spans="1:7" ht="43.5" customHeight="1">
      <c r="A139" s="66" t="s">
        <v>144</v>
      </c>
      <c r="B139" s="33" t="s">
        <v>300</v>
      </c>
      <c r="C139" s="33"/>
      <c r="D139" s="33"/>
      <c r="E139" s="33"/>
      <c r="F139" s="218">
        <f>F140</f>
        <v>350000</v>
      </c>
      <c r="G139" s="51">
        <f>G140</f>
        <v>350000</v>
      </c>
    </row>
    <row r="140" spans="1:7" ht="36" customHeight="1">
      <c r="A140" s="200" t="s">
        <v>421</v>
      </c>
      <c r="B140" s="96" t="s">
        <v>303</v>
      </c>
      <c r="C140" s="96"/>
      <c r="D140" s="96"/>
      <c r="E140" s="96"/>
      <c r="F140" s="219">
        <f>F141+F145+F148</f>
        <v>350000</v>
      </c>
      <c r="G140" s="97">
        <f>G141+G145+G148</f>
        <v>350000</v>
      </c>
    </row>
    <row r="141" spans="1:8" ht="21" customHeight="1">
      <c r="A141" s="237" t="s">
        <v>304</v>
      </c>
      <c r="B141" s="24" t="s">
        <v>224</v>
      </c>
      <c r="C141" s="35" t="s">
        <v>2</v>
      </c>
      <c r="D141" s="26" t="s">
        <v>2</v>
      </c>
      <c r="E141" s="122"/>
      <c r="F141" s="221">
        <f>SUM(F142:F144)</f>
        <v>207000</v>
      </c>
      <c r="G141" s="123">
        <f>SUM(G142:G144)</f>
        <v>207000</v>
      </c>
      <c r="H141" s="28"/>
    </row>
    <row r="142" spans="1:7" ht="18.75" customHeight="1">
      <c r="A142" s="55" t="s">
        <v>197</v>
      </c>
      <c r="B142" s="9" t="s">
        <v>224</v>
      </c>
      <c r="C142" s="19" t="s">
        <v>2</v>
      </c>
      <c r="D142" s="25" t="s">
        <v>2</v>
      </c>
      <c r="E142" s="201" t="s">
        <v>68</v>
      </c>
      <c r="F142" s="222">
        <v>95000</v>
      </c>
      <c r="G142" s="70">
        <v>95000</v>
      </c>
    </row>
    <row r="143" spans="1:7" ht="25.5" customHeight="1">
      <c r="A143" s="55" t="s">
        <v>199</v>
      </c>
      <c r="B143" s="9" t="s">
        <v>224</v>
      </c>
      <c r="C143" s="19" t="s">
        <v>2</v>
      </c>
      <c r="D143" s="25" t="s">
        <v>2</v>
      </c>
      <c r="E143" s="201" t="s">
        <v>198</v>
      </c>
      <c r="F143" s="222">
        <v>30000</v>
      </c>
      <c r="G143" s="70">
        <v>30000</v>
      </c>
    </row>
    <row r="144" spans="1:7" ht="18.75" customHeight="1">
      <c r="A144" s="61" t="s">
        <v>77</v>
      </c>
      <c r="B144" s="9" t="s">
        <v>224</v>
      </c>
      <c r="C144" s="19" t="s">
        <v>2</v>
      </c>
      <c r="D144" s="25" t="s">
        <v>2</v>
      </c>
      <c r="E144" s="202">
        <v>612</v>
      </c>
      <c r="F144" s="222">
        <v>82000</v>
      </c>
      <c r="G144" s="70">
        <v>82000</v>
      </c>
    </row>
    <row r="145" spans="1:7" ht="18.75" customHeight="1">
      <c r="A145" s="72" t="s">
        <v>360</v>
      </c>
      <c r="B145" s="24" t="s">
        <v>361</v>
      </c>
      <c r="C145" s="35" t="s">
        <v>2</v>
      </c>
      <c r="D145" s="26" t="s">
        <v>2</v>
      </c>
      <c r="E145" s="202"/>
      <c r="F145" s="223">
        <f>F146+F147</f>
        <v>0</v>
      </c>
      <c r="G145" s="154">
        <f>G146+G147</f>
        <v>0</v>
      </c>
    </row>
    <row r="146" spans="1:7" ht="22.5" customHeight="1">
      <c r="A146" s="55" t="s">
        <v>71</v>
      </c>
      <c r="B146" s="9" t="s">
        <v>361</v>
      </c>
      <c r="C146" s="19" t="s">
        <v>2</v>
      </c>
      <c r="D146" s="25" t="s">
        <v>2</v>
      </c>
      <c r="E146" s="202">
        <v>244</v>
      </c>
      <c r="F146" s="222">
        <v>0</v>
      </c>
      <c r="G146" s="70">
        <v>0</v>
      </c>
    </row>
    <row r="147" spans="1:7" ht="18.75" customHeight="1">
      <c r="A147" s="61" t="s">
        <v>77</v>
      </c>
      <c r="B147" s="9" t="s">
        <v>361</v>
      </c>
      <c r="C147" s="19" t="s">
        <v>2</v>
      </c>
      <c r="D147" s="25" t="s">
        <v>2</v>
      </c>
      <c r="E147" s="202">
        <v>612</v>
      </c>
      <c r="F147" s="222">
        <v>0</v>
      </c>
      <c r="G147" s="70">
        <v>0</v>
      </c>
    </row>
    <row r="148" spans="1:7" ht="23.25" customHeight="1">
      <c r="A148" s="238" t="s">
        <v>336</v>
      </c>
      <c r="B148" s="24" t="s">
        <v>389</v>
      </c>
      <c r="C148" s="35" t="s">
        <v>2</v>
      </c>
      <c r="D148" s="26" t="s">
        <v>2</v>
      </c>
      <c r="E148" s="19"/>
      <c r="F148" s="224">
        <f>F149+F150</f>
        <v>143000</v>
      </c>
      <c r="G148" s="145">
        <f>G149+G150</f>
        <v>143000</v>
      </c>
    </row>
    <row r="149" spans="1:7" ht="25.5" customHeight="1">
      <c r="A149" s="55" t="s">
        <v>71</v>
      </c>
      <c r="B149" s="9" t="s">
        <v>389</v>
      </c>
      <c r="C149" s="19" t="s">
        <v>2</v>
      </c>
      <c r="D149" s="25" t="s">
        <v>2</v>
      </c>
      <c r="E149" s="9" t="s">
        <v>39</v>
      </c>
      <c r="F149" s="143">
        <v>58000</v>
      </c>
      <c r="G149" s="56">
        <v>58000</v>
      </c>
    </row>
    <row r="150" spans="1:7" ht="18" customHeight="1">
      <c r="A150" s="61" t="s">
        <v>77</v>
      </c>
      <c r="B150" s="9" t="s">
        <v>389</v>
      </c>
      <c r="C150" s="19" t="s">
        <v>2</v>
      </c>
      <c r="D150" s="25" t="s">
        <v>2</v>
      </c>
      <c r="E150" s="25" t="s">
        <v>78</v>
      </c>
      <c r="F150" s="143">
        <v>85000</v>
      </c>
      <c r="G150" s="56">
        <v>85000</v>
      </c>
    </row>
    <row r="151" spans="1:7" ht="33.75" customHeight="1">
      <c r="A151" s="66" t="s">
        <v>145</v>
      </c>
      <c r="B151" s="33" t="s">
        <v>174</v>
      </c>
      <c r="C151" s="33"/>
      <c r="D151" s="33"/>
      <c r="E151" s="33"/>
      <c r="F151" s="218">
        <f>F152</f>
        <v>1500000</v>
      </c>
      <c r="G151" s="51">
        <f>G152</f>
        <v>1500000</v>
      </c>
    </row>
    <row r="152" spans="1:7" ht="36.75" customHeight="1">
      <c r="A152" s="111" t="s">
        <v>305</v>
      </c>
      <c r="B152" s="96" t="s">
        <v>216</v>
      </c>
      <c r="C152" s="96"/>
      <c r="D152" s="96"/>
      <c r="E152" s="96"/>
      <c r="F152" s="219">
        <f>F153+F156+F158</f>
        <v>1500000</v>
      </c>
      <c r="G152" s="97">
        <f>G153+G156+G158</f>
        <v>1500000</v>
      </c>
    </row>
    <row r="153" spans="1:7" ht="28.5" customHeight="1">
      <c r="A153" s="60" t="s">
        <v>143</v>
      </c>
      <c r="B153" s="24" t="s">
        <v>220</v>
      </c>
      <c r="C153" s="35" t="s">
        <v>2</v>
      </c>
      <c r="D153" s="24" t="s">
        <v>5</v>
      </c>
      <c r="E153" s="24"/>
      <c r="F153" s="150">
        <f>F154+F155</f>
        <v>1400000</v>
      </c>
      <c r="G153" s="59">
        <f>G154+G155</f>
        <v>1400000</v>
      </c>
    </row>
    <row r="154" spans="1:7" ht="27.75" customHeight="1">
      <c r="A154" s="55" t="s">
        <v>71</v>
      </c>
      <c r="B154" s="9" t="s">
        <v>220</v>
      </c>
      <c r="C154" s="19" t="s">
        <v>2</v>
      </c>
      <c r="D154" s="9" t="s">
        <v>5</v>
      </c>
      <c r="E154" s="9" t="s">
        <v>39</v>
      </c>
      <c r="F154" s="143">
        <v>815000</v>
      </c>
      <c r="G154" s="56">
        <v>815000</v>
      </c>
    </row>
    <row r="155" spans="1:7" ht="18" customHeight="1">
      <c r="A155" s="61" t="s">
        <v>77</v>
      </c>
      <c r="B155" s="9" t="s">
        <v>220</v>
      </c>
      <c r="C155" s="19" t="s">
        <v>2</v>
      </c>
      <c r="D155" s="9" t="s">
        <v>5</v>
      </c>
      <c r="E155" s="9" t="s">
        <v>78</v>
      </c>
      <c r="F155" s="143">
        <v>585000</v>
      </c>
      <c r="G155" s="56">
        <v>585000</v>
      </c>
    </row>
    <row r="156" spans="1:7" ht="29.25" customHeight="1">
      <c r="A156" s="60" t="s">
        <v>386</v>
      </c>
      <c r="B156" s="24" t="s">
        <v>350</v>
      </c>
      <c r="C156" s="35" t="s">
        <v>2</v>
      </c>
      <c r="D156" s="24" t="s">
        <v>5</v>
      </c>
      <c r="E156" s="9"/>
      <c r="F156" s="150">
        <f>F157</f>
        <v>0</v>
      </c>
      <c r="G156" s="59">
        <f>G157</f>
        <v>0</v>
      </c>
    </row>
    <row r="157" spans="1:7" ht="23.25" customHeight="1">
      <c r="A157" s="61" t="s">
        <v>77</v>
      </c>
      <c r="B157" s="9" t="s">
        <v>350</v>
      </c>
      <c r="C157" s="19" t="s">
        <v>2</v>
      </c>
      <c r="D157" s="9" t="s">
        <v>5</v>
      </c>
      <c r="E157" s="9" t="s">
        <v>78</v>
      </c>
      <c r="F157" s="143">
        <v>0</v>
      </c>
      <c r="G157" s="56">
        <v>0</v>
      </c>
    </row>
    <row r="158" spans="1:7" ht="28.5" customHeight="1">
      <c r="A158" s="60" t="s">
        <v>407</v>
      </c>
      <c r="B158" s="24" t="s">
        <v>408</v>
      </c>
      <c r="C158" s="35" t="s">
        <v>2</v>
      </c>
      <c r="D158" s="24" t="s">
        <v>5</v>
      </c>
      <c r="E158" s="15"/>
      <c r="F158" s="170">
        <f>F159</f>
        <v>100000</v>
      </c>
      <c r="G158" s="73">
        <f>G159</f>
        <v>100000</v>
      </c>
    </row>
    <row r="159" spans="1:7" ht="37.5" customHeight="1">
      <c r="A159" s="55" t="s">
        <v>141</v>
      </c>
      <c r="B159" s="9" t="s">
        <v>408</v>
      </c>
      <c r="C159" s="19" t="s">
        <v>2</v>
      </c>
      <c r="D159" s="9" t="s">
        <v>5</v>
      </c>
      <c r="E159" s="15" t="s">
        <v>39</v>
      </c>
      <c r="F159" s="164">
        <v>100000</v>
      </c>
      <c r="G159" s="82">
        <v>100000</v>
      </c>
    </row>
    <row r="160" spans="1:8" ht="31.5" customHeight="1">
      <c r="A160" s="66" t="s">
        <v>6</v>
      </c>
      <c r="B160" s="33" t="s">
        <v>218</v>
      </c>
      <c r="C160" s="33"/>
      <c r="D160" s="33"/>
      <c r="E160" s="33"/>
      <c r="F160" s="218">
        <f>F163+F164</f>
        <v>400000</v>
      </c>
      <c r="G160" s="51">
        <f>G163+G164</f>
        <v>400000</v>
      </c>
      <c r="H160" s="28"/>
    </row>
    <row r="161" spans="1:7" ht="42" customHeight="1">
      <c r="A161" s="115" t="s">
        <v>217</v>
      </c>
      <c r="B161" s="96" t="s">
        <v>219</v>
      </c>
      <c r="C161" s="96"/>
      <c r="D161" s="96"/>
      <c r="E161" s="96"/>
      <c r="F161" s="219">
        <f>F160</f>
        <v>400000</v>
      </c>
      <c r="G161" s="97">
        <f>G160</f>
        <v>400000</v>
      </c>
    </row>
    <row r="162" spans="1:7" ht="18.75" customHeight="1">
      <c r="A162" s="126" t="s">
        <v>306</v>
      </c>
      <c r="B162" s="122"/>
      <c r="C162" s="122"/>
      <c r="D162" s="122"/>
      <c r="E162" s="122"/>
      <c r="F162" s="221">
        <f>SUM(F163:F164)</f>
        <v>400000</v>
      </c>
      <c r="G162" s="123">
        <f>SUM(G163:G164)</f>
        <v>400000</v>
      </c>
    </row>
    <row r="163" spans="1:7" ht="25.5">
      <c r="A163" s="55" t="s">
        <v>71</v>
      </c>
      <c r="B163" s="9" t="s">
        <v>221</v>
      </c>
      <c r="C163" s="19" t="s">
        <v>2</v>
      </c>
      <c r="D163" s="9" t="s">
        <v>5</v>
      </c>
      <c r="E163" s="9" t="s">
        <v>39</v>
      </c>
      <c r="F163" s="143">
        <v>219000</v>
      </c>
      <c r="G163" s="56">
        <v>219000</v>
      </c>
    </row>
    <row r="164" spans="1:7" ht="18.75" customHeight="1">
      <c r="A164" s="61" t="s">
        <v>77</v>
      </c>
      <c r="B164" s="9" t="s">
        <v>221</v>
      </c>
      <c r="C164" s="19" t="s">
        <v>2</v>
      </c>
      <c r="D164" s="9" t="s">
        <v>5</v>
      </c>
      <c r="E164" s="9" t="s">
        <v>78</v>
      </c>
      <c r="F164" s="143">
        <v>181000</v>
      </c>
      <c r="G164" s="56">
        <v>181000</v>
      </c>
    </row>
    <row r="165" spans="1:7" ht="18.75" customHeight="1">
      <c r="A165" s="63" t="s">
        <v>120</v>
      </c>
      <c r="B165" s="22" t="s">
        <v>213</v>
      </c>
      <c r="C165" s="45"/>
      <c r="D165" s="22"/>
      <c r="E165" s="22"/>
      <c r="F165" s="225">
        <f>F166+F178</f>
        <v>6117000</v>
      </c>
      <c r="G165" s="64">
        <f>G166+G178</f>
        <v>5778000</v>
      </c>
    </row>
    <row r="166" spans="1:7" ht="36.75" customHeight="1">
      <c r="A166" s="95" t="s">
        <v>211</v>
      </c>
      <c r="B166" s="107" t="s">
        <v>212</v>
      </c>
      <c r="C166" s="108"/>
      <c r="D166" s="107"/>
      <c r="E166" s="107"/>
      <c r="F166" s="226">
        <f>F167+F171+F175</f>
        <v>6117000</v>
      </c>
      <c r="G166" s="109">
        <f>G167+G171+G175</f>
        <v>5778000</v>
      </c>
    </row>
    <row r="167" spans="1:8" ht="56.25" customHeight="1">
      <c r="A167" s="60" t="s">
        <v>89</v>
      </c>
      <c r="B167" s="24" t="s">
        <v>214</v>
      </c>
      <c r="C167" s="35" t="s">
        <v>14</v>
      </c>
      <c r="D167" s="26" t="s">
        <v>26</v>
      </c>
      <c r="E167" s="26"/>
      <c r="F167" s="150">
        <f>F168+F169+F170</f>
        <v>0</v>
      </c>
      <c r="G167" s="59">
        <f>G168+G169+G170</f>
        <v>0</v>
      </c>
      <c r="H167" s="28"/>
    </row>
    <row r="168" spans="1:7" ht="18.75" customHeight="1">
      <c r="A168" s="55" t="s">
        <v>38</v>
      </c>
      <c r="B168" s="9" t="s">
        <v>214</v>
      </c>
      <c r="C168" s="19" t="s">
        <v>14</v>
      </c>
      <c r="D168" s="25" t="s">
        <v>26</v>
      </c>
      <c r="E168" s="25" t="s">
        <v>39</v>
      </c>
      <c r="F168" s="143">
        <v>0</v>
      </c>
      <c r="G168" s="56">
        <v>0</v>
      </c>
    </row>
    <row r="169" spans="1:7" ht="30.75" customHeight="1">
      <c r="A169" s="61" t="s">
        <v>48</v>
      </c>
      <c r="B169" s="9" t="s">
        <v>214</v>
      </c>
      <c r="C169" s="19" t="s">
        <v>14</v>
      </c>
      <c r="D169" s="25" t="s">
        <v>26</v>
      </c>
      <c r="E169" s="25" t="s">
        <v>49</v>
      </c>
      <c r="F169" s="143">
        <v>0</v>
      </c>
      <c r="G169" s="56">
        <v>0</v>
      </c>
    </row>
    <row r="170" spans="1:7" ht="18.75" customHeight="1">
      <c r="A170" s="61" t="s">
        <v>146</v>
      </c>
      <c r="B170" s="9" t="s">
        <v>214</v>
      </c>
      <c r="C170" s="19" t="s">
        <v>14</v>
      </c>
      <c r="D170" s="25" t="s">
        <v>26</v>
      </c>
      <c r="E170" s="25" t="s">
        <v>147</v>
      </c>
      <c r="F170" s="143">
        <v>0</v>
      </c>
      <c r="G170" s="56">
        <v>0</v>
      </c>
    </row>
    <row r="171" spans="1:8" ht="44.25" customHeight="1">
      <c r="A171" s="60" t="s">
        <v>92</v>
      </c>
      <c r="B171" s="24" t="s">
        <v>215</v>
      </c>
      <c r="C171" s="35" t="s">
        <v>14</v>
      </c>
      <c r="D171" s="26" t="s">
        <v>26</v>
      </c>
      <c r="E171" s="26"/>
      <c r="F171" s="150">
        <f>SUM(F172:F174)</f>
        <v>6117000</v>
      </c>
      <c r="G171" s="59">
        <f>SUM(G172:G174)</f>
        <v>5778000</v>
      </c>
      <c r="H171" s="28"/>
    </row>
    <row r="172" spans="1:7" ht="18.75" customHeight="1">
      <c r="A172" s="55" t="s">
        <v>38</v>
      </c>
      <c r="B172" s="9" t="s">
        <v>215</v>
      </c>
      <c r="C172" s="19" t="s">
        <v>14</v>
      </c>
      <c r="D172" s="25" t="s">
        <v>26</v>
      </c>
      <c r="E172" s="25" t="s">
        <v>39</v>
      </c>
      <c r="F172" s="143">
        <v>128000</v>
      </c>
      <c r="G172" s="56">
        <v>128000</v>
      </c>
    </row>
    <row r="173" spans="1:7" ht="24.75" customHeight="1">
      <c r="A173" s="61" t="s">
        <v>48</v>
      </c>
      <c r="B173" s="9" t="s">
        <v>215</v>
      </c>
      <c r="C173" s="19" t="s">
        <v>14</v>
      </c>
      <c r="D173" s="25" t="s">
        <v>26</v>
      </c>
      <c r="E173" s="25" t="s">
        <v>49</v>
      </c>
      <c r="F173" s="143">
        <v>5589000</v>
      </c>
      <c r="G173" s="56">
        <v>5250000</v>
      </c>
    </row>
    <row r="174" spans="1:7" ht="18.75" customHeight="1">
      <c r="A174" s="61" t="s">
        <v>77</v>
      </c>
      <c r="B174" s="9" t="s">
        <v>215</v>
      </c>
      <c r="C174" s="19" t="s">
        <v>93</v>
      </c>
      <c r="D174" s="25" t="s">
        <v>26</v>
      </c>
      <c r="E174" s="25" t="s">
        <v>78</v>
      </c>
      <c r="F174" s="143">
        <v>400000</v>
      </c>
      <c r="G174" s="56">
        <v>400000</v>
      </c>
    </row>
    <row r="175" spans="1:7" ht="32.25" customHeight="1">
      <c r="A175" s="60" t="s">
        <v>369</v>
      </c>
      <c r="B175" s="24" t="s">
        <v>370</v>
      </c>
      <c r="C175" s="35" t="s">
        <v>14</v>
      </c>
      <c r="D175" s="26" t="s">
        <v>15</v>
      </c>
      <c r="E175" s="25"/>
      <c r="F175" s="150">
        <f>F176+F177</f>
        <v>0</v>
      </c>
      <c r="G175" s="59">
        <f>G176+G177</f>
        <v>0</v>
      </c>
    </row>
    <row r="176" spans="1:7" ht="23.25" customHeight="1">
      <c r="A176" s="61" t="s">
        <v>146</v>
      </c>
      <c r="B176" s="9" t="s">
        <v>370</v>
      </c>
      <c r="C176" s="19" t="s">
        <v>14</v>
      </c>
      <c r="D176" s="25" t="s">
        <v>15</v>
      </c>
      <c r="E176" s="25" t="s">
        <v>147</v>
      </c>
      <c r="F176" s="143">
        <v>0</v>
      </c>
      <c r="G176" s="56">
        <v>0</v>
      </c>
    </row>
    <row r="177" spans="1:7" ht="28.5" customHeight="1">
      <c r="A177" s="61" t="s">
        <v>363</v>
      </c>
      <c r="B177" s="9" t="s">
        <v>370</v>
      </c>
      <c r="C177" s="19" t="s">
        <v>14</v>
      </c>
      <c r="D177" s="25" t="s">
        <v>15</v>
      </c>
      <c r="E177" s="25" t="s">
        <v>78</v>
      </c>
      <c r="F177" s="143">
        <v>0</v>
      </c>
      <c r="G177" s="56">
        <v>0</v>
      </c>
    </row>
    <row r="178" spans="1:7" ht="0.75" customHeight="1" hidden="1">
      <c r="A178" s="95" t="s">
        <v>207</v>
      </c>
      <c r="B178" s="106" t="s">
        <v>301</v>
      </c>
      <c r="C178" s="110"/>
      <c r="D178" s="110"/>
      <c r="E178" s="110"/>
      <c r="F178" s="219">
        <f>F179</f>
        <v>0</v>
      </c>
      <c r="G178" s="97">
        <f>G179</f>
        <v>0</v>
      </c>
    </row>
    <row r="179" spans="1:7" ht="29.25" customHeight="1" hidden="1">
      <c r="A179" s="65" t="s">
        <v>148</v>
      </c>
      <c r="B179" s="24" t="s">
        <v>302</v>
      </c>
      <c r="C179" s="35" t="s">
        <v>14</v>
      </c>
      <c r="D179" s="26" t="s">
        <v>26</v>
      </c>
      <c r="E179" s="26"/>
      <c r="F179" s="150">
        <f>F180+F181</f>
        <v>0</v>
      </c>
      <c r="G179" s="59">
        <f>G180+G181</f>
        <v>0</v>
      </c>
    </row>
    <row r="180" spans="1:7" ht="18.75" customHeight="1" hidden="1">
      <c r="A180" s="55" t="s">
        <v>38</v>
      </c>
      <c r="B180" s="9" t="s">
        <v>302</v>
      </c>
      <c r="C180" s="19" t="s">
        <v>14</v>
      </c>
      <c r="D180" s="25" t="s">
        <v>26</v>
      </c>
      <c r="E180" s="25" t="s">
        <v>39</v>
      </c>
      <c r="F180" s="143">
        <v>0</v>
      </c>
      <c r="G180" s="56">
        <v>0</v>
      </c>
    </row>
    <row r="181" spans="1:7" ht="0.75" customHeight="1" hidden="1">
      <c r="A181" s="61" t="s">
        <v>77</v>
      </c>
      <c r="B181" s="9" t="s">
        <v>302</v>
      </c>
      <c r="C181" s="19" t="s">
        <v>14</v>
      </c>
      <c r="D181" s="25" t="s">
        <v>26</v>
      </c>
      <c r="E181" s="25" t="s">
        <v>78</v>
      </c>
      <c r="F181" s="143">
        <v>0</v>
      </c>
      <c r="G181" s="56">
        <v>0</v>
      </c>
    </row>
    <row r="182" spans="1:7" ht="21.75" customHeight="1">
      <c r="A182" s="67" t="s">
        <v>28</v>
      </c>
      <c r="B182" s="6" t="s">
        <v>175</v>
      </c>
      <c r="C182" s="6"/>
      <c r="D182" s="6"/>
      <c r="E182" s="6"/>
      <c r="F182" s="217">
        <f>F184</f>
        <v>200000</v>
      </c>
      <c r="G182" s="68">
        <f>G184</f>
        <v>200000</v>
      </c>
    </row>
    <row r="183" spans="1:8" ht="36.75" customHeight="1">
      <c r="A183" s="200" t="s">
        <v>222</v>
      </c>
      <c r="B183" s="204" t="s">
        <v>223</v>
      </c>
      <c r="C183" s="204"/>
      <c r="D183" s="204"/>
      <c r="E183" s="204"/>
      <c r="F183" s="114">
        <f>F184</f>
        <v>200000</v>
      </c>
      <c r="G183" s="239">
        <f>G184</f>
        <v>200000</v>
      </c>
      <c r="H183" s="119"/>
    </row>
    <row r="184" spans="1:7" ht="16.5" customHeight="1">
      <c r="A184" s="105" t="s">
        <v>81</v>
      </c>
      <c r="B184" s="34" t="s">
        <v>225</v>
      </c>
      <c r="C184" s="104"/>
      <c r="D184" s="102"/>
      <c r="E184" s="102"/>
      <c r="F184" s="227">
        <f>F185+F186</f>
        <v>200000</v>
      </c>
      <c r="G184" s="103">
        <f>G185+G186</f>
        <v>200000</v>
      </c>
    </row>
    <row r="185" spans="1:7" ht="38.25" hidden="1">
      <c r="A185" s="55" t="s">
        <v>129</v>
      </c>
      <c r="B185" s="9" t="s">
        <v>225</v>
      </c>
      <c r="C185" s="10" t="s">
        <v>2</v>
      </c>
      <c r="D185" s="9" t="s">
        <v>2</v>
      </c>
      <c r="E185" s="9" t="s">
        <v>128</v>
      </c>
      <c r="F185" s="143">
        <v>0</v>
      </c>
      <c r="G185" s="56">
        <v>0</v>
      </c>
    </row>
    <row r="186" spans="1:7" ht="25.5">
      <c r="A186" s="55" t="s">
        <v>71</v>
      </c>
      <c r="B186" s="9" t="s">
        <v>225</v>
      </c>
      <c r="C186" s="39" t="s">
        <v>2</v>
      </c>
      <c r="D186" s="9" t="s">
        <v>2</v>
      </c>
      <c r="E186" s="14" t="s">
        <v>39</v>
      </c>
      <c r="F186" s="143">
        <v>200000</v>
      </c>
      <c r="G186" s="56">
        <v>200000</v>
      </c>
    </row>
    <row r="187" spans="1:7" ht="24" customHeight="1">
      <c r="A187" s="67" t="s">
        <v>7</v>
      </c>
      <c r="B187" s="6" t="s">
        <v>176</v>
      </c>
      <c r="C187" s="6"/>
      <c r="D187" s="6"/>
      <c r="E187" s="6"/>
      <c r="F187" s="217">
        <f>F193+F199+F203+F188+F217+F221</f>
        <v>11899500</v>
      </c>
      <c r="G187" s="68">
        <f>G193+G199+G203+G188+G217+G221</f>
        <v>11849500</v>
      </c>
    </row>
    <row r="188" spans="1:7" ht="47.25" customHeight="1">
      <c r="A188" s="240" t="s">
        <v>409</v>
      </c>
      <c r="B188" s="108" t="s">
        <v>410</v>
      </c>
      <c r="C188" s="6"/>
      <c r="D188" s="6"/>
      <c r="E188" s="6"/>
      <c r="F188" s="228">
        <f>F189+F191</f>
        <v>0</v>
      </c>
      <c r="G188" s="185">
        <f>G189+G191</f>
        <v>0</v>
      </c>
    </row>
    <row r="189" spans="1:7" ht="33" customHeight="1">
      <c r="A189" s="72" t="s">
        <v>373</v>
      </c>
      <c r="B189" s="24" t="s">
        <v>411</v>
      </c>
      <c r="C189" s="35" t="s">
        <v>9</v>
      </c>
      <c r="D189" s="35" t="s">
        <v>3</v>
      </c>
      <c r="E189" s="189"/>
      <c r="F189" s="170">
        <f>F190</f>
        <v>0</v>
      </c>
      <c r="G189" s="73">
        <f>G190</f>
        <v>0</v>
      </c>
    </row>
    <row r="190" spans="1:7" ht="33" customHeight="1">
      <c r="A190" s="55" t="s">
        <v>71</v>
      </c>
      <c r="B190" s="9" t="s">
        <v>411</v>
      </c>
      <c r="C190" s="19" t="s">
        <v>9</v>
      </c>
      <c r="D190" s="19" t="s">
        <v>3</v>
      </c>
      <c r="E190" s="19" t="s">
        <v>39</v>
      </c>
      <c r="F190" s="164">
        <v>0</v>
      </c>
      <c r="G190" s="82">
        <v>0</v>
      </c>
    </row>
    <row r="191" spans="1:7" s="191" customFormat="1" ht="45" customHeight="1">
      <c r="A191" s="72" t="s">
        <v>412</v>
      </c>
      <c r="B191" s="24" t="s">
        <v>413</v>
      </c>
      <c r="C191" s="35" t="s">
        <v>9</v>
      </c>
      <c r="D191" s="35" t="s">
        <v>3</v>
      </c>
      <c r="E191" s="190"/>
      <c r="F191" s="170">
        <f>F192</f>
        <v>0</v>
      </c>
      <c r="G191" s="73">
        <f>G192</f>
        <v>0</v>
      </c>
    </row>
    <row r="192" spans="1:7" s="191" customFormat="1" ht="32.25" customHeight="1">
      <c r="A192" s="55" t="s">
        <v>71</v>
      </c>
      <c r="B192" s="9" t="s">
        <v>413</v>
      </c>
      <c r="C192" s="19" t="s">
        <v>9</v>
      </c>
      <c r="D192" s="19" t="s">
        <v>3</v>
      </c>
      <c r="E192" s="19" t="s">
        <v>39</v>
      </c>
      <c r="F192" s="164">
        <v>0</v>
      </c>
      <c r="G192" s="82">
        <v>0</v>
      </c>
    </row>
    <row r="193" spans="1:8" ht="49.5" customHeight="1">
      <c r="A193" s="63" t="s">
        <v>8</v>
      </c>
      <c r="B193" s="22" t="s">
        <v>177</v>
      </c>
      <c r="C193" s="45"/>
      <c r="D193" s="22"/>
      <c r="E193" s="22"/>
      <c r="F193" s="225">
        <f>F194</f>
        <v>11529500</v>
      </c>
      <c r="G193" s="64">
        <f>G194</f>
        <v>11529500</v>
      </c>
      <c r="H193" s="28"/>
    </row>
    <row r="194" spans="1:8" ht="29.25" customHeight="1">
      <c r="A194" s="116" t="s">
        <v>422</v>
      </c>
      <c r="B194" s="107" t="s">
        <v>226</v>
      </c>
      <c r="C194" s="108"/>
      <c r="D194" s="107"/>
      <c r="E194" s="107"/>
      <c r="F194" s="226">
        <f>F195+F197</f>
        <v>11529500</v>
      </c>
      <c r="G194" s="109">
        <f>G195+G197</f>
        <v>11529500</v>
      </c>
      <c r="H194" s="28"/>
    </row>
    <row r="195" spans="1:7" ht="15">
      <c r="A195" s="60" t="s">
        <v>106</v>
      </c>
      <c r="B195" s="24" t="s">
        <v>227</v>
      </c>
      <c r="C195" s="29" t="s">
        <v>9</v>
      </c>
      <c r="D195" s="24" t="s">
        <v>3</v>
      </c>
      <c r="E195" s="24"/>
      <c r="F195" s="150">
        <f>SUM(F196:F196)</f>
        <v>9829500</v>
      </c>
      <c r="G195" s="59">
        <f>SUM(G196:G196)</f>
        <v>9829500</v>
      </c>
    </row>
    <row r="196" spans="1:8" ht="39.75" customHeight="1">
      <c r="A196" s="55" t="s">
        <v>75</v>
      </c>
      <c r="B196" s="9" t="s">
        <v>227</v>
      </c>
      <c r="C196" s="186" t="s">
        <v>9</v>
      </c>
      <c r="D196" s="14" t="s">
        <v>3</v>
      </c>
      <c r="E196" s="14" t="s">
        <v>76</v>
      </c>
      <c r="F196" s="143">
        <v>9829500</v>
      </c>
      <c r="G196" s="56">
        <v>9829500</v>
      </c>
      <c r="H196" s="28"/>
    </row>
    <row r="197" spans="1:7" ht="39.75" customHeight="1">
      <c r="A197" s="137" t="s">
        <v>319</v>
      </c>
      <c r="B197" s="24" t="s">
        <v>320</v>
      </c>
      <c r="C197" s="46" t="s">
        <v>9</v>
      </c>
      <c r="D197" s="27" t="s">
        <v>3</v>
      </c>
      <c r="E197" s="27"/>
      <c r="F197" s="150">
        <f>SUM(F198:F198)</f>
        <v>1700000</v>
      </c>
      <c r="G197" s="59">
        <f>SUM(G198:G198)</f>
        <v>1700000</v>
      </c>
    </row>
    <row r="198" spans="1:7" ht="39.75" customHeight="1">
      <c r="A198" s="55" t="s">
        <v>75</v>
      </c>
      <c r="B198" s="9" t="s">
        <v>320</v>
      </c>
      <c r="C198" s="186" t="s">
        <v>9</v>
      </c>
      <c r="D198" s="14" t="s">
        <v>3</v>
      </c>
      <c r="E198" s="14" t="s">
        <v>76</v>
      </c>
      <c r="F198" s="143">
        <v>1700000</v>
      </c>
      <c r="G198" s="56">
        <v>1700000</v>
      </c>
    </row>
    <row r="199" spans="1:7" ht="21" customHeight="1">
      <c r="A199" s="71" t="s">
        <v>10</v>
      </c>
      <c r="B199" s="22" t="s">
        <v>178</v>
      </c>
      <c r="C199" s="45"/>
      <c r="D199" s="22"/>
      <c r="E199" s="22"/>
      <c r="F199" s="225">
        <f>F201</f>
        <v>20000</v>
      </c>
      <c r="G199" s="64">
        <f>G201</f>
        <v>20000</v>
      </c>
    </row>
    <row r="200" spans="1:7" ht="31.5" customHeight="1">
      <c r="A200" s="115" t="s">
        <v>228</v>
      </c>
      <c r="B200" s="107" t="s">
        <v>229</v>
      </c>
      <c r="C200" s="108"/>
      <c r="D200" s="107"/>
      <c r="E200" s="107"/>
      <c r="F200" s="226">
        <f>F201</f>
        <v>20000</v>
      </c>
      <c r="G200" s="109">
        <f>G201</f>
        <v>20000</v>
      </c>
    </row>
    <row r="201" spans="1:7" ht="29.25" customHeight="1">
      <c r="A201" s="72" t="s">
        <v>107</v>
      </c>
      <c r="B201" s="23" t="s">
        <v>230</v>
      </c>
      <c r="C201" s="29" t="s">
        <v>9</v>
      </c>
      <c r="D201" s="24" t="s">
        <v>3</v>
      </c>
      <c r="E201" s="23"/>
      <c r="F201" s="170">
        <f>F202</f>
        <v>20000</v>
      </c>
      <c r="G201" s="73">
        <f>G202</f>
        <v>20000</v>
      </c>
    </row>
    <row r="202" spans="1:7" ht="23.25" customHeight="1">
      <c r="A202" s="55" t="s">
        <v>77</v>
      </c>
      <c r="B202" s="9" t="s">
        <v>230</v>
      </c>
      <c r="C202" s="10" t="s">
        <v>9</v>
      </c>
      <c r="D202" s="9" t="s">
        <v>3</v>
      </c>
      <c r="E202" s="9" t="s">
        <v>78</v>
      </c>
      <c r="F202" s="143">
        <v>20000</v>
      </c>
      <c r="G202" s="56">
        <v>20000</v>
      </c>
    </row>
    <row r="203" spans="1:7" ht="20.25" customHeight="1">
      <c r="A203" s="63" t="s">
        <v>11</v>
      </c>
      <c r="B203" s="22" t="s">
        <v>232</v>
      </c>
      <c r="C203" s="45"/>
      <c r="D203" s="22"/>
      <c r="E203" s="22"/>
      <c r="F203" s="225">
        <f>F205</f>
        <v>200000</v>
      </c>
      <c r="G203" s="64">
        <f>G205</f>
        <v>200000</v>
      </c>
    </row>
    <row r="204" spans="1:7" ht="42" customHeight="1">
      <c r="A204" s="115" t="s">
        <v>231</v>
      </c>
      <c r="B204" s="107" t="s">
        <v>233</v>
      </c>
      <c r="C204" s="108"/>
      <c r="D204" s="107"/>
      <c r="E204" s="107"/>
      <c r="F204" s="226">
        <f>F205</f>
        <v>200000</v>
      </c>
      <c r="G204" s="109">
        <f>G205</f>
        <v>200000</v>
      </c>
    </row>
    <row r="205" spans="1:7" ht="21" customHeight="1">
      <c r="A205" s="60" t="s">
        <v>108</v>
      </c>
      <c r="B205" s="24" t="s">
        <v>338</v>
      </c>
      <c r="C205" s="29" t="s">
        <v>9</v>
      </c>
      <c r="D205" s="24" t="s">
        <v>3</v>
      </c>
      <c r="E205" s="24"/>
      <c r="F205" s="150">
        <f>F206</f>
        <v>200000</v>
      </c>
      <c r="G205" s="59">
        <f>G206</f>
        <v>200000</v>
      </c>
    </row>
    <row r="206" spans="1:7" ht="20.25" customHeight="1">
      <c r="A206" s="55" t="s">
        <v>77</v>
      </c>
      <c r="B206" s="9" t="s">
        <v>338</v>
      </c>
      <c r="C206" s="19" t="s">
        <v>9</v>
      </c>
      <c r="D206" s="15" t="s">
        <v>3</v>
      </c>
      <c r="E206" s="15" t="s">
        <v>78</v>
      </c>
      <c r="F206" s="229">
        <v>200000</v>
      </c>
      <c r="G206" s="74">
        <v>200000</v>
      </c>
    </row>
    <row r="207" spans="1:7" ht="0.75" customHeight="1">
      <c r="A207" s="63" t="s">
        <v>6</v>
      </c>
      <c r="B207" s="22" t="s">
        <v>179</v>
      </c>
      <c r="C207" s="45"/>
      <c r="D207" s="22"/>
      <c r="E207" s="22"/>
      <c r="F207" s="225">
        <f>F210</f>
        <v>0</v>
      </c>
      <c r="G207" s="64">
        <f>G210</f>
        <v>0</v>
      </c>
    </row>
    <row r="208" spans="1:7" ht="27.75" customHeight="1" hidden="1">
      <c r="A208" s="115" t="s">
        <v>234</v>
      </c>
      <c r="B208" s="107" t="s">
        <v>235</v>
      </c>
      <c r="C208" s="108"/>
      <c r="D208" s="107"/>
      <c r="E208" s="107"/>
      <c r="F208" s="226">
        <f>F210</f>
        <v>0</v>
      </c>
      <c r="G208" s="109">
        <f>G210</f>
        <v>0</v>
      </c>
    </row>
    <row r="209" spans="1:7" ht="18.75" customHeight="1" hidden="1">
      <c r="A209" s="60" t="s">
        <v>337</v>
      </c>
      <c r="B209" s="24" t="s">
        <v>339</v>
      </c>
      <c r="C209" s="35" t="s">
        <v>9</v>
      </c>
      <c r="D209" s="23" t="s">
        <v>3</v>
      </c>
      <c r="E209" s="23"/>
      <c r="F209" s="230">
        <v>0</v>
      </c>
      <c r="G209" s="147">
        <v>0</v>
      </c>
    </row>
    <row r="210" spans="1:7" ht="25.5" customHeight="1" hidden="1">
      <c r="A210" s="55" t="s">
        <v>77</v>
      </c>
      <c r="B210" s="9" t="s">
        <v>339</v>
      </c>
      <c r="C210" s="10" t="s">
        <v>9</v>
      </c>
      <c r="D210" s="9" t="s">
        <v>3</v>
      </c>
      <c r="E210" s="9" t="s">
        <v>78</v>
      </c>
      <c r="F210" s="143">
        <v>0</v>
      </c>
      <c r="G210" s="56">
        <v>0</v>
      </c>
    </row>
    <row r="211" spans="1:7" ht="19.5" customHeight="1" hidden="1">
      <c r="A211" s="63" t="s">
        <v>12</v>
      </c>
      <c r="B211" s="22" t="s">
        <v>238</v>
      </c>
      <c r="C211" s="45"/>
      <c r="D211" s="22"/>
      <c r="E211" s="22"/>
      <c r="F211" s="225">
        <f>F214+F215</f>
        <v>0</v>
      </c>
      <c r="G211" s="64">
        <f>G214+G215</f>
        <v>0</v>
      </c>
    </row>
    <row r="212" spans="1:7" ht="24" customHeight="1" hidden="1">
      <c r="A212" s="115" t="s">
        <v>236</v>
      </c>
      <c r="B212" s="107" t="s">
        <v>237</v>
      </c>
      <c r="C212" s="108"/>
      <c r="D212" s="107"/>
      <c r="E212" s="107"/>
      <c r="F212" s="226">
        <f>F214+F215</f>
        <v>0</v>
      </c>
      <c r="G212" s="109">
        <f>G214+G215</f>
        <v>0</v>
      </c>
    </row>
    <row r="213" spans="1:7" ht="32.25" customHeight="1" hidden="1">
      <c r="A213" s="126" t="s">
        <v>307</v>
      </c>
      <c r="B213" s="127" t="s">
        <v>239</v>
      </c>
      <c r="C213" s="128"/>
      <c r="D213" s="127"/>
      <c r="E213" s="127"/>
      <c r="F213" s="231">
        <v>0</v>
      </c>
      <c r="G213" s="129">
        <v>0</v>
      </c>
    </row>
    <row r="214" spans="1:7" ht="22.5" customHeight="1" hidden="1">
      <c r="A214" s="55" t="s">
        <v>77</v>
      </c>
      <c r="B214" s="9" t="s">
        <v>239</v>
      </c>
      <c r="C214" s="10" t="s">
        <v>9</v>
      </c>
      <c r="D214" s="9" t="s">
        <v>3</v>
      </c>
      <c r="E214" s="9" t="s">
        <v>78</v>
      </c>
      <c r="F214" s="143">
        <v>0</v>
      </c>
      <c r="G214" s="56">
        <v>0</v>
      </c>
    </row>
    <row r="215" spans="1:7" ht="26.25" customHeight="1" hidden="1">
      <c r="A215" s="60" t="s">
        <v>124</v>
      </c>
      <c r="B215" s="24" t="s">
        <v>240</v>
      </c>
      <c r="C215" s="10" t="s">
        <v>9</v>
      </c>
      <c r="D215" s="9" t="s">
        <v>3</v>
      </c>
      <c r="E215" s="9"/>
      <c r="F215" s="143">
        <v>0</v>
      </c>
      <c r="G215" s="56">
        <v>0</v>
      </c>
    </row>
    <row r="216" spans="1:7" ht="24.75" customHeight="1" hidden="1">
      <c r="A216" s="55" t="s">
        <v>77</v>
      </c>
      <c r="B216" s="9" t="s">
        <v>240</v>
      </c>
      <c r="C216" s="10" t="s">
        <v>9</v>
      </c>
      <c r="D216" s="9" t="s">
        <v>3</v>
      </c>
      <c r="E216" s="9" t="s">
        <v>78</v>
      </c>
      <c r="F216" s="143">
        <v>0</v>
      </c>
      <c r="G216" s="56">
        <v>0</v>
      </c>
    </row>
    <row r="217" spans="1:7" ht="33" customHeight="1">
      <c r="A217" s="66" t="s">
        <v>6</v>
      </c>
      <c r="B217" s="33" t="s">
        <v>179</v>
      </c>
      <c r="C217" s="45"/>
      <c r="D217" s="22"/>
      <c r="E217" s="22"/>
      <c r="F217" s="225">
        <f aca="true" t="shared" si="0" ref="F217:G219">F218</f>
        <v>50000</v>
      </c>
      <c r="G217" s="64">
        <f t="shared" si="0"/>
        <v>50000</v>
      </c>
    </row>
    <row r="218" spans="1:7" ht="44.25" customHeight="1">
      <c r="A218" s="115" t="s">
        <v>217</v>
      </c>
      <c r="B218" s="96" t="s">
        <v>235</v>
      </c>
      <c r="C218" s="214"/>
      <c r="D218" s="213"/>
      <c r="E218" s="213"/>
      <c r="F218" s="219">
        <f t="shared" si="0"/>
        <v>50000</v>
      </c>
      <c r="G218" s="97">
        <f t="shared" si="0"/>
        <v>50000</v>
      </c>
    </row>
    <row r="219" spans="1:7" s="117" customFormat="1" ht="24.75" customHeight="1">
      <c r="A219" s="126" t="s">
        <v>306</v>
      </c>
      <c r="B219" s="23" t="s">
        <v>339</v>
      </c>
      <c r="C219" s="29" t="s">
        <v>9</v>
      </c>
      <c r="D219" s="23" t="s">
        <v>3</v>
      </c>
      <c r="E219" s="23"/>
      <c r="F219" s="170">
        <f t="shared" si="0"/>
        <v>50000</v>
      </c>
      <c r="G219" s="73">
        <f t="shared" si="0"/>
        <v>50000</v>
      </c>
    </row>
    <row r="220" spans="1:7" s="117" customFormat="1" ht="29.25" customHeight="1">
      <c r="A220" s="55" t="s">
        <v>77</v>
      </c>
      <c r="B220" s="15" t="s">
        <v>339</v>
      </c>
      <c r="C220" s="10" t="s">
        <v>9</v>
      </c>
      <c r="D220" s="15" t="s">
        <v>3</v>
      </c>
      <c r="E220" s="15" t="s">
        <v>78</v>
      </c>
      <c r="F220" s="164">
        <v>50000</v>
      </c>
      <c r="G220" s="82">
        <v>50000</v>
      </c>
    </row>
    <row r="221" spans="1:7" s="117" customFormat="1" ht="29.25" customHeight="1">
      <c r="A221" s="66" t="s">
        <v>12</v>
      </c>
      <c r="B221" s="33" t="s">
        <v>238</v>
      </c>
      <c r="C221" s="45"/>
      <c r="D221" s="22"/>
      <c r="E221" s="22"/>
      <c r="F221" s="225">
        <f aca="true" t="shared" si="1" ref="F221:G223">F222</f>
        <v>100000</v>
      </c>
      <c r="G221" s="64">
        <f t="shared" si="1"/>
        <v>50000</v>
      </c>
    </row>
    <row r="222" spans="1:7" s="117" customFormat="1" ht="35.25" customHeight="1">
      <c r="A222" s="115" t="s">
        <v>435</v>
      </c>
      <c r="B222" s="96" t="s">
        <v>237</v>
      </c>
      <c r="C222" s="214"/>
      <c r="D222" s="213"/>
      <c r="E222" s="213"/>
      <c r="F222" s="219">
        <f t="shared" si="1"/>
        <v>100000</v>
      </c>
      <c r="G222" s="97">
        <f t="shared" si="1"/>
        <v>50000</v>
      </c>
    </row>
    <row r="223" spans="1:7" s="117" customFormat="1" ht="29.25" customHeight="1">
      <c r="A223" s="72" t="s">
        <v>436</v>
      </c>
      <c r="B223" s="23" t="s">
        <v>239</v>
      </c>
      <c r="C223" s="29" t="s">
        <v>9</v>
      </c>
      <c r="D223" s="23" t="s">
        <v>3</v>
      </c>
      <c r="E223" s="23"/>
      <c r="F223" s="164">
        <f t="shared" si="1"/>
        <v>100000</v>
      </c>
      <c r="G223" s="82">
        <f t="shared" si="1"/>
        <v>50000</v>
      </c>
    </row>
    <row r="224" spans="1:7" s="117" customFormat="1" ht="29.25" customHeight="1">
      <c r="A224" s="55" t="s">
        <v>77</v>
      </c>
      <c r="B224" s="15" t="s">
        <v>239</v>
      </c>
      <c r="C224" s="10" t="s">
        <v>9</v>
      </c>
      <c r="D224" s="15" t="s">
        <v>3</v>
      </c>
      <c r="E224" s="15" t="s">
        <v>78</v>
      </c>
      <c r="F224" s="164">
        <v>100000</v>
      </c>
      <c r="G224" s="82">
        <v>50000</v>
      </c>
    </row>
    <row r="225" spans="1:7" ht="23.25" customHeight="1">
      <c r="A225" s="67" t="s">
        <v>13</v>
      </c>
      <c r="B225" s="6" t="s">
        <v>180</v>
      </c>
      <c r="C225" s="6"/>
      <c r="D225" s="6"/>
      <c r="E225" s="6"/>
      <c r="F225" s="217">
        <f>F227+F228</f>
        <v>250000</v>
      </c>
      <c r="G225" s="68">
        <f>G227+G228</f>
        <v>250000</v>
      </c>
    </row>
    <row r="226" spans="1:7" ht="35.25" customHeight="1">
      <c r="A226" s="115" t="s">
        <v>241</v>
      </c>
      <c r="B226" s="96" t="s">
        <v>242</v>
      </c>
      <c r="C226" s="96"/>
      <c r="D226" s="96"/>
      <c r="E226" s="96"/>
      <c r="F226" s="219">
        <f>F227+F228</f>
        <v>250000</v>
      </c>
      <c r="G226" s="97">
        <f>G227+G228</f>
        <v>250000</v>
      </c>
    </row>
    <row r="227" spans="1:8" ht="0.75" customHeight="1" hidden="1">
      <c r="A227" s="55" t="s">
        <v>129</v>
      </c>
      <c r="B227" s="9" t="s">
        <v>243</v>
      </c>
      <c r="C227" s="19" t="s">
        <v>14</v>
      </c>
      <c r="D227" s="25" t="s">
        <v>16</v>
      </c>
      <c r="E227" s="25" t="s">
        <v>128</v>
      </c>
      <c r="F227" s="143">
        <v>0</v>
      </c>
      <c r="G227" s="56">
        <v>0</v>
      </c>
      <c r="H227" s="28"/>
    </row>
    <row r="228" spans="1:8" ht="19.5" customHeight="1">
      <c r="A228" s="55" t="s">
        <v>38</v>
      </c>
      <c r="B228" s="9" t="s">
        <v>243</v>
      </c>
      <c r="C228" s="19" t="s">
        <v>14</v>
      </c>
      <c r="D228" s="25" t="s">
        <v>16</v>
      </c>
      <c r="E228" s="25" t="s">
        <v>39</v>
      </c>
      <c r="F228" s="143">
        <v>250000</v>
      </c>
      <c r="G228" s="56">
        <v>250000</v>
      </c>
      <c r="H228" s="28"/>
    </row>
    <row r="229" spans="1:7" ht="31.5">
      <c r="A229" s="67" t="s">
        <v>109</v>
      </c>
      <c r="B229" s="6" t="s">
        <v>181</v>
      </c>
      <c r="C229" s="6"/>
      <c r="D229" s="6"/>
      <c r="E229" s="6"/>
      <c r="F229" s="217">
        <f>F231+F233</f>
        <v>300000</v>
      </c>
      <c r="G229" s="68">
        <f>G231+G233</f>
        <v>300000</v>
      </c>
    </row>
    <row r="230" spans="1:7" ht="29.25">
      <c r="A230" s="115" t="s">
        <v>244</v>
      </c>
      <c r="B230" s="96" t="s">
        <v>245</v>
      </c>
      <c r="C230" s="96"/>
      <c r="D230" s="96"/>
      <c r="E230" s="96"/>
      <c r="F230" s="219">
        <f>F231+F233</f>
        <v>300000</v>
      </c>
      <c r="G230" s="97">
        <f>G231+G233</f>
        <v>300000</v>
      </c>
    </row>
    <row r="231" spans="1:8" ht="25.5">
      <c r="A231" s="60" t="s">
        <v>110</v>
      </c>
      <c r="B231" s="24" t="s">
        <v>246</v>
      </c>
      <c r="C231" s="29" t="s">
        <v>17</v>
      </c>
      <c r="D231" s="24" t="s">
        <v>18</v>
      </c>
      <c r="E231" s="24"/>
      <c r="F231" s="150">
        <f>F232</f>
        <v>300000</v>
      </c>
      <c r="G231" s="59">
        <f>G232</f>
        <v>300000</v>
      </c>
      <c r="H231" s="28"/>
    </row>
    <row r="232" spans="1:8" ht="20.25" customHeight="1">
      <c r="A232" s="55" t="s">
        <v>38</v>
      </c>
      <c r="B232" s="9" t="s">
        <v>246</v>
      </c>
      <c r="C232" s="10" t="s">
        <v>17</v>
      </c>
      <c r="D232" s="9" t="s">
        <v>18</v>
      </c>
      <c r="E232" s="9" t="s">
        <v>39</v>
      </c>
      <c r="F232" s="143">
        <v>300000</v>
      </c>
      <c r="G232" s="56">
        <v>300000</v>
      </c>
      <c r="H232" s="28"/>
    </row>
    <row r="233" spans="1:7" ht="15">
      <c r="A233" s="60" t="s">
        <v>111</v>
      </c>
      <c r="B233" s="24" t="s">
        <v>247</v>
      </c>
      <c r="C233" s="29" t="s">
        <v>17</v>
      </c>
      <c r="D233" s="24" t="s">
        <v>18</v>
      </c>
      <c r="E233" s="24"/>
      <c r="F233" s="150">
        <f>F234</f>
        <v>0</v>
      </c>
      <c r="G233" s="59">
        <f>G234</f>
        <v>0</v>
      </c>
    </row>
    <row r="234" spans="1:7" ht="25.5">
      <c r="A234" s="55" t="s">
        <v>112</v>
      </c>
      <c r="B234" s="9" t="s">
        <v>247</v>
      </c>
      <c r="C234" s="10" t="s">
        <v>17</v>
      </c>
      <c r="D234" s="9" t="s">
        <v>18</v>
      </c>
      <c r="E234" s="9" t="s">
        <v>113</v>
      </c>
      <c r="F234" s="143">
        <v>0</v>
      </c>
      <c r="G234" s="56">
        <v>0</v>
      </c>
    </row>
    <row r="235" spans="1:9" ht="31.5">
      <c r="A235" s="67" t="s">
        <v>19</v>
      </c>
      <c r="B235" s="6" t="s">
        <v>182</v>
      </c>
      <c r="C235" s="6"/>
      <c r="D235" s="6"/>
      <c r="E235" s="6"/>
      <c r="F235" s="217">
        <f>F245+F251</f>
        <v>10895600</v>
      </c>
      <c r="G235" s="68">
        <f>G245+G251</f>
        <v>10748400</v>
      </c>
      <c r="I235" s="28"/>
    </row>
    <row r="236" spans="1:7" ht="29.25">
      <c r="A236" s="115" t="s">
        <v>248</v>
      </c>
      <c r="B236" s="96" t="s">
        <v>249</v>
      </c>
      <c r="C236" s="96"/>
      <c r="D236" s="96"/>
      <c r="E236" s="96"/>
      <c r="F236" s="219">
        <f>F237+F240+F243</f>
        <v>100000</v>
      </c>
      <c r="G236" s="97">
        <f>G237+G240+G243</f>
        <v>100000</v>
      </c>
    </row>
    <row r="237" spans="1:7" s="117" customFormat="1" ht="15.75">
      <c r="A237" s="130" t="s">
        <v>397</v>
      </c>
      <c r="B237" s="171"/>
      <c r="C237" s="36" t="s">
        <v>3</v>
      </c>
      <c r="D237" s="38" t="s">
        <v>17</v>
      </c>
      <c r="E237" s="171"/>
      <c r="F237" s="232">
        <f>F238</f>
        <v>100000</v>
      </c>
      <c r="G237" s="69">
        <f>G238</f>
        <v>100000</v>
      </c>
    </row>
    <row r="238" spans="1:7" ht="15">
      <c r="A238" s="75" t="s">
        <v>56</v>
      </c>
      <c r="B238" s="24" t="s">
        <v>250</v>
      </c>
      <c r="C238" s="24" t="s">
        <v>3</v>
      </c>
      <c r="D238" s="25" t="s">
        <v>17</v>
      </c>
      <c r="E238" s="25"/>
      <c r="F238" s="150">
        <f>F239</f>
        <v>100000</v>
      </c>
      <c r="G238" s="59">
        <f>G239</f>
        <v>100000</v>
      </c>
    </row>
    <row r="239" spans="1:8" ht="15">
      <c r="A239" s="62" t="s">
        <v>57</v>
      </c>
      <c r="B239" s="9" t="s">
        <v>250</v>
      </c>
      <c r="C239" s="10" t="s">
        <v>3</v>
      </c>
      <c r="D239" s="9" t="s">
        <v>17</v>
      </c>
      <c r="E239" s="25" t="s">
        <v>58</v>
      </c>
      <c r="F239" s="143">
        <v>100000</v>
      </c>
      <c r="G239" s="56">
        <v>100000</v>
      </c>
      <c r="H239" s="28"/>
    </row>
    <row r="240" spans="1:8" ht="15">
      <c r="A240" s="241" t="s">
        <v>377</v>
      </c>
      <c r="B240" s="9"/>
      <c r="C240" s="36" t="s">
        <v>18</v>
      </c>
      <c r="D240" s="7" t="s">
        <v>4</v>
      </c>
      <c r="E240" s="25"/>
      <c r="F240" s="233">
        <f>F241</f>
        <v>0</v>
      </c>
      <c r="G240" s="79">
        <f>G241</f>
        <v>0</v>
      </c>
      <c r="H240" s="28"/>
    </row>
    <row r="241" spans="1:8" ht="15">
      <c r="A241" s="58" t="s">
        <v>56</v>
      </c>
      <c r="B241" s="24" t="s">
        <v>250</v>
      </c>
      <c r="C241" s="29" t="s">
        <v>18</v>
      </c>
      <c r="D241" s="24" t="s">
        <v>4</v>
      </c>
      <c r="E241" s="25"/>
      <c r="F241" s="150">
        <f>F242</f>
        <v>0</v>
      </c>
      <c r="G241" s="59">
        <f>G242</f>
        <v>0</v>
      </c>
      <c r="H241" s="28"/>
    </row>
    <row r="242" spans="1:8" ht="15">
      <c r="A242" s="55" t="s">
        <v>38</v>
      </c>
      <c r="B242" s="9" t="s">
        <v>250</v>
      </c>
      <c r="C242" s="10" t="s">
        <v>18</v>
      </c>
      <c r="D242" s="9" t="s">
        <v>4</v>
      </c>
      <c r="E242" s="25" t="s">
        <v>39</v>
      </c>
      <c r="F242" s="143">
        <v>0</v>
      </c>
      <c r="G242" s="56">
        <v>0</v>
      </c>
      <c r="H242" s="28"/>
    </row>
    <row r="243" spans="1:8" ht="15">
      <c r="A243" s="76" t="s">
        <v>133</v>
      </c>
      <c r="B243" s="24" t="s">
        <v>251</v>
      </c>
      <c r="C243" s="29" t="s">
        <v>5</v>
      </c>
      <c r="D243" s="24" t="s">
        <v>3</v>
      </c>
      <c r="E243" s="24"/>
      <c r="F243" s="150">
        <f>F244</f>
        <v>0</v>
      </c>
      <c r="G243" s="59">
        <f>G244</f>
        <v>0</v>
      </c>
      <c r="H243" s="28"/>
    </row>
    <row r="244" spans="1:7" ht="15">
      <c r="A244" s="77" t="s">
        <v>77</v>
      </c>
      <c r="B244" s="9" t="s">
        <v>251</v>
      </c>
      <c r="C244" s="39" t="s">
        <v>5</v>
      </c>
      <c r="D244" s="9" t="s">
        <v>3</v>
      </c>
      <c r="E244" s="9" t="s">
        <v>78</v>
      </c>
      <c r="F244" s="143">
        <v>0</v>
      </c>
      <c r="G244" s="56">
        <v>0</v>
      </c>
    </row>
    <row r="245" spans="1:8" ht="29.25">
      <c r="A245" s="63" t="s">
        <v>20</v>
      </c>
      <c r="B245" s="22" t="s">
        <v>183</v>
      </c>
      <c r="C245" s="45"/>
      <c r="D245" s="22"/>
      <c r="E245" s="22"/>
      <c r="F245" s="225">
        <f>F246</f>
        <v>3600000</v>
      </c>
      <c r="G245" s="64">
        <f>G246</f>
        <v>3600000</v>
      </c>
      <c r="H245" s="28"/>
    </row>
    <row r="246" spans="1:8" ht="29.25">
      <c r="A246" s="115" t="s">
        <v>248</v>
      </c>
      <c r="B246" s="107" t="s">
        <v>252</v>
      </c>
      <c r="C246" s="108"/>
      <c r="D246" s="107"/>
      <c r="E246" s="107"/>
      <c r="F246" s="226">
        <f>F247+F249</f>
        <v>3600000</v>
      </c>
      <c r="G246" s="109">
        <f>G247+G249</f>
        <v>3600000</v>
      </c>
      <c r="H246" s="28"/>
    </row>
    <row r="247" spans="1:8" ht="15">
      <c r="A247" s="60" t="s">
        <v>114</v>
      </c>
      <c r="B247" s="24" t="s">
        <v>253</v>
      </c>
      <c r="C247" s="29" t="s">
        <v>59</v>
      </c>
      <c r="D247" s="24" t="s">
        <v>3</v>
      </c>
      <c r="E247" s="24"/>
      <c r="F247" s="150">
        <f>F248</f>
        <v>3600000</v>
      </c>
      <c r="G247" s="59">
        <f>G248</f>
        <v>3600000</v>
      </c>
      <c r="H247" s="28"/>
    </row>
    <row r="248" spans="1:7" ht="20.25" customHeight="1">
      <c r="A248" s="61" t="s">
        <v>96</v>
      </c>
      <c r="B248" s="9" t="s">
        <v>253</v>
      </c>
      <c r="C248" s="10" t="s">
        <v>59</v>
      </c>
      <c r="D248" s="9" t="s">
        <v>3</v>
      </c>
      <c r="E248" s="9" t="s">
        <v>97</v>
      </c>
      <c r="F248" s="143">
        <v>3600000</v>
      </c>
      <c r="G248" s="56">
        <v>3600000</v>
      </c>
    </row>
    <row r="249" spans="1:7" ht="34.5" customHeight="1">
      <c r="A249" s="60" t="s">
        <v>395</v>
      </c>
      <c r="B249" s="24" t="s">
        <v>414</v>
      </c>
      <c r="C249" s="29" t="s">
        <v>59</v>
      </c>
      <c r="D249" s="24" t="s">
        <v>3</v>
      </c>
      <c r="E249" s="9"/>
      <c r="F249" s="150">
        <f>F250</f>
        <v>0</v>
      </c>
      <c r="G249" s="59">
        <f>G250</f>
        <v>0</v>
      </c>
    </row>
    <row r="250" spans="1:7" ht="19.5" customHeight="1">
      <c r="A250" s="61" t="s">
        <v>114</v>
      </c>
      <c r="B250" s="9" t="s">
        <v>414</v>
      </c>
      <c r="C250" s="10" t="s">
        <v>59</v>
      </c>
      <c r="D250" s="9" t="s">
        <v>3</v>
      </c>
      <c r="E250" s="9" t="s">
        <v>97</v>
      </c>
      <c r="F250" s="143">
        <v>0</v>
      </c>
      <c r="G250" s="56">
        <v>0</v>
      </c>
    </row>
    <row r="251" spans="1:7" ht="28.5" customHeight="1">
      <c r="A251" s="118" t="s">
        <v>21</v>
      </c>
      <c r="B251" s="22" t="s">
        <v>184</v>
      </c>
      <c r="C251" s="45"/>
      <c r="D251" s="22"/>
      <c r="E251" s="22"/>
      <c r="F251" s="225">
        <f>F252</f>
        <v>7295600</v>
      </c>
      <c r="G251" s="64">
        <f>G252</f>
        <v>7148400</v>
      </c>
    </row>
    <row r="252" spans="1:7" ht="29.25">
      <c r="A252" s="115" t="s">
        <v>308</v>
      </c>
      <c r="B252" s="107" t="s">
        <v>254</v>
      </c>
      <c r="C252" s="108"/>
      <c r="D252" s="107"/>
      <c r="E252" s="107"/>
      <c r="F252" s="226">
        <f>F254+F256+F258+F267</f>
        <v>7295600</v>
      </c>
      <c r="G252" s="109">
        <f>G254+G256+G258+G267</f>
        <v>7148400</v>
      </c>
    </row>
    <row r="253" spans="1:7" ht="25.5">
      <c r="A253" s="130" t="s">
        <v>185</v>
      </c>
      <c r="B253" s="38"/>
      <c r="C253" s="36" t="s">
        <v>22</v>
      </c>
      <c r="D253" s="38" t="s">
        <v>3</v>
      </c>
      <c r="E253" s="38"/>
      <c r="F253" s="233">
        <f>F254+F258+F256</f>
        <v>6659600</v>
      </c>
      <c r="G253" s="79">
        <f>G254+G258+G256</f>
        <v>6512400</v>
      </c>
    </row>
    <row r="254" spans="1:7" ht="15">
      <c r="A254" s="80" t="s">
        <v>98</v>
      </c>
      <c r="B254" s="42" t="s">
        <v>255</v>
      </c>
      <c r="C254" s="42" t="s">
        <v>22</v>
      </c>
      <c r="D254" s="42" t="s">
        <v>3</v>
      </c>
      <c r="E254" s="23"/>
      <c r="F254" s="150">
        <f>F255</f>
        <v>4000000</v>
      </c>
      <c r="G254" s="59">
        <f>G255</f>
        <v>4000000</v>
      </c>
    </row>
    <row r="255" spans="1:7" ht="15">
      <c r="A255" s="81" t="s">
        <v>99</v>
      </c>
      <c r="B255" s="43" t="s">
        <v>255</v>
      </c>
      <c r="C255" s="10" t="s">
        <v>22</v>
      </c>
      <c r="D255" s="15" t="s">
        <v>3</v>
      </c>
      <c r="E255" s="15" t="s">
        <v>100</v>
      </c>
      <c r="F255" s="164">
        <v>4000000</v>
      </c>
      <c r="G255" s="82">
        <v>4000000</v>
      </c>
    </row>
    <row r="256" spans="1:7" ht="25.5">
      <c r="A256" s="80" t="s">
        <v>439</v>
      </c>
      <c r="B256" s="42" t="s">
        <v>440</v>
      </c>
      <c r="C256" s="42" t="s">
        <v>22</v>
      </c>
      <c r="D256" s="42" t="s">
        <v>3</v>
      </c>
      <c r="E256" s="23"/>
      <c r="F256" s="170">
        <f>F257</f>
        <v>1076000</v>
      </c>
      <c r="G256" s="73">
        <f>G257</f>
        <v>1016000</v>
      </c>
    </row>
    <row r="257" spans="1:7" ht="15">
      <c r="A257" s="81" t="s">
        <v>99</v>
      </c>
      <c r="B257" s="43" t="s">
        <v>440</v>
      </c>
      <c r="C257" s="10" t="s">
        <v>22</v>
      </c>
      <c r="D257" s="15" t="s">
        <v>3</v>
      </c>
      <c r="E257" s="15" t="s">
        <v>100</v>
      </c>
      <c r="F257" s="164">
        <v>1076000</v>
      </c>
      <c r="G257" s="82">
        <v>1016000</v>
      </c>
    </row>
    <row r="258" spans="1:7" ht="25.5">
      <c r="A258" s="80" t="s">
        <v>101</v>
      </c>
      <c r="B258" s="42" t="s">
        <v>423</v>
      </c>
      <c r="C258" s="42" t="s">
        <v>22</v>
      </c>
      <c r="D258" s="42" t="s">
        <v>3</v>
      </c>
      <c r="E258" s="23"/>
      <c r="F258" s="150">
        <f>F259</f>
        <v>1583600</v>
      </c>
      <c r="G258" s="59">
        <f>G259</f>
        <v>1496400</v>
      </c>
    </row>
    <row r="259" spans="1:7" ht="14.25" customHeight="1">
      <c r="A259" s="81" t="s">
        <v>99</v>
      </c>
      <c r="B259" s="43" t="s">
        <v>423</v>
      </c>
      <c r="C259" s="10" t="s">
        <v>22</v>
      </c>
      <c r="D259" s="15" t="s">
        <v>3</v>
      </c>
      <c r="E259" s="15" t="s">
        <v>100</v>
      </c>
      <c r="F259" s="164">
        <v>1583600</v>
      </c>
      <c r="G259" s="82">
        <v>1496400</v>
      </c>
    </row>
    <row r="260" spans="1:8" ht="15" hidden="1">
      <c r="A260" s="85" t="s">
        <v>151</v>
      </c>
      <c r="B260" s="43"/>
      <c r="C260" s="36" t="s">
        <v>3</v>
      </c>
      <c r="D260" s="38" t="s">
        <v>59</v>
      </c>
      <c r="E260" s="15"/>
      <c r="F260" s="232">
        <v>0</v>
      </c>
      <c r="G260" s="69">
        <v>0</v>
      </c>
      <c r="H260" s="28"/>
    </row>
    <row r="261" spans="1:7" ht="15" hidden="1">
      <c r="A261" s="60" t="s">
        <v>366</v>
      </c>
      <c r="B261" s="24" t="s">
        <v>367</v>
      </c>
      <c r="C261" s="10" t="s">
        <v>3</v>
      </c>
      <c r="D261" s="15" t="s">
        <v>59</v>
      </c>
      <c r="E261" s="15"/>
      <c r="F261" s="170">
        <f>F262</f>
        <v>0</v>
      </c>
      <c r="G261" s="73">
        <f>G262</f>
        <v>0</v>
      </c>
    </row>
    <row r="262" spans="1:7" ht="25.5" hidden="1">
      <c r="A262" s="61" t="s">
        <v>363</v>
      </c>
      <c r="B262" s="9" t="s">
        <v>367</v>
      </c>
      <c r="C262" s="10" t="s">
        <v>3</v>
      </c>
      <c r="D262" s="15" t="s">
        <v>59</v>
      </c>
      <c r="E262" s="15" t="s">
        <v>365</v>
      </c>
      <c r="F262" s="164">
        <v>0</v>
      </c>
      <c r="G262" s="82">
        <v>0</v>
      </c>
    </row>
    <row r="263" spans="1:7" ht="25.5">
      <c r="A263" s="85" t="s">
        <v>416</v>
      </c>
      <c r="B263" s="36"/>
      <c r="C263" s="36" t="s">
        <v>3</v>
      </c>
      <c r="D263" s="7" t="s">
        <v>26</v>
      </c>
      <c r="E263" s="15"/>
      <c r="F263" s="232">
        <f>F264</f>
        <v>0</v>
      </c>
      <c r="G263" s="69">
        <f>G264</f>
        <v>0</v>
      </c>
    </row>
    <row r="264" spans="1:7" ht="38.25" customHeight="1">
      <c r="A264" s="72" t="s">
        <v>417</v>
      </c>
      <c r="B264" s="24" t="s">
        <v>418</v>
      </c>
      <c r="C264" s="24" t="s">
        <v>3</v>
      </c>
      <c r="D264" s="23" t="s">
        <v>26</v>
      </c>
      <c r="E264" s="23"/>
      <c r="F264" s="170">
        <f>F265</f>
        <v>0</v>
      </c>
      <c r="G264" s="73">
        <f>G265</f>
        <v>0</v>
      </c>
    </row>
    <row r="265" spans="1:7" ht="15">
      <c r="A265" s="55" t="s">
        <v>392</v>
      </c>
      <c r="B265" s="9" t="s">
        <v>418</v>
      </c>
      <c r="C265" s="10" t="s">
        <v>3</v>
      </c>
      <c r="D265" s="15" t="s">
        <v>26</v>
      </c>
      <c r="E265" s="15" t="s">
        <v>394</v>
      </c>
      <c r="F265" s="164">
        <v>0</v>
      </c>
      <c r="G265" s="82">
        <v>0</v>
      </c>
    </row>
    <row r="266" spans="1:8" ht="15">
      <c r="A266" s="130" t="s">
        <v>309</v>
      </c>
      <c r="B266" s="131"/>
      <c r="C266" s="132" t="s">
        <v>4</v>
      </c>
      <c r="D266" s="133" t="s">
        <v>15</v>
      </c>
      <c r="E266" s="133"/>
      <c r="F266" s="234">
        <f>F267</f>
        <v>636000</v>
      </c>
      <c r="G266" s="134">
        <f>G267</f>
        <v>636000</v>
      </c>
      <c r="H266" s="28"/>
    </row>
    <row r="267" spans="1:7" ht="26.25">
      <c r="A267" s="58" t="s">
        <v>29</v>
      </c>
      <c r="B267" s="24" t="s">
        <v>256</v>
      </c>
      <c r="C267" s="29" t="s">
        <v>4</v>
      </c>
      <c r="D267" s="23" t="s">
        <v>15</v>
      </c>
      <c r="E267" s="24"/>
      <c r="F267" s="150">
        <f>F268</f>
        <v>636000</v>
      </c>
      <c r="G267" s="59">
        <f>G268</f>
        <v>636000</v>
      </c>
    </row>
    <row r="268" spans="1:7" ht="15">
      <c r="A268" s="55" t="s">
        <v>54</v>
      </c>
      <c r="B268" s="9" t="s">
        <v>256</v>
      </c>
      <c r="C268" s="10" t="s">
        <v>4</v>
      </c>
      <c r="D268" s="9" t="s">
        <v>15</v>
      </c>
      <c r="E268" s="9" t="s">
        <v>55</v>
      </c>
      <c r="F268" s="143">
        <v>636000</v>
      </c>
      <c r="G268" s="56">
        <v>636000</v>
      </c>
    </row>
    <row r="269" spans="1:7" ht="15" hidden="1">
      <c r="A269" s="242" t="s">
        <v>368</v>
      </c>
      <c r="B269" s="9"/>
      <c r="C269" s="36" t="s">
        <v>26</v>
      </c>
      <c r="D269" s="7" t="s">
        <v>5</v>
      </c>
      <c r="E269" s="9"/>
      <c r="F269" s="143"/>
      <c r="G269" s="56"/>
    </row>
    <row r="270" spans="1:7" ht="15" hidden="1">
      <c r="A270" s="60" t="s">
        <v>366</v>
      </c>
      <c r="B270" s="24" t="s">
        <v>367</v>
      </c>
      <c r="C270" s="29" t="s">
        <v>26</v>
      </c>
      <c r="D270" s="24" t="s">
        <v>5</v>
      </c>
      <c r="E270" s="24"/>
      <c r="F270" s="150">
        <f>F271</f>
        <v>0</v>
      </c>
      <c r="G270" s="59">
        <f>G271</f>
        <v>0</v>
      </c>
    </row>
    <row r="271" spans="1:7" ht="30.75" customHeight="1" hidden="1">
      <c r="A271" s="61" t="s">
        <v>363</v>
      </c>
      <c r="B271" s="9" t="s">
        <v>367</v>
      </c>
      <c r="C271" s="10" t="s">
        <v>26</v>
      </c>
      <c r="D271" s="9" t="s">
        <v>5</v>
      </c>
      <c r="E271" s="9" t="s">
        <v>365</v>
      </c>
      <c r="F271" s="143"/>
      <c r="G271" s="56"/>
    </row>
    <row r="272" spans="1:8" ht="30.75" customHeight="1">
      <c r="A272" s="85" t="s">
        <v>390</v>
      </c>
      <c r="B272" s="9"/>
      <c r="C272" s="36" t="s">
        <v>15</v>
      </c>
      <c r="D272" s="7" t="s">
        <v>22</v>
      </c>
      <c r="E272" s="9"/>
      <c r="F272" s="233">
        <f>F273</f>
        <v>0</v>
      </c>
      <c r="G272" s="79">
        <f>G273</f>
        <v>0</v>
      </c>
      <c r="H272" s="28"/>
    </row>
    <row r="273" spans="1:7" ht="21.75" customHeight="1">
      <c r="A273" s="58" t="s">
        <v>362</v>
      </c>
      <c r="B273" s="24" t="s">
        <v>367</v>
      </c>
      <c r="C273" s="29" t="s">
        <v>15</v>
      </c>
      <c r="D273" s="24" t="s">
        <v>22</v>
      </c>
      <c r="E273" s="24"/>
      <c r="F273" s="150">
        <f>F274</f>
        <v>0</v>
      </c>
      <c r="G273" s="59">
        <f>G274</f>
        <v>0</v>
      </c>
    </row>
    <row r="274" spans="1:7" ht="30.75" customHeight="1">
      <c r="A274" s="61" t="s">
        <v>363</v>
      </c>
      <c r="B274" s="9" t="s">
        <v>367</v>
      </c>
      <c r="C274" s="10" t="s">
        <v>15</v>
      </c>
      <c r="D274" s="9" t="s">
        <v>22</v>
      </c>
      <c r="E274" s="9" t="s">
        <v>365</v>
      </c>
      <c r="F274" s="143">
        <v>0</v>
      </c>
      <c r="G274" s="56">
        <v>0</v>
      </c>
    </row>
    <row r="275" spans="1:8" ht="30.75" customHeight="1">
      <c r="A275" s="243" t="s">
        <v>377</v>
      </c>
      <c r="B275" s="9"/>
      <c r="C275" s="36" t="s">
        <v>18</v>
      </c>
      <c r="D275" s="7" t="s">
        <v>4</v>
      </c>
      <c r="E275" s="9"/>
      <c r="F275" s="233">
        <f>F276</f>
        <v>0</v>
      </c>
      <c r="G275" s="79">
        <f>G276</f>
        <v>0</v>
      </c>
      <c r="H275" s="28"/>
    </row>
    <row r="276" spans="1:7" ht="33" customHeight="1">
      <c r="A276" s="72" t="s">
        <v>378</v>
      </c>
      <c r="B276" s="24" t="s">
        <v>379</v>
      </c>
      <c r="C276" s="29" t="s">
        <v>18</v>
      </c>
      <c r="D276" s="24" t="s">
        <v>4</v>
      </c>
      <c r="E276" s="24"/>
      <c r="F276" s="150">
        <f>F277</f>
        <v>0</v>
      </c>
      <c r="G276" s="59">
        <f>G277</f>
        <v>0</v>
      </c>
    </row>
    <row r="277" spans="1:7" ht="30.75" customHeight="1">
      <c r="A277" s="55" t="s">
        <v>356</v>
      </c>
      <c r="B277" s="9" t="s">
        <v>379</v>
      </c>
      <c r="C277" s="10" t="s">
        <v>18</v>
      </c>
      <c r="D277" s="9" t="s">
        <v>4</v>
      </c>
      <c r="E277" s="9" t="s">
        <v>357</v>
      </c>
      <c r="F277" s="143">
        <v>0</v>
      </c>
      <c r="G277" s="56">
        <v>0</v>
      </c>
    </row>
    <row r="278" spans="1:7" ht="15">
      <c r="A278" s="52" t="s">
        <v>157</v>
      </c>
      <c r="B278" s="9"/>
      <c r="C278" s="36" t="s">
        <v>18</v>
      </c>
      <c r="D278" s="7" t="s">
        <v>15</v>
      </c>
      <c r="E278" s="9"/>
      <c r="F278" s="233">
        <f>F279</f>
        <v>0</v>
      </c>
      <c r="G278" s="79">
        <f>G279</f>
        <v>0</v>
      </c>
    </row>
    <row r="279" spans="1:7" ht="15">
      <c r="A279" s="72" t="s">
        <v>362</v>
      </c>
      <c r="B279" s="24" t="s">
        <v>364</v>
      </c>
      <c r="C279" s="29" t="s">
        <v>18</v>
      </c>
      <c r="D279" s="24" t="s">
        <v>15</v>
      </c>
      <c r="E279" s="9"/>
      <c r="F279" s="150">
        <f>F280</f>
        <v>0</v>
      </c>
      <c r="G279" s="59">
        <f>G280</f>
        <v>0</v>
      </c>
    </row>
    <row r="280" spans="1:7" ht="26.25" customHeight="1">
      <c r="A280" s="61" t="s">
        <v>363</v>
      </c>
      <c r="B280" s="9" t="s">
        <v>364</v>
      </c>
      <c r="C280" s="10" t="s">
        <v>18</v>
      </c>
      <c r="D280" s="9" t="s">
        <v>15</v>
      </c>
      <c r="E280" s="9" t="s">
        <v>365</v>
      </c>
      <c r="F280" s="143">
        <v>0</v>
      </c>
      <c r="G280" s="56">
        <v>0</v>
      </c>
    </row>
    <row r="281" spans="1:7" ht="27" customHeight="1" hidden="1">
      <c r="A281" s="60" t="s">
        <v>376</v>
      </c>
      <c r="B281" s="24" t="s">
        <v>375</v>
      </c>
      <c r="C281" s="29" t="s">
        <v>18</v>
      </c>
      <c r="D281" s="24" t="s">
        <v>15</v>
      </c>
      <c r="E281" s="24"/>
      <c r="F281" s="150">
        <f>F282</f>
        <v>800000</v>
      </c>
      <c r="G281" s="59">
        <f>G282</f>
        <v>800000</v>
      </c>
    </row>
    <row r="282" spans="1:7" ht="27" customHeight="1" hidden="1">
      <c r="A282" s="61" t="s">
        <v>363</v>
      </c>
      <c r="B282" s="9" t="s">
        <v>375</v>
      </c>
      <c r="C282" s="10" t="s">
        <v>18</v>
      </c>
      <c r="D282" s="9" t="s">
        <v>15</v>
      </c>
      <c r="E282" s="9" t="s">
        <v>365</v>
      </c>
      <c r="F282" s="143">
        <v>800000</v>
      </c>
      <c r="G282" s="56">
        <v>800000</v>
      </c>
    </row>
    <row r="283" spans="1:7" ht="16.5" customHeight="1">
      <c r="A283" s="52" t="s">
        <v>371</v>
      </c>
      <c r="B283" s="9"/>
      <c r="C283" s="36" t="s">
        <v>9</v>
      </c>
      <c r="D283" s="7" t="s">
        <v>3</v>
      </c>
      <c r="E283" s="9"/>
      <c r="F283" s="233">
        <f>F284+F286+F288+F290</f>
        <v>0</v>
      </c>
      <c r="G283" s="79">
        <f>G284+G286+G288+G290</f>
        <v>0</v>
      </c>
    </row>
    <row r="284" spans="1:7" ht="20.25" customHeight="1">
      <c r="A284" s="72" t="s">
        <v>366</v>
      </c>
      <c r="B284" s="24" t="s">
        <v>367</v>
      </c>
      <c r="C284" s="35" t="s">
        <v>9</v>
      </c>
      <c r="D284" s="24" t="s">
        <v>3</v>
      </c>
      <c r="E284" s="9"/>
      <c r="F284" s="150">
        <f>F285</f>
        <v>0</v>
      </c>
      <c r="G284" s="59">
        <f>G285</f>
        <v>0</v>
      </c>
    </row>
    <row r="285" spans="1:7" ht="30" customHeight="1">
      <c r="A285" s="61" t="s">
        <v>363</v>
      </c>
      <c r="B285" s="9" t="s">
        <v>367</v>
      </c>
      <c r="C285" s="19" t="s">
        <v>9</v>
      </c>
      <c r="D285" s="9" t="s">
        <v>3</v>
      </c>
      <c r="E285" s="9" t="s">
        <v>365</v>
      </c>
      <c r="F285" s="143">
        <v>0</v>
      </c>
      <c r="G285" s="56">
        <v>0</v>
      </c>
    </row>
    <row r="286" spans="1:7" ht="30" customHeight="1">
      <c r="A286" s="60" t="s">
        <v>372</v>
      </c>
      <c r="B286" s="24" t="s">
        <v>375</v>
      </c>
      <c r="C286" s="35" t="s">
        <v>9</v>
      </c>
      <c r="D286" s="24" t="s">
        <v>3</v>
      </c>
      <c r="E286" s="24"/>
      <c r="F286" s="150">
        <f>F287</f>
        <v>0</v>
      </c>
      <c r="G286" s="59">
        <f>G287</f>
        <v>0</v>
      </c>
    </row>
    <row r="287" spans="1:7" ht="30" customHeight="1">
      <c r="A287" s="61" t="s">
        <v>363</v>
      </c>
      <c r="B287" s="9" t="s">
        <v>375</v>
      </c>
      <c r="C287" s="19" t="s">
        <v>9</v>
      </c>
      <c r="D287" s="9" t="s">
        <v>3</v>
      </c>
      <c r="E287" s="15" t="s">
        <v>365</v>
      </c>
      <c r="F287" s="164">
        <v>0</v>
      </c>
      <c r="G287" s="82">
        <v>0</v>
      </c>
    </row>
    <row r="288" spans="1:7" ht="30" customHeight="1">
      <c r="A288" s="72" t="s">
        <v>373</v>
      </c>
      <c r="B288" s="24" t="s">
        <v>374</v>
      </c>
      <c r="C288" s="35" t="s">
        <v>9</v>
      </c>
      <c r="D288" s="24" t="s">
        <v>3</v>
      </c>
      <c r="E288" s="24"/>
      <c r="F288" s="150">
        <f>F289</f>
        <v>0</v>
      </c>
      <c r="G288" s="59">
        <f>G289</f>
        <v>0</v>
      </c>
    </row>
    <row r="289" spans="1:7" ht="30" customHeight="1">
      <c r="A289" s="61" t="s">
        <v>363</v>
      </c>
      <c r="B289" s="9" t="s">
        <v>374</v>
      </c>
      <c r="C289" s="19" t="s">
        <v>9</v>
      </c>
      <c r="D289" s="9" t="s">
        <v>3</v>
      </c>
      <c r="E289" s="9" t="s">
        <v>365</v>
      </c>
      <c r="F289" s="143">
        <v>0</v>
      </c>
      <c r="G289" s="56">
        <v>0</v>
      </c>
    </row>
    <row r="290" spans="1:7" ht="30" customHeight="1">
      <c r="A290" s="72" t="s">
        <v>417</v>
      </c>
      <c r="B290" s="24" t="s">
        <v>418</v>
      </c>
      <c r="C290" s="35" t="s">
        <v>9</v>
      </c>
      <c r="D290" s="24" t="s">
        <v>3</v>
      </c>
      <c r="E290" s="9"/>
      <c r="F290" s="150">
        <f>F291</f>
        <v>0</v>
      </c>
      <c r="G290" s="59">
        <f>G291</f>
        <v>0</v>
      </c>
    </row>
    <row r="291" spans="1:7" ht="30" customHeight="1">
      <c r="A291" s="55" t="s">
        <v>392</v>
      </c>
      <c r="B291" s="9" t="s">
        <v>418</v>
      </c>
      <c r="C291" s="19" t="s">
        <v>9</v>
      </c>
      <c r="D291" s="9" t="s">
        <v>3</v>
      </c>
      <c r="E291" s="9" t="s">
        <v>394</v>
      </c>
      <c r="F291" s="143">
        <v>0</v>
      </c>
      <c r="G291" s="56">
        <v>0</v>
      </c>
    </row>
    <row r="292" spans="1:7" ht="33.75" customHeight="1">
      <c r="A292" s="58" t="s">
        <v>391</v>
      </c>
      <c r="B292" s="23" t="s">
        <v>393</v>
      </c>
      <c r="C292" s="23" t="s">
        <v>18</v>
      </c>
      <c r="D292" s="23" t="s">
        <v>3</v>
      </c>
      <c r="E292" s="168"/>
      <c r="F292" s="170">
        <f>F293</f>
        <v>0</v>
      </c>
      <c r="G292" s="73">
        <f>G293</f>
        <v>0</v>
      </c>
    </row>
    <row r="293" spans="1:8" ht="33.75" customHeight="1">
      <c r="A293" s="55" t="s">
        <v>392</v>
      </c>
      <c r="B293" s="15" t="s">
        <v>393</v>
      </c>
      <c r="C293" s="15" t="s">
        <v>18</v>
      </c>
      <c r="D293" s="15" t="s">
        <v>3</v>
      </c>
      <c r="E293" s="168" t="s">
        <v>394</v>
      </c>
      <c r="F293" s="169">
        <v>0</v>
      </c>
      <c r="G293" s="244">
        <v>0</v>
      </c>
      <c r="H293" s="28"/>
    </row>
    <row r="294" spans="1:7" ht="0.75" customHeight="1">
      <c r="A294" s="67" t="s">
        <v>23</v>
      </c>
      <c r="B294" s="6" t="s">
        <v>186</v>
      </c>
      <c r="C294" s="6"/>
      <c r="D294" s="6"/>
      <c r="E294" s="6"/>
      <c r="F294" s="217">
        <f>F296</f>
        <v>0</v>
      </c>
      <c r="G294" s="68">
        <f>G295+G362+G366+G394+G415</f>
        <v>54848330</v>
      </c>
    </row>
    <row r="295" spans="1:7" ht="29.25" hidden="1">
      <c r="A295" s="115" t="s">
        <v>257</v>
      </c>
      <c r="B295" s="96" t="s">
        <v>258</v>
      </c>
      <c r="C295" s="96"/>
      <c r="D295" s="96"/>
      <c r="E295" s="96"/>
      <c r="F295" s="219">
        <f>F296</f>
        <v>0</v>
      </c>
      <c r="G295" s="68">
        <f>G296+G363+G367+G395+G416</f>
        <v>54480330</v>
      </c>
    </row>
    <row r="296" spans="1:7" ht="26.25" hidden="1">
      <c r="A296" s="58" t="s">
        <v>134</v>
      </c>
      <c r="B296" s="23" t="s">
        <v>259</v>
      </c>
      <c r="C296" s="29" t="s">
        <v>18</v>
      </c>
      <c r="D296" s="24" t="s">
        <v>4</v>
      </c>
      <c r="E296" s="23"/>
      <c r="F296" s="170">
        <f>F297</f>
        <v>0</v>
      </c>
      <c r="G296" s="68">
        <f>G297+G364+G368+G396+G417</f>
        <v>54096330</v>
      </c>
    </row>
    <row r="297" spans="1:7" ht="14.25" customHeight="1" hidden="1">
      <c r="A297" s="55" t="s">
        <v>38</v>
      </c>
      <c r="B297" s="9" t="s">
        <v>259</v>
      </c>
      <c r="C297" s="10" t="s">
        <v>18</v>
      </c>
      <c r="D297" s="9" t="s">
        <v>4</v>
      </c>
      <c r="E297" s="9" t="s">
        <v>39</v>
      </c>
      <c r="F297" s="143">
        <v>0</v>
      </c>
      <c r="G297" s="68">
        <f>G298+G365+G369+G397+G418</f>
        <v>53201330</v>
      </c>
    </row>
    <row r="298" spans="1:7" ht="31.5">
      <c r="A298" s="67" t="s">
        <v>117</v>
      </c>
      <c r="B298" s="6" t="s">
        <v>187</v>
      </c>
      <c r="C298" s="6"/>
      <c r="D298" s="6"/>
      <c r="E298" s="6"/>
      <c r="F298" s="217">
        <f>F299+F366+F372+F398+F419</f>
        <v>53652330</v>
      </c>
      <c r="G298" s="68">
        <f>G299+G366+G372+G398+G419</f>
        <v>52409330</v>
      </c>
    </row>
    <row r="299" spans="1:7" ht="28.5" customHeight="1">
      <c r="A299" s="118" t="s">
        <v>116</v>
      </c>
      <c r="B299" s="22" t="s">
        <v>188</v>
      </c>
      <c r="C299" s="45"/>
      <c r="D299" s="22"/>
      <c r="E299" s="22"/>
      <c r="F299" s="225">
        <f>F300+F347</f>
        <v>25794330</v>
      </c>
      <c r="G299" s="64">
        <f>G300+G347</f>
        <v>25758330</v>
      </c>
    </row>
    <row r="300" spans="1:7" ht="34.5" customHeight="1">
      <c r="A300" s="115" t="s">
        <v>310</v>
      </c>
      <c r="B300" s="107" t="s">
        <v>260</v>
      </c>
      <c r="C300" s="108"/>
      <c r="D300" s="107"/>
      <c r="E300" s="107"/>
      <c r="F300" s="226">
        <f>F301+F307+F310+F315+F319+F325+F327+F331+F333+F335+F339+F341+F343+F346</f>
        <v>25218165</v>
      </c>
      <c r="G300" s="109">
        <f>G301+G307+G310+G315+G319+G325+G327+G331+G333+G335+G339+G341+G343+G346</f>
        <v>25182165</v>
      </c>
    </row>
    <row r="301" spans="1:7" ht="0.75" customHeight="1" hidden="1">
      <c r="A301" s="72" t="s">
        <v>40</v>
      </c>
      <c r="B301" s="24" t="s">
        <v>261</v>
      </c>
      <c r="C301" s="29" t="s">
        <v>3</v>
      </c>
      <c r="D301" s="24" t="s">
        <v>26</v>
      </c>
      <c r="E301" s="24"/>
      <c r="F301" s="150">
        <f>F302+F303+F304+F305</f>
        <v>15241000</v>
      </c>
      <c r="G301" s="59">
        <f>G302+G303+G304+G305</f>
        <v>15241000</v>
      </c>
    </row>
    <row r="302" spans="1:7" ht="28.5" customHeight="1">
      <c r="A302" s="55" t="s">
        <v>313</v>
      </c>
      <c r="B302" s="9" t="s">
        <v>261</v>
      </c>
      <c r="C302" s="10" t="s">
        <v>3</v>
      </c>
      <c r="D302" s="9" t="s">
        <v>26</v>
      </c>
      <c r="E302" s="9" t="s">
        <v>42</v>
      </c>
      <c r="F302" s="143">
        <v>10300000</v>
      </c>
      <c r="G302" s="56">
        <v>10300000</v>
      </c>
    </row>
    <row r="303" spans="1:7" ht="28.5" customHeight="1">
      <c r="A303" s="55" t="s">
        <v>43</v>
      </c>
      <c r="B303" s="9" t="s">
        <v>261</v>
      </c>
      <c r="C303" s="10" t="s">
        <v>44</v>
      </c>
      <c r="D303" s="9" t="s">
        <v>26</v>
      </c>
      <c r="E303" s="9" t="s">
        <v>45</v>
      </c>
      <c r="F303" s="143">
        <v>270000</v>
      </c>
      <c r="G303" s="56">
        <v>270000</v>
      </c>
    </row>
    <row r="304" spans="1:7" ht="63.75" customHeight="1">
      <c r="A304" s="55" t="s">
        <v>312</v>
      </c>
      <c r="B304" s="9" t="s">
        <v>261</v>
      </c>
      <c r="C304" s="10" t="s">
        <v>3</v>
      </c>
      <c r="D304" s="9" t="s">
        <v>26</v>
      </c>
      <c r="E304" s="9" t="s">
        <v>311</v>
      </c>
      <c r="F304" s="143">
        <v>3171000</v>
      </c>
      <c r="G304" s="56">
        <v>3171000</v>
      </c>
    </row>
    <row r="305" spans="1:7" ht="28.5" customHeight="1">
      <c r="A305" s="55" t="s">
        <v>38</v>
      </c>
      <c r="B305" s="9" t="s">
        <v>261</v>
      </c>
      <c r="C305" s="10" t="s">
        <v>3</v>
      </c>
      <c r="D305" s="9" t="s">
        <v>26</v>
      </c>
      <c r="E305" s="9" t="s">
        <v>39</v>
      </c>
      <c r="F305" s="143">
        <v>1500000</v>
      </c>
      <c r="G305" s="56">
        <v>1500000</v>
      </c>
    </row>
    <row r="306" spans="1:7" ht="28.5" customHeight="1">
      <c r="A306" s="61" t="s">
        <v>48</v>
      </c>
      <c r="B306" s="9" t="s">
        <v>261</v>
      </c>
      <c r="C306" s="10" t="s">
        <v>3</v>
      </c>
      <c r="D306" s="9" t="s">
        <v>26</v>
      </c>
      <c r="E306" s="9" t="s">
        <v>49</v>
      </c>
      <c r="F306" s="143">
        <v>0</v>
      </c>
      <c r="G306" s="56">
        <v>0</v>
      </c>
    </row>
    <row r="307" spans="1:7" ht="28.5" customHeight="1">
      <c r="A307" s="60" t="s">
        <v>50</v>
      </c>
      <c r="B307" s="24" t="s">
        <v>262</v>
      </c>
      <c r="C307" s="29" t="s">
        <v>3</v>
      </c>
      <c r="D307" s="24" t="s">
        <v>26</v>
      </c>
      <c r="E307" s="24"/>
      <c r="F307" s="150">
        <f>F308+F309</f>
        <v>1400000</v>
      </c>
      <c r="G307" s="59">
        <f>G308+G309</f>
        <v>1400000</v>
      </c>
    </row>
    <row r="308" spans="1:8" s="117" customFormat="1" ht="15">
      <c r="A308" s="55" t="s">
        <v>314</v>
      </c>
      <c r="B308" s="9" t="s">
        <v>262</v>
      </c>
      <c r="C308" s="10" t="s">
        <v>3</v>
      </c>
      <c r="D308" s="9" t="s">
        <v>26</v>
      </c>
      <c r="E308" s="9" t="s">
        <v>42</v>
      </c>
      <c r="F308" s="143">
        <v>1100000</v>
      </c>
      <c r="G308" s="56">
        <v>1100000</v>
      </c>
      <c r="H308" s="163"/>
    </row>
    <row r="309" spans="1:7" ht="25.5">
      <c r="A309" s="55" t="s">
        <v>312</v>
      </c>
      <c r="B309" s="9" t="s">
        <v>262</v>
      </c>
      <c r="C309" s="10" t="s">
        <v>3</v>
      </c>
      <c r="D309" s="9" t="s">
        <v>26</v>
      </c>
      <c r="E309" s="9" t="s">
        <v>311</v>
      </c>
      <c r="F309" s="143">
        <v>300000</v>
      </c>
      <c r="G309" s="56">
        <v>300000</v>
      </c>
    </row>
    <row r="310" spans="1:8" ht="26.25">
      <c r="A310" s="58" t="s">
        <v>51</v>
      </c>
      <c r="B310" s="24" t="s">
        <v>263</v>
      </c>
      <c r="C310" s="29" t="s">
        <v>3</v>
      </c>
      <c r="D310" s="24" t="s">
        <v>26</v>
      </c>
      <c r="E310" s="24"/>
      <c r="F310" s="150">
        <f>SUM(F311:F314)</f>
        <v>299000</v>
      </c>
      <c r="G310" s="59">
        <f>SUM(G311:G314)</f>
        <v>283000</v>
      </c>
      <c r="H310" s="28"/>
    </row>
    <row r="311" spans="1:8" ht="15">
      <c r="A311" s="55" t="s">
        <v>313</v>
      </c>
      <c r="B311" s="9" t="s">
        <v>263</v>
      </c>
      <c r="C311" s="10" t="s">
        <v>3</v>
      </c>
      <c r="D311" s="9" t="s">
        <v>26</v>
      </c>
      <c r="E311" s="9" t="s">
        <v>42</v>
      </c>
      <c r="F311" s="143">
        <v>174000</v>
      </c>
      <c r="G311" s="56">
        <v>174000</v>
      </c>
      <c r="H311" s="28"/>
    </row>
    <row r="312" spans="1:8" ht="37.5" customHeight="1">
      <c r="A312" s="55" t="s">
        <v>43</v>
      </c>
      <c r="B312" s="9" t="s">
        <v>263</v>
      </c>
      <c r="C312" s="10" t="s">
        <v>3</v>
      </c>
      <c r="D312" s="9" t="s">
        <v>26</v>
      </c>
      <c r="E312" s="9" t="s">
        <v>45</v>
      </c>
      <c r="F312" s="143">
        <v>11000</v>
      </c>
      <c r="G312" s="56">
        <v>11000</v>
      </c>
      <c r="H312" s="28"/>
    </row>
    <row r="313" spans="1:8" ht="25.5">
      <c r="A313" s="55" t="s">
        <v>312</v>
      </c>
      <c r="B313" s="9" t="s">
        <v>263</v>
      </c>
      <c r="C313" s="10" t="s">
        <v>3</v>
      </c>
      <c r="D313" s="9" t="s">
        <v>26</v>
      </c>
      <c r="E313" s="9" t="s">
        <v>311</v>
      </c>
      <c r="F313" s="143">
        <v>85000</v>
      </c>
      <c r="G313" s="56">
        <v>85000</v>
      </c>
      <c r="H313" s="28"/>
    </row>
    <row r="314" spans="1:7" ht="27.75" customHeight="1" hidden="1">
      <c r="A314" s="55" t="s">
        <v>38</v>
      </c>
      <c r="B314" s="9" t="s">
        <v>263</v>
      </c>
      <c r="C314" s="10" t="s">
        <v>3</v>
      </c>
      <c r="D314" s="9" t="s">
        <v>26</v>
      </c>
      <c r="E314" s="9" t="s">
        <v>39</v>
      </c>
      <c r="F314" s="143">
        <v>29000</v>
      </c>
      <c r="G314" s="56">
        <v>13000</v>
      </c>
    </row>
    <row r="315" spans="1:8" ht="15">
      <c r="A315" s="72" t="s">
        <v>52</v>
      </c>
      <c r="B315" s="24" t="s">
        <v>264</v>
      </c>
      <c r="C315" s="29" t="s">
        <v>3</v>
      </c>
      <c r="D315" s="24" t="s">
        <v>26</v>
      </c>
      <c r="E315" s="24"/>
      <c r="F315" s="150">
        <f>SUM(F316:F318)</f>
        <v>62000</v>
      </c>
      <c r="G315" s="59">
        <f>SUM(G316:G318)</f>
        <v>59000</v>
      </c>
      <c r="H315" s="28"/>
    </row>
    <row r="316" spans="1:8" ht="15">
      <c r="A316" s="55" t="s">
        <v>313</v>
      </c>
      <c r="B316" s="9" t="s">
        <v>264</v>
      </c>
      <c r="C316" s="10" t="s">
        <v>3</v>
      </c>
      <c r="D316" s="9" t="s">
        <v>26</v>
      </c>
      <c r="E316" s="9" t="s">
        <v>42</v>
      </c>
      <c r="F316" s="143">
        <v>48000</v>
      </c>
      <c r="G316" s="56">
        <v>48000</v>
      </c>
      <c r="H316" s="28"/>
    </row>
    <row r="317" spans="1:8" ht="25.5">
      <c r="A317" s="55" t="s">
        <v>312</v>
      </c>
      <c r="B317" s="9" t="s">
        <v>264</v>
      </c>
      <c r="C317" s="10" t="s">
        <v>3</v>
      </c>
      <c r="D317" s="9" t="s">
        <v>26</v>
      </c>
      <c r="E317" s="9" t="s">
        <v>311</v>
      </c>
      <c r="F317" s="143">
        <v>14000</v>
      </c>
      <c r="G317" s="56">
        <v>11000</v>
      </c>
      <c r="H317" s="28"/>
    </row>
    <row r="318" spans="1:7" ht="15">
      <c r="A318" s="55" t="s">
        <v>38</v>
      </c>
      <c r="B318" s="9" t="s">
        <v>264</v>
      </c>
      <c r="C318" s="10" t="s">
        <v>3</v>
      </c>
      <c r="D318" s="9" t="s">
        <v>26</v>
      </c>
      <c r="E318" s="9" t="s">
        <v>39</v>
      </c>
      <c r="F318" s="143">
        <v>0</v>
      </c>
      <c r="G318" s="56">
        <v>0</v>
      </c>
    </row>
    <row r="319" spans="1:7" ht="39">
      <c r="A319" s="83" t="s">
        <v>53</v>
      </c>
      <c r="B319" s="12" t="s">
        <v>265</v>
      </c>
      <c r="C319" s="11" t="s">
        <v>3</v>
      </c>
      <c r="D319" s="12" t="s">
        <v>26</v>
      </c>
      <c r="E319" s="12"/>
      <c r="F319" s="150">
        <f>SUM(F320:F324)</f>
        <v>308000</v>
      </c>
      <c r="G319" s="59">
        <f>SUM(G320:G324)</f>
        <v>291000</v>
      </c>
    </row>
    <row r="320" spans="1:7" ht="15">
      <c r="A320" s="55" t="s">
        <v>314</v>
      </c>
      <c r="B320" s="9" t="s">
        <v>265</v>
      </c>
      <c r="C320" s="10" t="s">
        <v>3</v>
      </c>
      <c r="D320" s="9" t="s">
        <v>26</v>
      </c>
      <c r="E320" s="9" t="s">
        <v>42</v>
      </c>
      <c r="F320" s="143">
        <v>204000</v>
      </c>
      <c r="G320" s="56">
        <v>200000</v>
      </c>
    </row>
    <row r="321" spans="1:7" ht="15">
      <c r="A321" s="55" t="s">
        <v>43</v>
      </c>
      <c r="B321" s="9" t="s">
        <v>265</v>
      </c>
      <c r="C321" s="10" t="s">
        <v>3</v>
      </c>
      <c r="D321" s="9" t="s">
        <v>26</v>
      </c>
      <c r="E321" s="9" t="s">
        <v>45</v>
      </c>
      <c r="F321" s="143">
        <v>4000</v>
      </c>
      <c r="G321" s="56">
        <v>4000</v>
      </c>
    </row>
    <row r="322" spans="1:7" ht="25.5">
      <c r="A322" s="55" t="s">
        <v>312</v>
      </c>
      <c r="B322" s="9" t="s">
        <v>265</v>
      </c>
      <c r="C322" s="10" t="s">
        <v>3</v>
      </c>
      <c r="D322" s="9" t="s">
        <v>26</v>
      </c>
      <c r="E322" s="9" t="s">
        <v>311</v>
      </c>
      <c r="F322" s="143">
        <v>60000</v>
      </c>
      <c r="G322" s="56">
        <v>52000</v>
      </c>
    </row>
    <row r="323" spans="1:7" ht="26.25" customHeight="1">
      <c r="A323" s="55" t="s">
        <v>38</v>
      </c>
      <c r="B323" s="9" t="s">
        <v>265</v>
      </c>
      <c r="C323" s="10" t="s">
        <v>3</v>
      </c>
      <c r="D323" s="9" t="s">
        <v>26</v>
      </c>
      <c r="E323" s="9" t="s">
        <v>39</v>
      </c>
      <c r="F323" s="143">
        <v>30000</v>
      </c>
      <c r="G323" s="56">
        <v>25000</v>
      </c>
    </row>
    <row r="324" spans="1:7" ht="15">
      <c r="A324" s="55" t="s">
        <v>54</v>
      </c>
      <c r="B324" s="9" t="s">
        <v>265</v>
      </c>
      <c r="C324" s="10" t="s">
        <v>3</v>
      </c>
      <c r="D324" s="9" t="s">
        <v>26</v>
      </c>
      <c r="E324" s="9" t="s">
        <v>55</v>
      </c>
      <c r="F324" s="143">
        <v>10000</v>
      </c>
      <c r="G324" s="56">
        <v>10000</v>
      </c>
    </row>
    <row r="325" spans="1:7" ht="25.5">
      <c r="A325" s="72" t="s">
        <v>321</v>
      </c>
      <c r="B325" s="24" t="s">
        <v>322</v>
      </c>
      <c r="C325" s="138" t="s">
        <v>3</v>
      </c>
      <c r="D325" s="135" t="s">
        <v>26</v>
      </c>
      <c r="E325" s="135"/>
      <c r="F325" s="235">
        <f>F326</f>
        <v>200000</v>
      </c>
      <c r="G325" s="139">
        <f>G326</f>
        <v>200000</v>
      </c>
    </row>
    <row r="326" spans="1:7" ht="15">
      <c r="A326" s="55" t="s">
        <v>38</v>
      </c>
      <c r="B326" s="9" t="s">
        <v>322</v>
      </c>
      <c r="C326" s="10" t="s">
        <v>3</v>
      </c>
      <c r="D326" s="9" t="s">
        <v>26</v>
      </c>
      <c r="E326" s="9" t="s">
        <v>39</v>
      </c>
      <c r="F326" s="143">
        <v>200000</v>
      </c>
      <c r="G326" s="56">
        <v>200000</v>
      </c>
    </row>
    <row r="327" spans="1:9" ht="38.25">
      <c r="A327" s="72" t="s">
        <v>323</v>
      </c>
      <c r="B327" s="24" t="s">
        <v>324</v>
      </c>
      <c r="C327" s="138" t="s">
        <v>3</v>
      </c>
      <c r="D327" s="135" t="s">
        <v>26</v>
      </c>
      <c r="E327" s="135"/>
      <c r="F327" s="235">
        <f>SUM(F328:F330)</f>
        <v>50000</v>
      </c>
      <c r="G327" s="139">
        <f>SUM(G328:G330)</f>
        <v>50000</v>
      </c>
      <c r="I327" s="28"/>
    </row>
    <row r="328" spans="1:7" ht="20.25" customHeight="1">
      <c r="A328" s="55" t="s">
        <v>313</v>
      </c>
      <c r="B328" s="9" t="s">
        <v>324</v>
      </c>
      <c r="C328" s="10" t="s">
        <v>3</v>
      </c>
      <c r="D328" s="9" t="s">
        <v>26</v>
      </c>
      <c r="E328" s="9" t="s">
        <v>42</v>
      </c>
      <c r="F328" s="143">
        <v>37000</v>
      </c>
      <c r="G328" s="56">
        <v>37000</v>
      </c>
    </row>
    <row r="329" spans="1:7" ht="25.5">
      <c r="A329" s="55" t="s">
        <v>312</v>
      </c>
      <c r="B329" s="9" t="s">
        <v>324</v>
      </c>
      <c r="C329" s="10" t="s">
        <v>3</v>
      </c>
      <c r="D329" s="9" t="s">
        <v>26</v>
      </c>
      <c r="E329" s="9" t="s">
        <v>311</v>
      </c>
      <c r="F329" s="143">
        <v>11000</v>
      </c>
      <c r="G329" s="56">
        <v>11000</v>
      </c>
    </row>
    <row r="330" spans="1:7" ht="15">
      <c r="A330" s="55" t="s">
        <v>38</v>
      </c>
      <c r="B330" s="9" t="s">
        <v>324</v>
      </c>
      <c r="C330" s="10" t="s">
        <v>3</v>
      </c>
      <c r="D330" s="9" t="s">
        <v>26</v>
      </c>
      <c r="E330" s="9" t="s">
        <v>39</v>
      </c>
      <c r="F330" s="143">
        <v>2000</v>
      </c>
      <c r="G330" s="56">
        <v>2000</v>
      </c>
    </row>
    <row r="331" spans="1:7" ht="38.25">
      <c r="A331" s="72" t="s">
        <v>325</v>
      </c>
      <c r="B331" s="135" t="s">
        <v>326</v>
      </c>
      <c r="C331" s="138" t="s">
        <v>3</v>
      </c>
      <c r="D331" s="135" t="s">
        <v>26</v>
      </c>
      <c r="E331" s="135"/>
      <c r="F331" s="235">
        <f>F332</f>
        <v>5000</v>
      </c>
      <c r="G331" s="139">
        <f>G332</f>
        <v>5000</v>
      </c>
    </row>
    <row r="332" spans="1:7" ht="15">
      <c r="A332" s="55" t="s">
        <v>38</v>
      </c>
      <c r="B332" s="9" t="s">
        <v>326</v>
      </c>
      <c r="C332" s="10" t="s">
        <v>3</v>
      </c>
      <c r="D332" s="9" t="s">
        <v>26</v>
      </c>
      <c r="E332" s="9" t="s">
        <v>39</v>
      </c>
      <c r="F332" s="143">
        <v>5000</v>
      </c>
      <c r="G332" s="56">
        <v>5000</v>
      </c>
    </row>
    <row r="333" spans="1:7" ht="26.25">
      <c r="A333" s="58" t="s">
        <v>327</v>
      </c>
      <c r="B333" s="24" t="s">
        <v>328</v>
      </c>
      <c r="C333" s="138" t="s">
        <v>3</v>
      </c>
      <c r="D333" s="135" t="s">
        <v>26</v>
      </c>
      <c r="E333" s="135"/>
      <c r="F333" s="235">
        <f>F334</f>
        <v>22000</v>
      </c>
      <c r="G333" s="139">
        <f>G334</f>
        <v>22000</v>
      </c>
    </row>
    <row r="334" spans="1:7" ht="15">
      <c r="A334" s="55" t="s">
        <v>38</v>
      </c>
      <c r="B334" s="9" t="s">
        <v>329</v>
      </c>
      <c r="C334" s="10" t="s">
        <v>3</v>
      </c>
      <c r="D334" s="9" t="s">
        <v>26</v>
      </c>
      <c r="E334" s="9" t="s">
        <v>39</v>
      </c>
      <c r="F334" s="143">
        <v>22000</v>
      </c>
      <c r="G334" s="56">
        <v>22000</v>
      </c>
    </row>
    <row r="335" spans="1:7" ht="26.25">
      <c r="A335" s="58" t="s">
        <v>330</v>
      </c>
      <c r="B335" s="24" t="s">
        <v>331</v>
      </c>
      <c r="C335" s="138" t="s">
        <v>3</v>
      </c>
      <c r="D335" s="135" t="s">
        <v>26</v>
      </c>
      <c r="E335" s="135"/>
      <c r="F335" s="235">
        <f>SUM(F336:F338)</f>
        <v>22000</v>
      </c>
      <c r="G335" s="139">
        <f>SUM(G336:G338)</f>
        <v>22000</v>
      </c>
    </row>
    <row r="336" spans="1:7" ht="15">
      <c r="A336" s="55" t="s">
        <v>314</v>
      </c>
      <c r="B336" s="9" t="s">
        <v>331</v>
      </c>
      <c r="C336" s="10" t="s">
        <v>3</v>
      </c>
      <c r="D336" s="9" t="s">
        <v>26</v>
      </c>
      <c r="E336" s="9" t="s">
        <v>42</v>
      </c>
      <c r="F336" s="143">
        <v>16000</v>
      </c>
      <c r="G336" s="56">
        <v>16000</v>
      </c>
    </row>
    <row r="337" spans="1:7" ht="25.5">
      <c r="A337" s="55" t="s">
        <v>312</v>
      </c>
      <c r="B337" s="9" t="s">
        <v>331</v>
      </c>
      <c r="C337" s="10" t="s">
        <v>3</v>
      </c>
      <c r="D337" s="9" t="s">
        <v>26</v>
      </c>
      <c r="E337" s="9" t="s">
        <v>311</v>
      </c>
      <c r="F337" s="143">
        <v>4000</v>
      </c>
      <c r="G337" s="56">
        <v>4000</v>
      </c>
    </row>
    <row r="338" spans="1:7" ht="15">
      <c r="A338" s="55" t="s">
        <v>38</v>
      </c>
      <c r="B338" s="9" t="s">
        <v>331</v>
      </c>
      <c r="C338" s="10" t="s">
        <v>3</v>
      </c>
      <c r="D338" s="9" t="s">
        <v>26</v>
      </c>
      <c r="E338" s="9" t="s">
        <v>39</v>
      </c>
      <c r="F338" s="143">
        <v>2000</v>
      </c>
      <c r="G338" s="56">
        <v>2000</v>
      </c>
    </row>
    <row r="339" spans="1:7" ht="26.25">
      <c r="A339" s="58" t="s">
        <v>332</v>
      </c>
      <c r="B339" s="24" t="s">
        <v>333</v>
      </c>
      <c r="C339" s="138" t="s">
        <v>3</v>
      </c>
      <c r="D339" s="135" t="s">
        <v>26</v>
      </c>
      <c r="E339" s="135"/>
      <c r="F339" s="235">
        <f>F340</f>
        <v>22000</v>
      </c>
      <c r="G339" s="139">
        <f>G340</f>
        <v>22000</v>
      </c>
    </row>
    <row r="340" spans="1:7" ht="15">
      <c r="A340" s="55" t="s">
        <v>38</v>
      </c>
      <c r="B340" s="9" t="s">
        <v>333</v>
      </c>
      <c r="C340" s="10" t="s">
        <v>3</v>
      </c>
      <c r="D340" s="9" t="s">
        <v>26</v>
      </c>
      <c r="E340" s="9" t="s">
        <v>39</v>
      </c>
      <c r="F340" s="143">
        <v>22000</v>
      </c>
      <c r="G340" s="56">
        <v>22000</v>
      </c>
    </row>
    <row r="341" spans="1:7" ht="26.25">
      <c r="A341" s="58" t="s">
        <v>334</v>
      </c>
      <c r="B341" s="24" t="s">
        <v>335</v>
      </c>
      <c r="C341" s="138" t="s">
        <v>3</v>
      </c>
      <c r="D341" s="135" t="s">
        <v>26</v>
      </c>
      <c r="E341" s="135"/>
      <c r="F341" s="235">
        <f>F342</f>
        <v>22000</v>
      </c>
      <c r="G341" s="139">
        <f>G342</f>
        <v>22000</v>
      </c>
    </row>
    <row r="342" spans="1:7" ht="15">
      <c r="A342" s="55" t="s">
        <v>38</v>
      </c>
      <c r="B342" s="9" t="s">
        <v>335</v>
      </c>
      <c r="C342" s="10" t="s">
        <v>3</v>
      </c>
      <c r="D342" s="9" t="s">
        <v>26</v>
      </c>
      <c r="E342" s="9" t="s">
        <v>39</v>
      </c>
      <c r="F342" s="143">
        <v>22000</v>
      </c>
      <c r="G342" s="56">
        <v>22000</v>
      </c>
    </row>
    <row r="343" spans="1:7" ht="15">
      <c r="A343" s="84" t="s">
        <v>149</v>
      </c>
      <c r="B343" s="7"/>
      <c r="C343" s="36" t="s">
        <v>3</v>
      </c>
      <c r="D343" s="7" t="s">
        <v>18</v>
      </c>
      <c r="E343" s="7"/>
      <c r="F343" s="233">
        <f>F344</f>
        <v>0</v>
      </c>
      <c r="G343" s="79">
        <f>G344</f>
        <v>0</v>
      </c>
    </row>
    <row r="344" spans="1:7" ht="64.5">
      <c r="A344" s="58" t="s">
        <v>150</v>
      </c>
      <c r="B344" s="135" t="s">
        <v>315</v>
      </c>
      <c r="C344" s="29" t="s">
        <v>3</v>
      </c>
      <c r="D344" s="24" t="s">
        <v>18</v>
      </c>
      <c r="E344" s="24"/>
      <c r="F344" s="150">
        <f>F345</f>
        <v>0</v>
      </c>
      <c r="G344" s="59">
        <f>G345</f>
        <v>0</v>
      </c>
    </row>
    <row r="345" spans="1:7" ht="15">
      <c r="A345" s="55" t="s">
        <v>38</v>
      </c>
      <c r="B345" s="9" t="s">
        <v>315</v>
      </c>
      <c r="C345" s="10" t="s">
        <v>3</v>
      </c>
      <c r="D345" s="9" t="s">
        <v>18</v>
      </c>
      <c r="E345" s="9" t="s">
        <v>39</v>
      </c>
      <c r="F345" s="143">
        <v>0</v>
      </c>
      <c r="G345" s="56">
        <v>0</v>
      </c>
    </row>
    <row r="346" spans="1:7" ht="15">
      <c r="A346" s="85" t="s">
        <v>151</v>
      </c>
      <c r="B346" s="7" t="s">
        <v>152</v>
      </c>
      <c r="C346" s="36" t="s">
        <v>3</v>
      </c>
      <c r="D346" s="7" t="s">
        <v>59</v>
      </c>
      <c r="E346" s="24"/>
      <c r="F346" s="233">
        <f>F347+F355+F357</f>
        <v>7565165</v>
      </c>
      <c r="G346" s="233">
        <f>G347+G355+G357</f>
        <v>7565165</v>
      </c>
    </row>
    <row r="347" spans="1:7" ht="15">
      <c r="A347" s="72" t="s">
        <v>60</v>
      </c>
      <c r="B347" s="24" t="s">
        <v>352</v>
      </c>
      <c r="C347" s="29" t="s">
        <v>3</v>
      </c>
      <c r="D347" s="24" t="s">
        <v>59</v>
      </c>
      <c r="E347" s="135"/>
      <c r="F347" s="150">
        <f>SUM(F348:F354)</f>
        <v>576165</v>
      </c>
      <c r="G347" s="59">
        <f>SUM(G348:G354)</f>
        <v>576165</v>
      </c>
    </row>
    <row r="348" spans="1:7" ht="38.25">
      <c r="A348" s="55" t="s">
        <v>129</v>
      </c>
      <c r="B348" s="9" t="s">
        <v>266</v>
      </c>
      <c r="C348" s="10" t="s">
        <v>44</v>
      </c>
      <c r="D348" s="9" t="s">
        <v>59</v>
      </c>
      <c r="E348" s="9" t="s">
        <v>128</v>
      </c>
      <c r="F348" s="143">
        <v>0</v>
      </c>
      <c r="G348" s="56">
        <v>0</v>
      </c>
    </row>
    <row r="349" spans="1:7" ht="15">
      <c r="A349" s="55" t="s">
        <v>38</v>
      </c>
      <c r="B349" s="9" t="s">
        <v>352</v>
      </c>
      <c r="C349" s="10" t="s">
        <v>3</v>
      </c>
      <c r="D349" s="9" t="s">
        <v>59</v>
      </c>
      <c r="E349" s="9" t="s">
        <v>39</v>
      </c>
      <c r="F349" s="143">
        <v>300165</v>
      </c>
      <c r="G349" s="56">
        <v>300165</v>
      </c>
    </row>
    <row r="350" spans="1:7" ht="15">
      <c r="A350" s="55" t="s">
        <v>351</v>
      </c>
      <c r="B350" s="9" t="s">
        <v>352</v>
      </c>
      <c r="C350" s="10" t="s">
        <v>3</v>
      </c>
      <c r="D350" s="9" t="s">
        <v>59</v>
      </c>
      <c r="E350" s="9" t="s">
        <v>353</v>
      </c>
      <c r="F350" s="143">
        <v>16000</v>
      </c>
      <c r="G350" s="56">
        <v>16000</v>
      </c>
    </row>
    <row r="351" spans="1:7" ht="63.75">
      <c r="A351" s="57" t="s">
        <v>61</v>
      </c>
      <c r="B351" s="9" t="s">
        <v>352</v>
      </c>
      <c r="C351" s="10" t="s">
        <v>3</v>
      </c>
      <c r="D351" s="9" t="s">
        <v>59</v>
      </c>
      <c r="E351" s="9" t="s">
        <v>62</v>
      </c>
      <c r="F351" s="143">
        <v>150000</v>
      </c>
      <c r="G351" s="56">
        <v>150000</v>
      </c>
    </row>
    <row r="352" spans="1:7" ht="69" customHeight="1">
      <c r="A352" s="55" t="s">
        <v>63</v>
      </c>
      <c r="B352" s="9" t="s">
        <v>352</v>
      </c>
      <c r="C352" s="10" t="s">
        <v>3</v>
      </c>
      <c r="D352" s="9" t="s">
        <v>59</v>
      </c>
      <c r="E352" s="9" t="s">
        <v>64</v>
      </c>
      <c r="F352" s="143">
        <v>35000</v>
      </c>
      <c r="G352" s="56">
        <v>35000</v>
      </c>
    </row>
    <row r="353" spans="1:7" ht="15">
      <c r="A353" s="55" t="s">
        <v>65</v>
      </c>
      <c r="B353" s="9" t="s">
        <v>352</v>
      </c>
      <c r="C353" s="10" t="s">
        <v>3</v>
      </c>
      <c r="D353" s="9" t="s">
        <v>59</v>
      </c>
      <c r="E353" s="9" t="s">
        <v>66</v>
      </c>
      <c r="F353" s="143">
        <v>47000</v>
      </c>
      <c r="G353" s="56">
        <v>47000</v>
      </c>
    </row>
    <row r="354" spans="1:7" ht="20.25" customHeight="1">
      <c r="A354" s="55" t="s">
        <v>341</v>
      </c>
      <c r="B354" s="9" t="s">
        <v>352</v>
      </c>
      <c r="C354" s="10" t="s">
        <v>3</v>
      </c>
      <c r="D354" s="9" t="s">
        <v>59</v>
      </c>
      <c r="E354" s="9" t="s">
        <v>340</v>
      </c>
      <c r="F354" s="143">
        <v>28000</v>
      </c>
      <c r="G354" s="56">
        <v>28000</v>
      </c>
    </row>
    <row r="355" spans="1:7" ht="32.25" customHeight="1">
      <c r="A355" s="60" t="s">
        <v>153</v>
      </c>
      <c r="B355" s="135" t="s">
        <v>316</v>
      </c>
      <c r="C355" s="29" t="s">
        <v>3</v>
      </c>
      <c r="D355" s="24" t="s">
        <v>59</v>
      </c>
      <c r="E355" s="9"/>
      <c r="F355" s="150">
        <f>F356</f>
        <v>0</v>
      </c>
      <c r="G355" s="59">
        <f>G356</f>
        <v>0</v>
      </c>
    </row>
    <row r="356" spans="1:7" ht="15">
      <c r="A356" s="55" t="s">
        <v>38</v>
      </c>
      <c r="B356" s="9" t="s">
        <v>316</v>
      </c>
      <c r="C356" s="10" t="s">
        <v>44</v>
      </c>
      <c r="D356" s="9" t="s">
        <v>59</v>
      </c>
      <c r="E356" s="9" t="s">
        <v>39</v>
      </c>
      <c r="F356" s="143">
        <v>0</v>
      </c>
      <c r="G356" s="56">
        <v>0</v>
      </c>
    </row>
    <row r="357" spans="1:7" ht="15">
      <c r="A357" s="72" t="s">
        <v>67</v>
      </c>
      <c r="B357" s="27" t="s">
        <v>267</v>
      </c>
      <c r="C357" s="46" t="s">
        <v>3</v>
      </c>
      <c r="D357" s="27" t="s">
        <v>59</v>
      </c>
      <c r="E357" s="27"/>
      <c r="F357" s="236">
        <f>SUM(F358:F365)</f>
        <v>6989000</v>
      </c>
      <c r="G357" s="86">
        <f>SUM(G358:G365)</f>
        <v>6989000</v>
      </c>
    </row>
    <row r="358" spans="1:7" ht="15">
      <c r="A358" s="55" t="s">
        <v>197</v>
      </c>
      <c r="B358" s="14" t="s">
        <v>267</v>
      </c>
      <c r="C358" s="13" t="s">
        <v>3</v>
      </c>
      <c r="D358" s="14" t="s">
        <v>59</v>
      </c>
      <c r="E358" s="14" t="s">
        <v>68</v>
      </c>
      <c r="F358" s="184">
        <v>3000000</v>
      </c>
      <c r="G358" s="87">
        <v>3000000</v>
      </c>
    </row>
    <row r="359" spans="1:7" ht="15">
      <c r="A359" s="55" t="s">
        <v>69</v>
      </c>
      <c r="B359" s="14" t="s">
        <v>267</v>
      </c>
      <c r="C359" s="13" t="s">
        <v>3</v>
      </c>
      <c r="D359" s="14" t="s">
        <v>59</v>
      </c>
      <c r="E359" s="14" t="s">
        <v>70</v>
      </c>
      <c r="F359" s="184">
        <v>20000</v>
      </c>
      <c r="G359" s="87">
        <v>20000</v>
      </c>
    </row>
    <row r="360" spans="1:7" ht="28.5" customHeight="1">
      <c r="A360" s="55" t="s">
        <v>199</v>
      </c>
      <c r="B360" s="14" t="s">
        <v>267</v>
      </c>
      <c r="C360" s="13" t="s">
        <v>3</v>
      </c>
      <c r="D360" s="14" t="s">
        <v>59</v>
      </c>
      <c r="E360" s="14" t="s">
        <v>198</v>
      </c>
      <c r="F360" s="184">
        <v>906000</v>
      </c>
      <c r="G360" s="87">
        <v>906000</v>
      </c>
    </row>
    <row r="361" spans="1:7" ht="25.5">
      <c r="A361" s="55" t="s">
        <v>71</v>
      </c>
      <c r="B361" s="14" t="s">
        <v>267</v>
      </c>
      <c r="C361" s="13" t="s">
        <v>3</v>
      </c>
      <c r="D361" s="14" t="s">
        <v>59</v>
      </c>
      <c r="E361" s="14" t="s">
        <v>39</v>
      </c>
      <c r="F361" s="184">
        <v>2700000</v>
      </c>
      <c r="G361" s="87">
        <v>2700000</v>
      </c>
    </row>
    <row r="362" spans="1:7" ht="63.75">
      <c r="A362" s="57" t="s">
        <v>61</v>
      </c>
      <c r="B362" s="14" t="s">
        <v>267</v>
      </c>
      <c r="C362" s="13" t="s">
        <v>3</v>
      </c>
      <c r="D362" s="14" t="s">
        <v>59</v>
      </c>
      <c r="E362" s="14" t="s">
        <v>62</v>
      </c>
      <c r="F362" s="184">
        <v>90000</v>
      </c>
      <c r="G362" s="87">
        <v>90000</v>
      </c>
    </row>
    <row r="363" spans="1:7" ht="15">
      <c r="A363" s="55" t="s">
        <v>63</v>
      </c>
      <c r="B363" s="14" t="s">
        <v>267</v>
      </c>
      <c r="C363" s="10" t="s">
        <v>3</v>
      </c>
      <c r="D363" s="9" t="s">
        <v>59</v>
      </c>
      <c r="E363" s="9" t="s">
        <v>64</v>
      </c>
      <c r="F363" s="143">
        <v>106000</v>
      </c>
      <c r="G363" s="56">
        <v>106000</v>
      </c>
    </row>
    <row r="364" spans="1:7" ht="15">
      <c r="A364" s="55" t="s">
        <v>65</v>
      </c>
      <c r="B364" s="14" t="s">
        <v>267</v>
      </c>
      <c r="C364" s="10" t="s">
        <v>3</v>
      </c>
      <c r="D364" s="9" t="s">
        <v>59</v>
      </c>
      <c r="E364" s="9" t="s">
        <v>66</v>
      </c>
      <c r="F364" s="143">
        <v>135000</v>
      </c>
      <c r="G364" s="56">
        <v>135000</v>
      </c>
    </row>
    <row r="365" spans="1:7" ht="15">
      <c r="A365" s="55" t="s">
        <v>341</v>
      </c>
      <c r="B365" s="14" t="s">
        <v>267</v>
      </c>
      <c r="C365" s="10" t="s">
        <v>3</v>
      </c>
      <c r="D365" s="9" t="s">
        <v>59</v>
      </c>
      <c r="E365" s="9" t="s">
        <v>340</v>
      </c>
      <c r="F365" s="143">
        <v>32000</v>
      </c>
      <c r="G365" s="56">
        <v>32000</v>
      </c>
    </row>
    <row r="366" spans="1:7" ht="15">
      <c r="A366" s="63" t="s">
        <v>118</v>
      </c>
      <c r="B366" s="22" t="s">
        <v>189</v>
      </c>
      <c r="C366" s="45"/>
      <c r="D366" s="22"/>
      <c r="E366" s="22"/>
      <c r="F366" s="225">
        <f aca="true" t="shared" si="2" ref="F366:G368">F367</f>
        <v>288000</v>
      </c>
      <c r="G366" s="64">
        <f t="shared" si="2"/>
        <v>278000</v>
      </c>
    </row>
    <row r="367" spans="1:7" ht="29.25">
      <c r="A367" s="115" t="s">
        <v>268</v>
      </c>
      <c r="B367" s="107" t="s">
        <v>269</v>
      </c>
      <c r="C367" s="108"/>
      <c r="D367" s="107"/>
      <c r="E367" s="107"/>
      <c r="F367" s="226">
        <f>F368+F370</f>
        <v>288000</v>
      </c>
      <c r="G367" s="226">
        <f>G368+G370</f>
        <v>278000</v>
      </c>
    </row>
    <row r="368" spans="1:8" ht="40.5" customHeight="1">
      <c r="A368" s="58" t="s">
        <v>115</v>
      </c>
      <c r="B368" s="24" t="s">
        <v>438</v>
      </c>
      <c r="C368" s="23" t="s">
        <v>26</v>
      </c>
      <c r="D368" s="24" t="s">
        <v>18</v>
      </c>
      <c r="E368" s="24"/>
      <c r="F368" s="150">
        <f t="shared" si="2"/>
        <v>188000</v>
      </c>
      <c r="G368" s="59">
        <f t="shared" si="2"/>
        <v>178000</v>
      </c>
      <c r="H368" s="28"/>
    </row>
    <row r="369" spans="1:7" ht="25.5">
      <c r="A369" s="55" t="s">
        <v>71</v>
      </c>
      <c r="B369" s="9" t="s">
        <v>438</v>
      </c>
      <c r="C369" s="15" t="s">
        <v>26</v>
      </c>
      <c r="D369" s="9" t="s">
        <v>18</v>
      </c>
      <c r="E369" s="9" t="s">
        <v>39</v>
      </c>
      <c r="F369" s="143">
        <v>188000</v>
      </c>
      <c r="G369" s="56">
        <v>178000</v>
      </c>
    </row>
    <row r="370" spans="1:7" ht="26.25">
      <c r="A370" s="58" t="s">
        <v>448</v>
      </c>
      <c r="B370" s="24" t="s">
        <v>449</v>
      </c>
      <c r="C370" s="23" t="s">
        <v>26</v>
      </c>
      <c r="D370" s="24" t="s">
        <v>27</v>
      </c>
      <c r="E370" s="9"/>
      <c r="F370" s="59">
        <f>F371</f>
        <v>100000</v>
      </c>
      <c r="G370" s="59">
        <f>G371</f>
        <v>100000</v>
      </c>
    </row>
    <row r="371" spans="1:7" ht="25.5">
      <c r="A371" s="55" t="s">
        <v>71</v>
      </c>
      <c r="B371" s="9" t="s">
        <v>449</v>
      </c>
      <c r="C371" s="15" t="s">
        <v>26</v>
      </c>
      <c r="D371" s="9" t="s">
        <v>27</v>
      </c>
      <c r="E371" s="9" t="s">
        <v>39</v>
      </c>
      <c r="F371" s="56">
        <v>100000</v>
      </c>
      <c r="G371" s="56">
        <v>100000</v>
      </c>
    </row>
    <row r="372" spans="1:7" ht="15">
      <c r="A372" s="63" t="s">
        <v>119</v>
      </c>
      <c r="B372" s="22" t="s">
        <v>190</v>
      </c>
      <c r="C372" s="45"/>
      <c r="D372" s="22"/>
      <c r="E372" s="22"/>
      <c r="F372" s="225">
        <f>F373</f>
        <v>1420000</v>
      </c>
      <c r="G372" s="64">
        <f>G373</f>
        <v>1420000</v>
      </c>
    </row>
    <row r="373" spans="1:7" ht="15">
      <c r="A373" s="115" t="s">
        <v>317</v>
      </c>
      <c r="B373" s="107" t="s">
        <v>271</v>
      </c>
      <c r="C373" s="108"/>
      <c r="D373" s="107"/>
      <c r="E373" s="107"/>
      <c r="F373" s="226">
        <f>F374+F384+F393+F391</f>
        <v>1420000</v>
      </c>
      <c r="G373" s="109">
        <f>G374+G384+G393+G391</f>
        <v>1420000</v>
      </c>
    </row>
    <row r="374" spans="1:7" ht="15.75">
      <c r="A374" s="78" t="s">
        <v>154</v>
      </c>
      <c r="B374" s="37"/>
      <c r="C374" s="38" t="s">
        <v>18</v>
      </c>
      <c r="D374" s="38" t="s">
        <v>3</v>
      </c>
      <c r="E374" s="37"/>
      <c r="F374" s="232">
        <f>F375+F377+F380+F382</f>
        <v>900000</v>
      </c>
      <c r="G374" s="69">
        <f>G375+G377+G380+G382</f>
        <v>900000</v>
      </c>
    </row>
    <row r="375" spans="1:7" ht="15.75">
      <c r="A375" s="58" t="s">
        <v>155</v>
      </c>
      <c r="B375" s="23" t="s">
        <v>272</v>
      </c>
      <c r="C375" s="23" t="s">
        <v>18</v>
      </c>
      <c r="D375" s="23" t="s">
        <v>3</v>
      </c>
      <c r="E375" s="37"/>
      <c r="F375" s="170">
        <f>F376</f>
        <v>200000</v>
      </c>
      <c r="G375" s="73">
        <f>G376</f>
        <v>200000</v>
      </c>
    </row>
    <row r="376" spans="1:7" ht="25.5">
      <c r="A376" s="55" t="s">
        <v>71</v>
      </c>
      <c r="B376" s="15" t="s">
        <v>272</v>
      </c>
      <c r="C376" s="15" t="s">
        <v>18</v>
      </c>
      <c r="D376" s="15" t="s">
        <v>3</v>
      </c>
      <c r="E376" s="9" t="s">
        <v>39</v>
      </c>
      <c r="F376" s="143">
        <v>200000</v>
      </c>
      <c r="G376" s="56">
        <v>200000</v>
      </c>
    </row>
    <row r="377" spans="1:7" ht="15.75">
      <c r="A377" s="58" t="s">
        <v>156</v>
      </c>
      <c r="B377" s="23" t="s">
        <v>273</v>
      </c>
      <c r="C377" s="23" t="s">
        <v>18</v>
      </c>
      <c r="D377" s="23" t="s">
        <v>3</v>
      </c>
      <c r="E377" s="37"/>
      <c r="F377" s="170">
        <f>F378+F379</f>
        <v>700000</v>
      </c>
      <c r="G377" s="73">
        <f>G378+G379</f>
        <v>700000</v>
      </c>
    </row>
    <row r="378" spans="1:7" ht="25.5">
      <c r="A378" s="55" t="s">
        <v>71</v>
      </c>
      <c r="B378" s="15" t="s">
        <v>273</v>
      </c>
      <c r="C378" s="15" t="s">
        <v>18</v>
      </c>
      <c r="D378" s="15" t="s">
        <v>3</v>
      </c>
      <c r="E378" s="9" t="s">
        <v>39</v>
      </c>
      <c r="F378" s="143">
        <v>700000</v>
      </c>
      <c r="G378" s="56">
        <v>700000</v>
      </c>
    </row>
    <row r="379" spans="1:7" ht="15">
      <c r="A379" s="55" t="s">
        <v>396</v>
      </c>
      <c r="B379" s="15" t="s">
        <v>273</v>
      </c>
      <c r="C379" s="15" t="s">
        <v>18</v>
      </c>
      <c r="D379" s="15" t="s">
        <v>3</v>
      </c>
      <c r="E379" s="9" t="s">
        <v>394</v>
      </c>
      <c r="F379" s="143">
        <v>0</v>
      </c>
      <c r="G379" s="56">
        <v>0</v>
      </c>
    </row>
    <row r="380" spans="1:7" ht="25.5">
      <c r="A380" s="72" t="s">
        <v>354</v>
      </c>
      <c r="B380" s="23" t="s">
        <v>355</v>
      </c>
      <c r="C380" s="23" t="s">
        <v>18</v>
      </c>
      <c r="D380" s="23" t="s">
        <v>3</v>
      </c>
      <c r="E380" s="9"/>
      <c r="F380" s="150">
        <f>F381</f>
        <v>0</v>
      </c>
      <c r="G380" s="59">
        <f>G381</f>
        <v>0</v>
      </c>
    </row>
    <row r="381" spans="1:7" ht="25.5">
      <c r="A381" s="55" t="s">
        <v>356</v>
      </c>
      <c r="B381" s="15" t="s">
        <v>355</v>
      </c>
      <c r="C381" s="15" t="s">
        <v>18</v>
      </c>
      <c r="D381" s="15" t="s">
        <v>3</v>
      </c>
      <c r="E381" s="9" t="s">
        <v>357</v>
      </c>
      <c r="F381" s="143">
        <v>0</v>
      </c>
      <c r="G381" s="56">
        <v>0</v>
      </c>
    </row>
    <row r="382" spans="1:7" ht="25.5">
      <c r="A382" s="72" t="s">
        <v>358</v>
      </c>
      <c r="B382" s="23" t="s">
        <v>359</v>
      </c>
      <c r="C382" s="23" t="s">
        <v>18</v>
      </c>
      <c r="D382" s="23" t="s">
        <v>3</v>
      </c>
      <c r="E382" s="9"/>
      <c r="F382" s="150">
        <f>F383</f>
        <v>0</v>
      </c>
      <c r="G382" s="59">
        <f>G383</f>
        <v>0</v>
      </c>
    </row>
    <row r="383" spans="1:7" ht="25.5">
      <c r="A383" s="55" t="s">
        <v>356</v>
      </c>
      <c r="B383" s="15" t="s">
        <v>359</v>
      </c>
      <c r="C383" s="15" t="s">
        <v>18</v>
      </c>
      <c r="D383" s="15" t="s">
        <v>3</v>
      </c>
      <c r="E383" s="9" t="s">
        <v>357</v>
      </c>
      <c r="F383" s="143">
        <v>0</v>
      </c>
      <c r="G383" s="56">
        <v>0</v>
      </c>
    </row>
    <row r="384" spans="1:7" ht="15.75">
      <c r="A384" s="243" t="s">
        <v>377</v>
      </c>
      <c r="B384" s="37"/>
      <c r="C384" s="38" t="s">
        <v>18</v>
      </c>
      <c r="D384" s="38" t="s">
        <v>4</v>
      </c>
      <c r="E384" s="9"/>
      <c r="F384" s="233">
        <f>F387+F389+F391</f>
        <v>420000</v>
      </c>
      <c r="G384" s="79">
        <f>G387+G389+G391</f>
        <v>420000</v>
      </c>
    </row>
    <row r="385" spans="1:7" ht="25.5">
      <c r="A385" s="72" t="s">
        <v>398</v>
      </c>
      <c r="B385" s="24" t="s">
        <v>399</v>
      </c>
      <c r="C385" s="23" t="s">
        <v>18</v>
      </c>
      <c r="D385" s="23" t="s">
        <v>4</v>
      </c>
      <c r="E385" s="9"/>
      <c r="F385" s="150">
        <f>F386</f>
        <v>0</v>
      </c>
      <c r="G385" s="59">
        <f>G386</f>
        <v>0</v>
      </c>
    </row>
    <row r="386" spans="1:7" ht="15">
      <c r="A386" s="55" t="s">
        <v>38</v>
      </c>
      <c r="B386" s="9" t="s">
        <v>399</v>
      </c>
      <c r="C386" s="15" t="s">
        <v>18</v>
      </c>
      <c r="D386" s="15" t="s">
        <v>4</v>
      </c>
      <c r="E386" s="9"/>
      <c r="F386" s="143">
        <v>0</v>
      </c>
      <c r="G386" s="56">
        <v>0</v>
      </c>
    </row>
    <row r="387" spans="1:7" ht="38.25">
      <c r="A387" s="72" t="s">
        <v>427</v>
      </c>
      <c r="B387" s="23" t="s">
        <v>426</v>
      </c>
      <c r="C387" s="29" t="s">
        <v>18</v>
      </c>
      <c r="D387" s="24" t="s">
        <v>4</v>
      </c>
      <c r="E387" s="23"/>
      <c r="F387" s="170">
        <f>F388</f>
        <v>70000</v>
      </c>
      <c r="G387" s="73">
        <f>G388</f>
        <v>70000</v>
      </c>
    </row>
    <row r="388" spans="1:7" ht="15">
      <c r="A388" s="55" t="s">
        <v>38</v>
      </c>
      <c r="B388" s="9" t="s">
        <v>426</v>
      </c>
      <c r="C388" s="10" t="s">
        <v>18</v>
      </c>
      <c r="D388" s="9" t="s">
        <v>4</v>
      </c>
      <c r="E388" s="9" t="s">
        <v>39</v>
      </c>
      <c r="F388" s="143">
        <v>70000</v>
      </c>
      <c r="G388" s="56">
        <v>70000</v>
      </c>
    </row>
    <row r="389" spans="1:7" ht="38.25">
      <c r="A389" s="72" t="s">
        <v>401</v>
      </c>
      <c r="B389" s="24" t="s">
        <v>400</v>
      </c>
      <c r="C389" s="35" t="s">
        <v>18</v>
      </c>
      <c r="D389" s="23" t="s">
        <v>4</v>
      </c>
      <c r="E389" s="23"/>
      <c r="F389" s="230">
        <f>F390</f>
        <v>250000</v>
      </c>
      <c r="G389" s="147">
        <f>G390</f>
        <v>250000</v>
      </c>
    </row>
    <row r="390" spans="1:7" ht="15">
      <c r="A390" s="55" t="s">
        <v>38</v>
      </c>
      <c r="B390" s="9" t="s">
        <v>400</v>
      </c>
      <c r="C390" s="19" t="s">
        <v>18</v>
      </c>
      <c r="D390" s="15" t="s">
        <v>4</v>
      </c>
      <c r="E390" s="15" t="s">
        <v>39</v>
      </c>
      <c r="F390" s="229">
        <v>250000</v>
      </c>
      <c r="G390" s="74">
        <v>250000</v>
      </c>
    </row>
    <row r="391" spans="1:7" ht="15">
      <c r="A391" s="72" t="s">
        <v>432</v>
      </c>
      <c r="B391" s="24" t="s">
        <v>431</v>
      </c>
      <c r="C391" s="35" t="s">
        <v>18</v>
      </c>
      <c r="D391" s="23" t="s">
        <v>4</v>
      </c>
      <c r="E391" s="23"/>
      <c r="F391" s="230">
        <f>F392</f>
        <v>100000</v>
      </c>
      <c r="G391" s="147">
        <f>G392</f>
        <v>100000</v>
      </c>
    </row>
    <row r="392" spans="1:7" ht="15">
      <c r="A392" s="55" t="s">
        <v>38</v>
      </c>
      <c r="B392" s="9" t="s">
        <v>431</v>
      </c>
      <c r="C392" s="19" t="s">
        <v>18</v>
      </c>
      <c r="D392" s="15" t="s">
        <v>4</v>
      </c>
      <c r="E392" s="15" t="s">
        <v>39</v>
      </c>
      <c r="F392" s="229">
        <v>100000</v>
      </c>
      <c r="G392" s="74">
        <v>100000</v>
      </c>
    </row>
    <row r="393" spans="1:8" ht="15">
      <c r="A393" s="88" t="s">
        <v>157</v>
      </c>
      <c r="B393" s="18" t="s">
        <v>274</v>
      </c>
      <c r="C393" s="20" t="s">
        <v>18</v>
      </c>
      <c r="D393" s="30" t="s">
        <v>15</v>
      </c>
      <c r="E393" s="30"/>
      <c r="F393" s="195">
        <f>F394+F396</f>
        <v>0</v>
      </c>
      <c r="G393" s="54">
        <f>G394+G396</f>
        <v>0</v>
      </c>
      <c r="H393" s="28"/>
    </row>
    <row r="394" spans="1:7" ht="15">
      <c r="A394" s="58" t="s">
        <v>158</v>
      </c>
      <c r="B394" s="24" t="s">
        <v>275</v>
      </c>
      <c r="C394" s="35" t="s">
        <v>18</v>
      </c>
      <c r="D394" s="26" t="s">
        <v>15</v>
      </c>
      <c r="E394" s="26"/>
      <c r="F394" s="150">
        <f>F395</f>
        <v>0</v>
      </c>
      <c r="G394" s="59">
        <f>G395</f>
        <v>0</v>
      </c>
    </row>
    <row r="395" spans="1:7" ht="15">
      <c r="A395" s="55" t="s">
        <v>38</v>
      </c>
      <c r="B395" s="9" t="s">
        <v>275</v>
      </c>
      <c r="C395" s="19" t="s">
        <v>18</v>
      </c>
      <c r="D395" s="25" t="s">
        <v>15</v>
      </c>
      <c r="E395" s="25" t="s">
        <v>39</v>
      </c>
      <c r="F395" s="143">
        <v>0</v>
      </c>
      <c r="G395" s="56">
        <v>0</v>
      </c>
    </row>
    <row r="396" spans="1:7" ht="15">
      <c r="A396" s="58" t="s">
        <v>159</v>
      </c>
      <c r="B396" s="24" t="s">
        <v>276</v>
      </c>
      <c r="C396" s="35" t="s">
        <v>18</v>
      </c>
      <c r="D396" s="26" t="s">
        <v>15</v>
      </c>
      <c r="E396" s="26"/>
      <c r="F396" s="150">
        <f>F397</f>
        <v>0</v>
      </c>
      <c r="G396" s="59">
        <f>G397</f>
        <v>0</v>
      </c>
    </row>
    <row r="397" spans="1:7" ht="15">
      <c r="A397" s="55" t="s">
        <v>38</v>
      </c>
      <c r="B397" s="9" t="s">
        <v>276</v>
      </c>
      <c r="C397" s="19" t="s">
        <v>18</v>
      </c>
      <c r="D397" s="25" t="s">
        <v>15</v>
      </c>
      <c r="E397" s="25" t="s">
        <v>39</v>
      </c>
      <c r="F397" s="143">
        <v>0</v>
      </c>
      <c r="G397" s="56">
        <v>0</v>
      </c>
    </row>
    <row r="398" spans="1:7" ht="15">
      <c r="A398" s="63" t="s">
        <v>120</v>
      </c>
      <c r="B398" s="22" t="s">
        <v>191</v>
      </c>
      <c r="C398" s="45"/>
      <c r="D398" s="22"/>
      <c r="E398" s="22"/>
      <c r="F398" s="225">
        <f>F399</f>
        <v>25550000</v>
      </c>
      <c r="G398" s="64">
        <f>G399</f>
        <v>24353000</v>
      </c>
    </row>
    <row r="399" spans="1:7" ht="29.25">
      <c r="A399" s="115" t="s">
        <v>277</v>
      </c>
      <c r="B399" s="107" t="s">
        <v>278</v>
      </c>
      <c r="C399" s="108"/>
      <c r="D399" s="107"/>
      <c r="E399" s="107"/>
      <c r="F399" s="226">
        <f>F400+F403+F410+F417</f>
        <v>25550000</v>
      </c>
      <c r="G399" s="109">
        <f>G400+G403+G410+G417</f>
        <v>24353000</v>
      </c>
    </row>
    <row r="400" spans="1:7" ht="15">
      <c r="A400" s="199" t="s">
        <v>160</v>
      </c>
      <c r="B400" s="7"/>
      <c r="C400" s="36" t="s">
        <v>14</v>
      </c>
      <c r="D400" s="7" t="s">
        <v>3</v>
      </c>
      <c r="E400" s="7"/>
      <c r="F400" s="233">
        <f>F401</f>
        <v>4000000</v>
      </c>
      <c r="G400" s="79">
        <f>G401</f>
        <v>4000000</v>
      </c>
    </row>
    <row r="401" spans="1:8" ht="15">
      <c r="A401" s="60" t="s">
        <v>82</v>
      </c>
      <c r="B401" s="24" t="s">
        <v>279</v>
      </c>
      <c r="C401" s="29" t="s">
        <v>14</v>
      </c>
      <c r="D401" s="24" t="s">
        <v>3</v>
      </c>
      <c r="E401" s="24"/>
      <c r="F401" s="150">
        <f>F402</f>
        <v>4000000</v>
      </c>
      <c r="G401" s="59">
        <f>G402</f>
        <v>4000000</v>
      </c>
      <c r="H401" s="28"/>
    </row>
    <row r="402" spans="1:7" ht="15">
      <c r="A402" s="61" t="s">
        <v>83</v>
      </c>
      <c r="B402" s="9" t="s">
        <v>279</v>
      </c>
      <c r="C402" s="39" t="s">
        <v>14</v>
      </c>
      <c r="D402" s="9" t="s">
        <v>3</v>
      </c>
      <c r="E402" s="9" t="s">
        <v>84</v>
      </c>
      <c r="F402" s="143">
        <v>4000000</v>
      </c>
      <c r="G402" s="56">
        <v>4000000</v>
      </c>
    </row>
    <row r="403" spans="1:7" ht="15">
      <c r="A403" s="85" t="s">
        <v>161</v>
      </c>
      <c r="B403" s="9"/>
      <c r="C403" s="36" t="s">
        <v>14</v>
      </c>
      <c r="D403" s="7" t="s">
        <v>4</v>
      </c>
      <c r="E403" s="9"/>
      <c r="F403" s="233">
        <f>F404+F406</f>
        <v>20406000</v>
      </c>
      <c r="G403" s="79">
        <f>G404+G406</f>
        <v>19272000</v>
      </c>
    </row>
    <row r="404" spans="1:8" ht="45.75" customHeight="1">
      <c r="A404" s="177" t="s">
        <v>85</v>
      </c>
      <c r="B404" s="24" t="s">
        <v>280</v>
      </c>
      <c r="C404" s="29" t="s">
        <v>14</v>
      </c>
      <c r="D404" s="24" t="s">
        <v>4</v>
      </c>
      <c r="E404" s="24"/>
      <c r="F404" s="150">
        <f>F405</f>
        <v>19763000</v>
      </c>
      <c r="G404" s="59">
        <f>G405</f>
        <v>18665000</v>
      </c>
      <c r="H404" s="28"/>
    </row>
    <row r="405" spans="1:7" ht="38.25">
      <c r="A405" s="89" t="s">
        <v>75</v>
      </c>
      <c r="B405" s="9" t="s">
        <v>280</v>
      </c>
      <c r="C405" s="10" t="s">
        <v>14</v>
      </c>
      <c r="D405" s="9" t="s">
        <v>4</v>
      </c>
      <c r="E405" s="9" t="s">
        <v>76</v>
      </c>
      <c r="F405" s="143">
        <v>19763000</v>
      </c>
      <c r="G405" s="56">
        <v>18665000</v>
      </c>
    </row>
    <row r="406" spans="1:7" ht="102">
      <c r="A406" s="65" t="s">
        <v>86</v>
      </c>
      <c r="B406" s="24" t="s">
        <v>281</v>
      </c>
      <c r="C406" s="29" t="s">
        <v>14</v>
      </c>
      <c r="D406" s="24" t="s">
        <v>4</v>
      </c>
      <c r="E406" s="24"/>
      <c r="F406" s="150">
        <f>F407</f>
        <v>643000</v>
      </c>
      <c r="G406" s="59">
        <f>G407</f>
        <v>607000</v>
      </c>
    </row>
    <row r="407" spans="1:7" ht="25.5">
      <c r="A407" s="61" t="s">
        <v>48</v>
      </c>
      <c r="B407" s="9" t="s">
        <v>281</v>
      </c>
      <c r="C407" s="10" t="s">
        <v>14</v>
      </c>
      <c r="D407" s="9" t="s">
        <v>4</v>
      </c>
      <c r="E407" s="9" t="s">
        <v>78</v>
      </c>
      <c r="F407" s="143">
        <v>643000</v>
      </c>
      <c r="G407" s="56">
        <v>607000</v>
      </c>
    </row>
    <row r="408" spans="1:7" ht="15">
      <c r="A408" s="245" t="s">
        <v>424</v>
      </c>
      <c r="B408" s="24" t="s">
        <v>425</v>
      </c>
      <c r="C408" s="29" t="s">
        <v>14</v>
      </c>
      <c r="D408" s="24" t="s">
        <v>15</v>
      </c>
      <c r="E408" s="24"/>
      <c r="F408" s="150">
        <v>0</v>
      </c>
      <c r="G408" s="59">
        <v>0</v>
      </c>
    </row>
    <row r="409" spans="1:7" ht="15">
      <c r="A409" s="61" t="s">
        <v>88</v>
      </c>
      <c r="B409" s="9" t="s">
        <v>425</v>
      </c>
      <c r="C409" s="10" t="s">
        <v>14</v>
      </c>
      <c r="D409" s="9" t="s">
        <v>15</v>
      </c>
      <c r="E409" s="9" t="s">
        <v>87</v>
      </c>
      <c r="F409" s="143">
        <v>0</v>
      </c>
      <c r="G409" s="56">
        <v>0</v>
      </c>
    </row>
    <row r="410" spans="1:7" ht="15">
      <c r="A410" s="65" t="s">
        <v>90</v>
      </c>
      <c r="B410" s="24" t="s">
        <v>282</v>
      </c>
      <c r="C410" s="35" t="s">
        <v>14</v>
      </c>
      <c r="D410" s="26" t="s">
        <v>26</v>
      </c>
      <c r="E410" s="26"/>
      <c r="F410" s="150">
        <f>F411+F412+F413+F414</f>
        <v>528000</v>
      </c>
      <c r="G410" s="59">
        <f>G411+G412+G413+G414</f>
        <v>499000</v>
      </c>
    </row>
    <row r="411" spans="1:7" ht="25.5">
      <c r="A411" s="55" t="s">
        <v>312</v>
      </c>
      <c r="B411" s="9" t="s">
        <v>282</v>
      </c>
      <c r="C411" s="10" t="s">
        <v>14</v>
      </c>
      <c r="D411" s="9" t="s">
        <v>26</v>
      </c>
      <c r="E411" s="9" t="s">
        <v>42</v>
      </c>
      <c r="F411" s="143">
        <v>417000</v>
      </c>
      <c r="G411" s="56">
        <v>400000</v>
      </c>
    </row>
    <row r="412" spans="1:7" ht="25.5">
      <c r="A412" s="55" t="s">
        <v>41</v>
      </c>
      <c r="B412" s="9" t="s">
        <v>282</v>
      </c>
      <c r="C412" s="10" t="s">
        <v>14</v>
      </c>
      <c r="D412" s="9" t="s">
        <v>26</v>
      </c>
      <c r="E412" s="9" t="s">
        <v>45</v>
      </c>
      <c r="F412" s="143">
        <v>0</v>
      </c>
      <c r="G412" s="56">
        <v>0</v>
      </c>
    </row>
    <row r="413" spans="1:7" ht="15">
      <c r="A413" s="55" t="s">
        <v>43</v>
      </c>
      <c r="B413" s="9" t="s">
        <v>282</v>
      </c>
      <c r="C413" s="10" t="s">
        <v>14</v>
      </c>
      <c r="D413" s="9" t="s">
        <v>26</v>
      </c>
      <c r="E413" s="9" t="s">
        <v>311</v>
      </c>
      <c r="F413" s="143">
        <v>61000</v>
      </c>
      <c r="G413" s="56">
        <v>50000</v>
      </c>
    </row>
    <row r="414" spans="1:7" ht="15">
      <c r="A414" s="55" t="s">
        <v>38</v>
      </c>
      <c r="B414" s="9" t="s">
        <v>282</v>
      </c>
      <c r="C414" s="10" t="s">
        <v>14</v>
      </c>
      <c r="D414" s="9" t="s">
        <v>26</v>
      </c>
      <c r="E414" s="9" t="s">
        <v>39</v>
      </c>
      <c r="F414" s="143">
        <v>50000</v>
      </c>
      <c r="G414" s="56">
        <v>49000</v>
      </c>
    </row>
    <row r="415" spans="1:7" ht="38.25">
      <c r="A415" s="90" t="s">
        <v>94</v>
      </c>
      <c r="B415" s="27" t="s">
        <v>283</v>
      </c>
      <c r="C415" s="178" t="s">
        <v>14</v>
      </c>
      <c r="D415" s="179" t="s">
        <v>26</v>
      </c>
      <c r="E415" s="32"/>
      <c r="F415" s="236">
        <f>F416</f>
        <v>0</v>
      </c>
      <c r="G415" s="86">
        <f>G416</f>
        <v>0</v>
      </c>
    </row>
    <row r="416" spans="1:7" ht="25.5">
      <c r="A416" s="55" t="s">
        <v>95</v>
      </c>
      <c r="B416" s="14" t="s">
        <v>283</v>
      </c>
      <c r="C416" s="180" t="s">
        <v>14</v>
      </c>
      <c r="D416" s="181" t="s">
        <v>26</v>
      </c>
      <c r="E416" s="31" t="s">
        <v>91</v>
      </c>
      <c r="F416" s="184">
        <v>0</v>
      </c>
      <c r="G416" s="87">
        <v>0</v>
      </c>
    </row>
    <row r="417" spans="1:7" ht="38.25">
      <c r="A417" s="65" t="s">
        <v>402</v>
      </c>
      <c r="B417" s="27" t="s">
        <v>403</v>
      </c>
      <c r="C417" s="183" t="s">
        <v>14</v>
      </c>
      <c r="D417" s="27" t="s">
        <v>26</v>
      </c>
      <c r="E417" s="31"/>
      <c r="F417" s="236">
        <f>F418</f>
        <v>616000</v>
      </c>
      <c r="G417" s="86">
        <f>G418</f>
        <v>582000</v>
      </c>
    </row>
    <row r="418" spans="1:7" ht="25.5">
      <c r="A418" s="55" t="s">
        <v>95</v>
      </c>
      <c r="B418" s="9" t="s">
        <v>403</v>
      </c>
      <c r="C418" s="180" t="s">
        <v>14</v>
      </c>
      <c r="D418" s="181" t="s">
        <v>26</v>
      </c>
      <c r="E418" s="31" t="s">
        <v>91</v>
      </c>
      <c r="F418" s="184">
        <v>616000</v>
      </c>
      <c r="G418" s="87">
        <v>582000</v>
      </c>
    </row>
    <row r="419" spans="1:7" ht="15">
      <c r="A419" s="63" t="s">
        <v>121</v>
      </c>
      <c r="B419" s="22" t="s">
        <v>169</v>
      </c>
      <c r="C419" s="45"/>
      <c r="D419" s="22"/>
      <c r="E419" s="22"/>
      <c r="F419" s="225">
        <f>F421</f>
        <v>600000</v>
      </c>
      <c r="G419" s="64">
        <f>G421</f>
        <v>600000</v>
      </c>
    </row>
    <row r="420" spans="1:7" ht="29.25">
      <c r="A420" s="115" t="s">
        <v>284</v>
      </c>
      <c r="B420" s="107" t="s">
        <v>285</v>
      </c>
      <c r="C420" s="108"/>
      <c r="D420" s="107"/>
      <c r="E420" s="107"/>
      <c r="F420" s="226">
        <f>F421</f>
        <v>600000</v>
      </c>
      <c r="G420" s="109">
        <f>G421</f>
        <v>600000</v>
      </c>
    </row>
    <row r="421" spans="1:7" ht="26.25">
      <c r="A421" s="58" t="s">
        <v>122</v>
      </c>
      <c r="B421" s="24" t="s">
        <v>286</v>
      </c>
      <c r="C421" s="29" t="s">
        <v>27</v>
      </c>
      <c r="D421" s="24" t="s">
        <v>4</v>
      </c>
      <c r="E421" s="24"/>
      <c r="F421" s="150">
        <f>F422</f>
        <v>600000</v>
      </c>
      <c r="G421" s="59">
        <f>G422</f>
        <v>600000</v>
      </c>
    </row>
    <row r="422" spans="1:7" ht="25.5">
      <c r="A422" s="55" t="s">
        <v>162</v>
      </c>
      <c r="B422" s="9" t="s">
        <v>286</v>
      </c>
      <c r="C422" s="10" t="s">
        <v>27</v>
      </c>
      <c r="D422" s="9" t="s">
        <v>4</v>
      </c>
      <c r="E422" s="9" t="s">
        <v>130</v>
      </c>
      <c r="F422" s="143">
        <v>600000</v>
      </c>
      <c r="G422" s="56">
        <v>600000</v>
      </c>
    </row>
    <row r="423" spans="1:7" ht="31.5">
      <c r="A423" s="67" t="s">
        <v>25</v>
      </c>
      <c r="B423" s="6" t="s">
        <v>166</v>
      </c>
      <c r="C423" s="6"/>
      <c r="D423" s="6"/>
      <c r="E423" s="6"/>
      <c r="F423" s="217">
        <f>F425</f>
        <v>50000</v>
      </c>
      <c r="G423" s="68">
        <f>G425</f>
        <v>50000</v>
      </c>
    </row>
    <row r="424" spans="1:7" ht="57">
      <c r="A424" s="200" t="s">
        <v>287</v>
      </c>
      <c r="B424" s="96" t="s">
        <v>288</v>
      </c>
      <c r="C424" s="96"/>
      <c r="D424" s="96"/>
      <c r="E424" s="96"/>
      <c r="F424" s="219">
        <f>F425</f>
        <v>50000</v>
      </c>
      <c r="G424" s="97">
        <f>G425</f>
        <v>50000</v>
      </c>
    </row>
    <row r="425" spans="1:8" ht="26.25">
      <c r="A425" s="58" t="s">
        <v>163</v>
      </c>
      <c r="B425" s="24" t="s">
        <v>289</v>
      </c>
      <c r="C425" s="23" t="s">
        <v>26</v>
      </c>
      <c r="D425" s="24" t="s">
        <v>27</v>
      </c>
      <c r="E425" s="24"/>
      <c r="F425" s="150">
        <f>F426+F427</f>
        <v>50000</v>
      </c>
      <c r="G425" s="59">
        <f>G426+G427</f>
        <v>50000</v>
      </c>
      <c r="H425" s="28"/>
    </row>
    <row r="426" spans="1:7" ht="24.75" customHeight="1">
      <c r="A426" s="55" t="s">
        <v>71</v>
      </c>
      <c r="B426" s="9" t="s">
        <v>289</v>
      </c>
      <c r="C426" s="15" t="s">
        <v>26</v>
      </c>
      <c r="D426" s="9" t="s">
        <v>27</v>
      </c>
      <c r="E426" s="9" t="s">
        <v>39</v>
      </c>
      <c r="F426" s="143">
        <v>50000</v>
      </c>
      <c r="G426" s="56">
        <v>50000</v>
      </c>
    </row>
    <row r="427" spans="1:7" ht="9" customHeight="1" hidden="1">
      <c r="A427" s="55" t="s">
        <v>162</v>
      </c>
      <c r="B427" s="9" t="s">
        <v>289</v>
      </c>
      <c r="C427" s="15" t="s">
        <v>26</v>
      </c>
      <c r="D427" s="9" t="s">
        <v>27</v>
      </c>
      <c r="E427" s="9" t="s">
        <v>130</v>
      </c>
      <c r="F427" s="143"/>
      <c r="G427" s="56"/>
    </row>
    <row r="428" spans="1:7" ht="15.75">
      <c r="A428" s="67" t="s">
        <v>24</v>
      </c>
      <c r="B428" s="6" t="s">
        <v>168</v>
      </c>
      <c r="C428" s="6"/>
      <c r="D428" s="6"/>
      <c r="E428" s="6"/>
      <c r="F428" s="217">
        <f>F430</f>
        <v>300000</v>
      </c>
      <c r="G428" s="68">
        <f>G430</f>
        <v>350000</v>
      </c>
    </row>
    <row r="429" spans="1:7" ht="29.25">
      <c r="A429" s="115" t="s">
        <v>290</v>
      </c>
      <c r="B429" s="96" t="s">
        <v>291</v>
      </c>
      <c r="C429" s="96"/>
      <c r="D429" s="96"/>
      <c r="E429" s="96"/>
      <c r="F429" s="219">
        <f>F430</f>
        <v>300000</v>
      </c>
      <c r="G429" s="97">
        <f>G430</f>
        <v>350000</v>
      </c>
    </row>
    <row r="430" spans="1:7" ht="15">
      <c r="A430" s="60" t="s">
        <v>164</v>
      </c>
      <c r="B430" s="24" t="s">
        <v>296</v>
      </c>
      <c r="C430" s="29" t="s">
        <v>14</v>
      </c>
      <c r="D430" s="24" t="s">
        <v>15</v>
      </c>
      <c r="E430" s="24"/>
      <c r="F430" s="150">
        <f>F431</f>
        <v>300000</v>
      </c>
      <c r="G430" s="59">
        <f>G431</f>
        <v>350000</v>
      </c>
    </row>
    <row r="431" spans="1:7" ht="25.5">
      <c r="A431" s="61" t="s">
        <v>48</v>
      </c>
      <c r="B431" s="9" t="s">
        <v>296</v>
      </c>
      <c r="C431" s="10" t="s">
        <v>14</v>
      </c>
      <c r="D431" s="9" t="s">
        <v>15</v>
      </c>
      <c r="E431" s="9" t="s">
        <v>78</v>
      </c>
      <c r="F431" s="143">
        <v>300000</v>
      </c>
      <c r="G431" s="56">
        <v>350000</v>
      </c>
    </row>
    <row r="432" spans="1:7" ht="31.5">
      <c r="A432" s="67" t="s">
        <v>125</v>
      </c>
      <c r="B432" s="6" t="s">
        <v>167</v>
      </c>
      <c r="C432" s="6"/>
      <c r="D432" s="6"/>
      <c r="E432" s="6"/>
      <c r="F432" s="217">
        <f>F434</f>
        <v>50000</v>
      </c>
      <c r="G432" s="68">
        <f>G434</f>
        <v>50000</v>
      </c>
    </row>
    <row r="433" spans="1:7" ht="29.25">
      <c r="A433" s="115" t="s">
        <v>292</v>
      </c>
      <c r="B433" s="96" t="s">
        <v>293</v>
      </c>
      <c r="C433" s="96"/>
      <c r="D433" s="96"/>
      <c r="E433" s="96"/>
      <c r="F433" s="219">
        <f>F434</f>
        <v>50000</v>
      </c>
      <c r="G433" s="97">
        <f>G434</f>
        <v>50000</v>
      </c>
    </row>
    <row r="434" spans="1:7" ht="25.5">
      <c r="A434" s="60" t="s">
        <v>126</v>
      </c>
      <c r="B434" s="24" t="s">
        <v>297</v>
      </c>
      <c r="C434" s="29" t="s">
        <v>3</v>
      </c>
      <c r="D434" s="24" t="s">
        <v>59</v>
      </c>
      <c r="E434" s="24"/>
      <c r="F434" s="150">
        <f>F435</f>
        <v>50000</v>
      </c>
      <c r="G434" s="59">
        <f>G435</f>
        <v>50000</v>
      </c>
    </row>
    <row r="435" spans="1:7" ht="25.5">
      <c r="A435" s="55" t="s">
        <v>71</v>
      </c>
      <c r="B435" s="9" t="s">
        <v>297</v>
      </c>
      <c r="C435" s="10" t="s">
        <v>3</v>
      </c>
      <c r="D435" s="9" t="s">
        <v>59</v>
      </c>
      <c r="E435" s="9" t="s">
        <v>39</v>
      </c>
      <c r="F435" s="143">
        <v>50000</v>
      </c>
      <c r="G435" s="56">
        <v>50000</v>
      </c>
    </row>
    <row r="436" spans="1:7" ht="47.25">
      <c r="A436" s="67" t="s">
        <v>170</v>
      </c>
      <c r="B436" s="6" t="s">
        <v>171</v>
      </c>
      <c r="C436" s="6"/>
      <c r="D436" s="6"/>
      <c r="E436" s="6"/>
      <c r="F436" s="217">
        <f>F437</f>
        <v>117000</v>
      </c>
      <c r="G436" s="68">
        <f>G437</f>
        <v>117000</v>
      </c>
    </row>
    <row r="437" spans="1:7" ht="29.25">
      <c r="A437" s="115" t="s">
        <v>294</v>
      </c>
      <c r="B437" s="96" t="s">
        <v>295</v>
      </c>
      <c r="C437" s="96"/>
      <c r="D437" s="96"/>
      <c r="E437" s="96"/>
      <c r="F437" s="219">
        <f>F438+F440</f>
        <v>117000</v>
      </c>
      <c r="G437" s="97">
        <f>G438+G440</f>
        <v>117000</v>
      </c>
    </row>
    <row r="438" spans="1:7" ht="25.5">
      <c r="A438" s="60" t="s">
        <v>165</v>
      </c>
      <c r="B438" s="24" t="s">
        <v>298</v>
      </c>
      <c r="C438" s="29" t="s">
        <v>26</v>
      </c>
      <c r="D438" s="24" t="s">
        <v>5</v>
      </c>
      <c r="E438" s="24"/>
      <c r="F438" s="150">
        <f>F439</f>
        <v>109000</v>
      </c>
      <c r="G438" s="59">
        <f>G439</f>
        <v>109000</v>
      </c>
    </row>
    <row r="439" spans="1:7" ht="25.5">
      <c r="A439" s="55" t="s">
        <v>71</v>
      </c>
      <c r="B439" s="9" t="s">
        <v>298</v>
      </c>
      <c r="C439" s="10" t="s">
        <v>26</v>
      </c>
      <c r="D439" s="9" t="s">
        <v>5</v>
      </c>
      <c r="E439" s="9" t="s">
        <v>39</v>
      </c>
      <c r="F439" s="143">
        <v>109000</v>
      </c>
      <c r="G439" s="56">
        <v>109000</v>
      </c>
    </row>
    <row r="440" spans="1:7" ht="15">
      <c r="A440" s="60" t="s">
        <v>433</v>
      </c>
      <c r="B440" s="24" t="s">
        <v>434</v>
      </c>
      <c r="C440" s="29" t="s">
        <v>26</v>
      </c>
      <c r="D440" s="24" t="s">
        <v>5</v>
      </c>
      <c r="E440" s="24"/>
      <c r="F440" s="150">
        <f>F441</f>
        <v>8000</v>
      </c>
      <c r="G440" s="59">
        <f>G441</f>
        <v>8000</v>
      </c>
    </row>
    <row r="441" spans="1:7" ht="25.5">
      <c r="A441" s="55" t="s">
        <v>71</v>
      </c>
      <c r="B441" s="9" t="s">
        <v>434</v>
      </c>
      <c r="C441" s="10" t="s">
        <v>26</v>
      </c>
      <c r="D441" s="9" t="s">
        <v>5</v>
      </c>
      <c r="E441" s="9" t="s">
        <v>39</v>
      </c>
      <c r="F441" s="143">
        <v>8000</v>
      </c>
      <c r="G441" s="56">
        <v>8000</v>
      </c>
    </row>
    <row r="442" spans="1:8" ht="16.5" thickBot="1">
      <c r="A442" s="91" t="s">
        <v>123</v>
      </c>
      <c r="B442" s="92"/>
      <c r="C442" s="92"/>
      <c r="D442" s="92"/>
      <c r="E442" s="92"/>
      <c r="F442" s="246">
        <f>F13+F182+F187+F225+F229+F235+F298+F423+F428+F432+F436</f>
        <v>335840665</v>
      </c>
      <c r="G442" s="247">
        <f>G13+G182+G187+G225+G229+G235+G298+G423+G428+G432+G436</f>
        <v>325869465</v>
      </c>
      <c r="H442" s="28"/>
    </row>
    <row r="443" ht="15">
      <c r="E443" s="40"/>
    </row>
    <row r="444" spans="5:7" ht="15.75">
      <c r="E444" s="41"/>
      <c r="F444" s="28"/>
      <c r="G444" s="28"/>
    </row>
  </sheetData>
  <sheetProtection/>
  <mergeCells count="8">
    <mergeCell ref="G7:G12"/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66" r:id="rId1"/>
  <rowBreaks count="1" manualBreakCount="1">
    <brk id="3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Mariya Alexandrovna</cp:lastModifiedBy>
  <cp:lastPrinted>2016-12-19T07:08:57Z</cp:lastPrinted>
  <dcterms:created xsi:type="dcterms:W3CDTF">2014-10-02T10:40:43Z</dcterms:created>
  <dcterms:modified xsi:type="dcterms:W3CDTF">2016-12-27T06:44:36Z</dcterms:modified>
  <cp:category/>
  <cp:version/>
  <cp:contentType/>
  <cp:contentStatus/>
</cp:coreProperties>
</file>