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45" tabRatio="753" activeTab="1"/>
  </bookViews>
  <sheets>
    <sheet name="поясн" sheetId="1" r:id="rId1"/>
    <sheet name="ведомст" sheetId="2" r:id="rId2"/>
    <sheet name="функц" sheetId="3" r:id="rId3"/>
  </sheets>
  <definedNames>
    <definedName name="_xlnm.Print_Titles" localSheetId="1">'ведомст'!$A:$E,'ведомст'!$7:$12</definedName>
    <definedName name="_xlnm.Print_Area" localSheetId="1">'ведомст'!$A$1:$I$389</definedName>
    <definedName name="_xlnm.Print_Area" localSheetId="2">'функц'!$A$1:$I$397</definedName>
  </definedNames>
  <calcPr fullCalcOnLoad="1"/>
</workbook>
</file>

<file path=xl/sharedStrings.xml><?xml version="1.0" encoding="utf-8"?>
<sst xmlns="http://schemas.openxmlformats.org/spreadsheetml/2006/main" count="7233" uniqueCount="286">
  <si>
    <t xml:space="preserve"> 00</t>
  </si>
  <si>
    <t>Учебно-методические кабинеты, центральные бухгалтерии, группы хозяйственного обслуживания, учебные фильмотеки</t>
  </si>
  <si>
    <t>Физкультурно-оздоровительная работа и спортивные мероприятия</t>
  </si>
  <si>
    <t>Региональные целевые программы</t>
  </si>
  <si>
    <t>Обеспечение деятельности подведомственных учреждений</t>
  </si>
  <si>
    <t>Центральный аппарат</t>
  </si>
  <si>
    <t>520</t>
  </si>
  <si>
    <t>Мероприятия в области здравоохранения, спорта и физической культуры, туризма</t>
  </si>
  <si>
    <t>Наименование</t>
  </si>
  <si>
    <t>Раздел</t>
  </si>
  <si>
    <t>01</t>
  </si>
  <si>
    <t>06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</si>
  <si>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</si>
  <si>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</si>
  <si>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</si>
  <si>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</si>
  <si>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</si>
  <si>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</si>
  <si>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</si>
  <si>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</si>
  <si>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</si>
  <si>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</si>
  <si>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15</t>
  </si>
  <si>
    <t>Национальная безопасность и правоохранительная деятельность</t>
  </si>
  <si>
    <t>Здравоохранение и спорт</t>
  </si>
  <si>
    <t>Спорт и физическая культура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</si>
  <si>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</si>
  <si>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</si>
  <si>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</si>
  <si>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</si>
  <si>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</si>
  <si>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</si>
  <si>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</si>
  <si>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</si>
  <si>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</si>
  <si>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470</t>
  </si>
  <si>
    <t>452</t>
  </si>
  <si>
    <t>522</t>
  </si>
  <si>
    <t>457</t>
  </si>
  <si>
    <t>512</t>
  </si>
  <si>
    <t>001</t>
  </si>
  <si>
    <t>005</t>
  </si>
  <si>
    <t>00</t>
  </si>
  <si>
    <t>Руководство и управление в сфере установленных функций</t>
  </si>
  <si>
    <t>расходы по основной деятельности</t>
  </si>
  <si>
    <t>Образование</t>
  </si>
  <si>
    <t>Дошкольное образование</t>
  </si>
  <si>
    <t>Детские дошкольные учреждения</t>
  </si>
  <si>
    <t>420</t>
  </si>
  <si>
    <t>Общее образование</t>
  </si>
  <si>
    <t>Школы-детские сады, школы начальные, неполные средние и средние</t>
  </si>
  <si>
    <t>421</t>
  </si>
  <si>
    <t>Учреждения по внешкольной работе с детьми</t>
  </si>
  <si>
    <t>423</t>
  </si>
  <si>
    <t>Детские дома</t>
  </si>
  <si>
    <t>424</t>
  </si>
  <si>
    <t>Другие вопросы в области образования</t>
  </si>
  <si>
    <t>Учреждения, обеспечивающие оказание услуг в сфере образования</t>
  </si>
  <si>
    <t>435</t>
  </si>
  <si>
    <t>Культура, кинематография и средства массовой информации</t>
  </si>
  <si>
    <t>Культура</t>
  </si>
  <si>
    <t>Библиотеки</t>
  </si>
  <si>
    <t>442</t>
  </si>
  <si>
    <t>Государственная поддержка в сфере культуры, кинематографии и средств массовой информации</t>
  </si>
  <si>
    <t>Периодические издания, учрежденные органами законодательной и исполнительной власти</t>
  </si>
  <si>
    <t>Больницы, клиники,госпитали,медико-санитарные части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</si>
  <si>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</si>
  <si>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</si>
  <si>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</si>
  <si>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</si>
  <si>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</si>
  <si>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</si>
  <si>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505</t>
  </si>
  <si>
    <t>Национальная экономика</t>
  </si>
  <si>
    <t>351</t>
  </si>
  <si>
    <t>Транспорт</t>
  </si>
  <si>
    <t>Поддержка жилищного хозяйства</t>
  </si>
  <si>
    <t>350</t>
  </si>
  <si>
    <t>Поддержка коммунального хозяйства</t>
  </si>
  <si>
    <t>Доплаты к пенсиям муниципальных служащих</t>
  </si>
  <si>
    <t>Учреждения социального обслуживания населения</t>
  </si>
  <si>
    <t>Иные безвозмездные и безвозвратные перечисления</t>
  </si>
  <si>
    <t xml:space="preserve">Исп. Кракулева А.Г.., тел.5-14-83 </t>
  </si>
  <si>
    <t>795</t>
  </si>
  <si>
    <t>Целевые программы муниципальных образований</t>
  </si>
  <si>
    <t>Денежные выплаты медицинскому персоналу ФАПов, врачам, фельдшерам и медсестрам "Скорой медпомощи"</t>
  </si>
  <si>
    <t>Межбюджетные трансферты</t>
  </si>
  <si>
    <t>11</t>
  </si>
  <si>
    <t>за счет района</t>
  </si>
  <si>
    <t>Администрация муниципального образования "Суоярвский район"</t>
  </si>
  <si>
    <t>Приложение № 5</t>
  </si>
  <si>
    <t>Код администратора</t>
  </si>
  <si>
    <t>019</t>
  </si>
  <si>
    <t>Глава местной администрации (исполнительно-распорядительного органа муниципального образования)</t>
  </si>
  <si>
    <t>Мероприятия в области коммунального хозяйства (капремонт коммунальных объектов)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</si>
  <si>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</si>
  <si>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РФ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</si>
  <si>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</si>
  <si>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</si>
  <si>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</si>
  <si>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40</t>
  </si>
  <si>
    <t>30</t>
  </si>
  <si>
    <t>Предупреждение и ликвидация последствий чрезвычайных ситуаций природного и техногенного характера, гражданская оборона</t>
  </si>
  <si>
    <t>Социальная помощь</t>
  </si>
  <si>
    <t>36</t>
  </si>
  <si>
    <t>99</t>
  </si>
  <si>
    <t>Выполнение функций бюджетными учреждениями</t>
  </si>
  <si>
    <t>85</t>
  </si>
  <si>
    <t>86</t>
  </si>
  <si>
    <t>Финансовое обеспечение государственных полномочий</t>
  </si>
  <si>
    <t>525</t>
  </si>
  <si>
    <t>Выполнение государственных полномочий</t>
  </si>
  <si>
    <t xml:space="preserve">Ежемесячное денежное вознаграждение за классное руководство </t>
  </si>
  <si>
    <t>Организация заготовки, переработки, хранения и обеспечения безопасности донорской крови и ее компонентов, обеспечение муниципальных организаций здравоохранения донорской кровью и ее компонентами</t>
  </si>
  <si>
    <t>18</t>
  </si>
  <si>
    <t>97</t>
  </si>
  <si>
    <t>Доплаты к пенсиям, дополнительное пенсионное обеспечение</t>
  </si>
  <si>
    <t>491</t>
  </si>
  <si>
    <t>80</t>
  </si>
  <si>
    <t>Социальные выплаты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</si>
  <si>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</si>
  <si>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Охрана семьи, материнства и детства</t>
  </si>
  <si>
    <t>Дотации бюджетам субъектов Российской Федерации и муниципальных образований</t>
  </si>
  <si>
    <t>Обеспечение деятельности комиссий по делам несовершеннолетних и защите их прав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</si>
  <si>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</si>
  <si>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</si>
  <si>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</si>
  <si>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Софинансирование программы "Жилище" (обеспечение жильем молодых семей)</t>
  </si>
  <si>
    <t>Выполнение функций органами местного самоуправления</t>
  </si>
  <si>
    <t>Капитальный ремонт государственного жилищного фонда субъектов Российской Федерации и муниципального жилищного фонда</t>
  </si>
  <si>
    <t>Выполнение функций органами местного самоуправления (софинансирование капремонта многоквартирных домов)</t>
  </si>
  <si>
    <t>507</t>
  </si>
  <si>
    <t>Стационарная медицинская помощь</t>
  </si>
  <si>
    <t>Амбулаторная помощь</t>
  </si>
  <si>
    <t>Районная программа "Адресная соцпомощь"</t>
  </si>
  <si>
    <t>МЕЖБЮДЖЕТНЫЕ ТРАНСФЕРТЫ</t>
  </si>
  <si>
    <t>Капремонт и реконструкция объектов соцсферы</t>
  </si>
  <si>
    <t>Мероприятия в сфере образования</t>
  </si>
  <si>
    <t>022</t>
  </si>
  <si>
    <t>Другие вопросы в области здравоохранения, физической культуры и спорта</t>
  </si>
  <si>
    <t>Мероприятия в области здравоохранения, спорта и физической культуры</t>
  </si>
  <si>
    <t>079</t>
  </si>
  <si>
    <t>Выравнивание бюджетной обеспеченности</t>
  </si>
  <si>
    <t>516</t>
  </si>
  <si>
    <t>Скорая медицинская помощь</t>
  </si>
  <si>
    <t>Заготовка, переработка, хранение и обеспечение безопасности донорской крови и ее компонентов</t>
  </si>
  <si>
    <t>регулирование цен (тарифов) на отдельные виды продукции, товаров и услуг</t>
  </si>
  <si>
    <t>Представление мер социальной поддержки и социального обслуживания инвалидов</t>
  </si>
  <si>
    <t xml:space="preserve">субвенции бюджетам муниципальных районов и городских округов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</t>
  </si>
  <si>
    <t>500</t>
  </si>
  <si>
    <t>008</t>
  </si>
  <si>
    <t xml:space="preserve">платные </t>
  </si>
  <si>
    <t>Приложение № 6</t>
  </si>
  <si>
    <t>Прочие расходы</t>
  </si>
  <si>
    <t>013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</si>
  <si>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</si>
  <si>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 xml:space="preserve">Фонд финансовой поддержки 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</si>
  <si>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</si>
  <si>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</si>
  <si>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Председатель представительного органа муниципального образования</t>
  </si>
  <si>
    <t>Организация и осуществление деятельностипо опеке и попечительству</t>
  </si>
  <si>
    <t>521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</si>
  <si>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</si>
  <si>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Выполнение функций органами местного самоуправления (остаток)</t>
  </si>
  <si>
    <t>Резервные фонды</t>
  </si>
  <si>
    <t>070</t>
  </si>
  <si>
    <t>Резервные фонды местных администраций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</si>
  <si>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</si>
  <si>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524</t>
  </si>
  <si>
    <t>Субсидии на осуществление расходов, связанных с предоставлением отдельным категориям граждан скидки по проезду в пригородном сообщении автомобильным транспортом</t>
  </si>
  <si>
    <t>Субсидии юридическим лицам</t>
  </si>
  <si>
    <t>006</t>
  </si>
  <si>
    <t>Другие вопросы в области национальной экономики</t>
  </si>
  <si>
    <t>Развитие социальной и инженерной инфраструктуры объектов Российской Федерации и муниципальных образований</t>
  </si>
  <si>
    <t>523</t>
  </si>
  <si>
    <t>Бюджетные инвестиции в развитие социальной и инженерной инфраструктуры муниципальных образований из бюджета субъекта Российской Федерации</t>
  </si>
  <si>
    <t>Мероприятия в области строительства, архитектуры и градостроительства</t>
  </si>
  <si>
    <t>338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</si>
  <si>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</si>
  <si>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Программа "Жилище" на 2004-2010 годы</t>
  </si>
  <si>
    <t>Подпрограмма "Модернизация объектов коммунальной инфраструктуры Республики Карелия" (реконструкция водогрейной котельной г.Суоярви)</t>
  </si>
  <si>
    <t xml:space="preserve">Бюджетные инвестиции </t>
  </si>
  <si>
    <t>003</t>
  </si>
  <si>
    <t>Бюджетные инвестиции в развитие социальной и инженерной инфраструктуры муниципальных образований из бюджета субъекта Российской Федерации (Строительство водовода от водопроводной насосной станции до котельной в п.Поросозеро)</t>
  </si>
  <si>
    <t>19</t>
  </si>
  <si>
    <t>Субсидии на обеспечение противопожарной безопасности в муниципальных образовательных учреждениях</t>
  </si>
  <si>
    <t>Осуществление расходов, связанных с выплатой ежемесячной денежной доплаты работникам муниципальных учреждений образования, здравоохранения, культуры, социальной защиты (социального обслуживания)</t>
  </si>
  <si>
    <t>Осуществление первоочередных мероприятий по выполнению наказов избирателей, поступивших в период избирательных кампаний</t>
  </si>
  <si>
    <t>Улучшение питания обучающихся 1-5 классов общеобразовательных учреждений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</si>
  <si>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</si>
  <si>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>Мероприятия в сфере культуры, кинематографии и средств массовой информации</t>
  </si>
  <si>
    <t>450</t>
  </si>
  <si>
    <t>Комплектование книжных фондов библиотек муниципальных образований</t>
  </si>
  <si>
    <t>Социальная поддержка специалистов муниципальных учреждений, работающих и проживающих за пределами городов</t>
  </si>
  <si>
    <t>Субсидии на проведение мероприятий по бюджетной целевой программе "Государственная поддержка карельского, вепсского и финского языков в РК на 2006-2010 гг"</t>
  </si>
  <si>
    <t>Мероприятия в сфере культуры</t>
  </si>
  <si>
    <t>024</t>
  </si>
  <si>
    <t>Проведение мероприятий бюджетной целевой программы Развитие сферы культуры в Республике Карелия на период до 2012 года"</t>
  </si>
  <si>
    <t>Субсидии на БЦП "Гармонизация национальных и конфессиональных отношений, формирование гражданского согласия в РК на 2007-2011 годы" (Карелия - территория согласия)</t>
  </si>
  <si>
    <t>24</t>
  </si>
  <si>
    <t>Выполнение функций бюджетными учреждениями (Суоеки ФАП оборудование)</t>
  </si>
  <si>
    <t>Центры, станции и отделения переливания крови</t>
  </si>
  <si>
    <t>472</t>
  </si>
  <si>
    <t>ЗРК от 17.12.2004 года № 827-ЗРК "О социальной поддержке отдельных категорий граждан и признании утратившими силу некоторых законодательных актов РК"</t>
  </si>
  <si>
    <t xml:space="preserve">Выполнение функций бюджетными учреждениями </t>
  </si>
  <si>
    <t>Бюджетная целевая программа "Адресная социальная помощь"</t>
  </si>
  <si>
    <t>81</t>
  </si>
  <si>
    <t xml:space="preserve">Социальные выплаты </t>
  </si>
  <si>
    <t>Субсидии на обеспечение бесплатными специальными молочными продуктами детского питания детей в возрасте до 3-х лет, не посещающих детские дошкольные образовательные учреждения, из малоимущих семей и семей, находящихся в социально опасном положении, в т.ч. оказавшихся в трудной жизненной ситуации</t>
  </si>
  <si>
    <t>Субсидии на питание учащимся общеобразовательных школ из малоимущих семей и семей, находящихся в трудной жизненной ситуации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</si>
  <si>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</si>
  <si>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</si>
  <si>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 xml:space="preserve"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</t>
  </si>
  <si>
    <t>Выплаты патронатной семье на содержание подопечных детей</t>
  </si>
  <si>
    <t>Оплата труда патронатного родителя</t>
  </si>
  <si>
    <t>31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</si>
  <si>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</si>
  <si>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</si>
  <si>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017</t>
  </si>
  <si>
    <t>Средства, передаваемые для компенсации дополнительных расходов, возникающих в результате решений, принятых органами власти другого уровня</t>
  </si>
  <si>
    <t>субвенция поселений</t>
  </si>
  <si>
    <t>на выполнение госполномочий РК в области производства и оборота этилового спирта, алкогольной и спиртосодержащей продукции</t>
  </si>
  <si>
    <t>Предоставление бесплатной жилой площади с отоплением и освещением педагогическим работникам муниципальных образовательных учреждений, работающим и проживающим в сельской местности, поселках городского типа</t>
  </si>
  <si>
    <t>Выполнение функций бюджетными учреждениями (ремонт кровли в Вешк.школе, приобретение электропианино)</t>
  </si>
  <si>
    <t xml:space="preserve">к решению Совета депутатов муниципального </t>
  </si>
  <si>
    <t>образования "Суоярвский район"</t>
  </si>
  <si>
    <t xml:space="preserve">к решению Совета депутатов муниципального   </t>
  </si>
  <si>
    <t>Софинансирование Подпрограмма "Модернизация объектов коммунальной инфраструктуры Республики Карелия" (реконструкция водогрейной котельной г.Суоярви)</t>
  </si>
  <si>
    <t>Софинансирование мероприятий бюджетной целевой программы Развитие сферы культуры в Республике Карелия на период до 2012 года"</t>
  </si>
  <si>
    <t>Другие вопросы в в области культуры, кинематографии и средств массовой информации</t>
  </si>
  <si>
    <t>Распределение бюджетных ассигнований по разделам и подразделам, целевым статьям и видам расходов классификации расходов бюджетов на 2009 год</t>
  </si>
  <si>
    <t>Ведомственная структура расходов бюджета муниципального образования "Суоярвский район" на 2009 год по разделам и подразделам, целевым статьям и видам расходов классификации расходов бюджетов</t>
  </si>
  <si>
    <t>(рублей)</t>
  </si>
  <si>
    <t>540</t>
  </si>
  <si>
    <t>Выполнение функций органами местного самоуправления (остаток на 01.01.2009)</t>
  </si>
  <si>
    <t>Выполнение функций органами местного самоуправления  (меропр.по гражд.обороне, защите населения и реррит.поселения от ЧС городское поселение)</t>
  </si>
  <si>
    <t>Выполнение функций органами местного самоуправления (меропр. по обеспечению безопасности людей на водных объектах Суоярвское городское поселение)</t>
  </si>
  <si>
    <t>Выполнение функций органами местного самоуправления (Создание, содержание и организация деятельности аварийно-спасательных служб Городское поселение)</t>
  </si>
  <si>
    <t>Выполнение функций бюджетными учреждениями (платные услуги)</t>
  </si>
  <si>
    <t>Выполнение функций бюджетными учреждениями (остаток на 01.01.2009)</t>
  </si>
  <si>
    <t>Субсидии на господдержку внедрения комплексных мер модернизации образования</t>
  </si>
  <si>
    <t>Выполнение функций бюджетными учреждениями (на библиотечное обслуживание от Суоярвского городского поселения)</t>
  </si>
  <si>
    <t>Субсидии на осуществление денежных выплат врачам-терапевтам участковым, врачам-педиатрам участковым, врачам общей практики (семейным врачам), медицинским сестрам участковых врачей-терапевтов участковых, врачей-педиатров участковых и медсестрам врачей общей практики (семейных врачей)</t>
  </si>
  <si>
    <t>21</t>
  </si>
  <si>
    <t>Субсидии на питание учащимся общеобразовательных школ из малоимущих семей и семей, находящихся в трудной жизненной ситуации (остаток на 01.01.2009)</t>
  </si>
  <si>
    <t>Социальные выплаты (остаток на 01.01.2009 года)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</si>
  <si>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(Содержание ребенка в семье опекуна и приемной семье, а также оплата труда приемного родителя)</t>
  </si>
  <si>
    <t>выплаты приемной семье на содержание подопечных детей</t>
  </si>
  <si>
    <t>оплата труда приемного родителя</t>
  </si>
  <si>
    <t>Выплаты семьям опекунов на содержание подопечных детей</t>
  </si>
  <si>
    <t xml:space="preserve">Иные межбюджетные трансферты </t>
  </si>
  <si>
    <t>остаток на 01.01.2009</t>
  </si>
  <si>
    <t>за счет субв. и субс.</t>
  </si>
  <si>
    <t>Субсидии на возмещение расходов, связанных с изменением стоимости жидкого топлива</t>
  </si>
  <si>
    <t>Субсидии юридическим лицам (остаток на 01.01.2009)</t>
  </si>
  <si>
    <t>Выравнивание обеспеченности муниципальных образований по реализации ими расходных обязательств</t>
  </si>
  <si>
    <t>Отклонение</t>
  </si>
  <si>
    <t>в том числе капремонт Суоярвской средней школы</t>
  </si>
  <si>
    <t>расходы по основной деятельности предыдущие</t>
  </si>
  <si>
    <t>расходы по основной деятельности с изменениями</t>
  </si>
  <si>
    <t>Реформирование жилищно-коммунального хозяйства (капремонт котельной ПСХ)</t>
  </si>
  <si>
    <t>Резервный фонд Правительства Республики Карелия (мотопомпы)</t>
  </si>
  <si>
    <t>Обеспечение противопожарной безопасности в муниципальных учреждениях здравоохранения и социального обслуживания</t>
  </si>
  <si>
    <t>в том числе ДК 243 Социальные выплаты (остаток на 01.01.2009 года)</t>
  </si>
  <si>
    <t>340</t>
  </si>
  <si>
    <t>Закупка для государственных нужд техники, производимой на территории Российской Федерации</t>
  </si>
  <si>
    <t>Закупка автотранспортных средств и коммунальной техники за счет средств бюджета РФ</t>
  </si>
  <si>
    <t>Закупка автотранспортных средств и коммунальной техники за счет средств бюджета РК</t>
  </si>
  <si>
    <t>510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</si>
  <si>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</si>
  <si>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РФ</t>
  </si>
  <si>
    <t xml:space="preserve">ПОЯСНИТЕЛЬНАЯ ТАБЛИЦА К ПОПРАВКАМ ПО РАСХОДАМ БЮДЖЕТА </t>
  </si>
  <si>
    <t>Исполнитель Кракулева А.Г. (51483)</t>
  </si>
  <si>
    <t>Выполнение функций бюджетными учреждениями (на лагеря ФСС)</t>
  </si>
  <si>
    <t xml:space="preserve">собственные </t>
  </si>
  <si>
    <t>субсидии и субвен</t>
  </si>
  <si>
    <t>платные</t>
  </si>
  <si>
    <t>передан.от посел</t>
  </si>
  <si>
    <t>Обеспечение проведения выборов и референдумов</t>
  </si>
  <si>
    <t>020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</si>
  <si>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</si>
  <si>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</si>
  <si>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итого</t>
  </si>
  <si>
    <t>550</t>
  </si>
  <si>
    <t>Субсидии на проведение мероприятий по подготовке и празднованию 65-ой годовщины Победы в ВОВ</t>
  </si>
  <si>
    <t>Мероприятия, связанные с ремонтом жилья участников и инвалидов ВОВ, вдов погибших  (умерших) участников и ИВОВ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</si>
</sst>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#,##0.000"/>
    <numFmt numFmtId="175" formatCode="#,##0.0000"/>
    <numFmt numFmtId="176" formatCode="00\.00\.00"/>
  </numFmts>
  <fonts count="29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21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1"/>
      <color indexed="12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color indexed="20"/>
      <name val="Times New Roman"/>
      <family val="1"/>
    </font>
    <font>
      <sz val="10"/>
      <name val="Arial"/>
      <family val="0"/>
    </font>
    <font>
      <sz val="10"/>
      <color indexed="20"/>
      <name val="Arial"/>
      <family val="0"/>
    </font>
    <font>
      <sz val="12"/>
      <color indexed="12"/>
      <name val="Times New Roman"/>
      <family val="1"/>
    </font>
    <font>
      <sz val="12"/>
      <color indexed="17"/>
      <name val="Times New Roman"/>
      <family val="1"/>
    </font>
    <font>
      <sz val="12"/>
      <color indexed="20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8"/>
      <color indexed="17"/>
      <name val="Times New Roman"/>
      <family val="1"/>
    </font>
    <font>
      <b/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Continuous" vertical="top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 horizontal="left" vertical="top" wrapText="1"/>
      <protection/>
    </xf>
    <xf numFmtId="49" fontId="7" fillId="0" borderId="1" xfId="0" applyNumberFormat="1" applyFont="1" applyBorder="1" applyAlignment="1" applyProtection="1">
      <alignment horizontal="center" vertical="top"/>
      <protection locked="0"/>
    </xf>
    <xf numFmtId="49" fontId="2" fillId="0" borderId="1" xfId="0" applyNumberFormat="1" applyFont="1" applyBorder="1" applyAlignment="1" applyProtection="1">
      <alignment horizontal="center" vertical="top"/>
      <protection locked="0"/>
    </xf>
    <xf numFmtId="49" fontId="2" fillId="0" borderId="1" xfId="0" applyNumberFormat="1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 applyProtection="1">
      <alignment horizontal="center" vertical="top"/>
      <protection locked="0"/>
    </xf>
    <xf numFmtId="49" fontId="2" fillId="0" borderId="1" xfId="0" applyNumberFormat="1" applyFont="1" applyFill="1" applyBorder="1" applyAlignment="1">
      <alignment horizontal="center" vertical="top"/>
    </xf>
    <xf numFmtId="49" fontId="10" fillId="0" borderId="1" xfId="0" applyNumberFormat="1" applyFont="1" applyBorder="1" applyAlignment="1" applyProtection="1">
      <alignment horizontal="center" vertical="top"/>
      <protection locked="0"/>
    </xf>
    <xf numFmtId="49" fontId="13" fillId="0" borderId="1" xfId="0" applyNumberFormat="1" applyFont="1" applyBorder="1" applyAlignment="1" applyProtection="1">
      <alignment horizontal="center" vertical="top"/>
      <protection locked="0"/>
    </xf>
    <xf numFmtId="49" fontId="13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 applyProtection="1">
      <alignment horizontal="center" vertical="top"/>
      <protection locked="0"/>
    </xf>
    <xf numFmtId="49" fontId="13" fillId="0" borderId="1" xfId="0" applyNumberFormat="1" applyFont="1" applyBorder="1" applyAlignment="1">
      <alignment horizontal="center" vertical="top"/>
    </xf>
    <xf numFmtId="49" fontId="13" fillId="0" borderId="1" xfId="0" applyNumberFormat="1" applyFont="1" applyBorder="1" applyAlignment="1" applyProtection="1">
      <alignment horizontal="center" vertical="top"/>
      <protection locked="0"/>
    </xf>
    <xf numFmtId="49" fontId="9" fillId="0" borderId="1" xfId="0" applyNumberFormat="1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>
      <alignment horizontal="left" vertical="top" wrapText="1"/>
    </xf>
    <xf numFmtId="49" fontId="2" fillId="0" borderId="3" xfId="0" applyNumberFormat="1" applyFont="1" applyBorder="1" applyAlignment="1" applyProtection="1">
      <alignment horizontal="center" vertical="top"/>
      <protection locked="0"/>
    </xf>
    <xf numFmtId="49" fontId="14" fillId="2" borderId="4" xfId="0" applyNumberFormat="1" applyFont="1" applyFill="1" applyBorder="1" applyAlignment="1">
      <alignment horizontal="center" vertical="top"/>
    </xf>
    <xf numFmtId="49" fontId="14" fillId="2" borderId="1" xfId="0" applyNumberFormat="1" applyFont="1" applyFill="1" applyBorder="1" applyAlignment="1">
      <alignment horizontal="center" vertical="top"/>
    </xf>
    <xf numFmtId="49" fontId="14" fillId="2" borderId="1" xfId="0" applyNumberFormat="1" applyFont="1" applyFill="1" applyBorder="1" applyAlignment="1" applyProtection="1">
      <alignment horizontal="center" vertical="top"/>
      <protection locked="0"/>
    </xf>
    <xf numFmtId="49" fontId="3" fillId="2" borderId="5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49" fontId="15" fillId="0" borderId="1" xfId="0" applyNumberFormat="1" applyFont="1" applyBorder="1" applyAlignment="1" applyProtection="1">
      <alignment horizontal="center" vertical="top"/>
      <protection locked="0"/>
    </xf>
    <xf numFmtId="14" fontId="2" fillId="0" borderId="0" xfId="0" applyNumberFormat="1" applyFont="1" applyAlignment="1">
      <alignment/>
    </xf>
    <xf numFmtId="49" fontId="7" fillId="0" borderId="1" xfId="0" applyNumberFormat="1" applyFont="1" applyFill="1" applyBorder="1" applyAlignment="1" applyProtection="1">
      <alignment horizontal="center" vertical="top"/>
      <protection locked="0"/>
    </xf>
    <xf numFmtId="49" fontId="2" fillId="0" borderId="1" xfId="0" applyNumberFormat="1" applyFont="1" applyFill="1" applyBorder="1" applyAlignment="1" applyProtection="1">
      <alignment horizontal="center" vertical="top"/>
      <protection locked="0"/>
    </xf>
    <xf numFmtId="0" fontId="6" fillId="0" borderId="2" xfId="0" applyFont="1" applyBorder="1" applyAlignment="1">
      <alignment horizontal="left" vertical="top" wrapText="1"/>
    </xf>
    <xf numFmtId="49" fontId="6" fillId="0" borderId="1" xfId="0" applyNumberFormat="1" applyFont="1" applyBorder="1" applyAlignment="1" applyProtection="1">
      <alignment horizontal="center" vertical="top"/>
      <protection locked="0"/>
    </xf>
    <xf numFmtId="4" fontId="13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 vertical="top"/>
    </xf>
    <xf numFmtId="4" fontId="14" fillId="2" borderId="1" xfId="0" applyNumberFormat="1" applyFont="1" applyFill="1" applyBorder="1" applyAlignment="1">
      <alignment vertical="top"/>
    </xf>
    <xf numFmtId="4" fontId="10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4" fontId="13" fillId="0" borderId="1" xfId="0" applyNumberFormat="1" applyFont="1" applyBorder="1" applyAlignment="1">
      <alignment vertical="top"/>
    </xf>
    <xf numFmtId="4" fontId="3" fillId="2" borderId="1" xfId="0" applyNumberFormat="1" applyFont="1" applyFill="1" applyBorder="1" applyAlignment="1">
      <alignment vertical="top"/>
    </xf>
    <xf numFmtId="4" fontId="2" fillId="0" borderId="6" xfId="0" applyNumberFormat="1" applyFont="1" applyBorder="1" applyAlignment="1">
      <alignment vertical="top"/>
    </xf>
    <xf numFmtId="49" fontId="2" fillId="0" borderId="6" xfId="0" applyNumberFormat="1" applyFont="1" applyFill="1" applyBorder="1" applyAlignment="1" applyProtection="1">
      <alignment horizontal="center" vertical="top"/>
      <protection locked="0"/>
    </xf>
    <xf numFmtId="49" fontId="2" fillId="0" borderId="6" xfId="0" applyNumberFormat="1" applyFont="1" applyFill="1" applyBorder="1" applyAlignment="1">
      <alignment horizontal="center" vertical="top"/>
    </xf>
    <xf numFmtId="49" fontId="7" fillId="0" borderId="6" xfId="0" applyNumberFormat="1" applyFont="1" applyFill="1" applyBorder="1" applyAlignment="1">
      <alignment horizontal="center" vertical="top"/>
    </xf>
    <xf numFmtId="4" fontId="2" fillId="0" borderId="6" xfId="0" applyNumberFormat="1" applyFont="1" applyFill="1" applyBorder="1" applyAlignment="1">
      <alignment vertical="top"/>
    </xf>
    <xf numFmtId="49" fontId="13" fillId="0" borderId="6" xfId="0" applyNumberFormat="1" applyFont="1" applyFill="1" applyBorder="1" applyAlignment="1" applyProtection="1">
      <alignment horizontal="center" vertical="top"/>
      <protection locked="0"/>
    </xf>
    <xf numFmtId="49" fontId="13" fillId="0" borderId="6" xfId="0" applyNumberFormat="1" applyFont="1" applyFill="1" applyBorder="1" applyAlignment="1">
      <alignment horizontal="center" vertical="top"/>
    </xf>
    <xf numFmtId="49" fontId="8" fillId="0" borderId="6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7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8" xfId="0" applyFont="1" applyFill="1" applyBorder="1" applyAlignment="1" applyProtection="1">
      <alignment horizontal="center" vertical="center" wrapText="1"/>
      <protection/>
    </xf>
    <xf numFmtId="3" fontId="18" fillId="0" borderId="9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center" vertical="top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" fontId="2" fillId="0" borderId="0" xfId="0" applyNumberFormat="1" applyFont="1" applyAlignment="1">
      <alignment vertical="top"/>
    </xf>
    <xf numFmtId="49" fontId="19" fillId="0" borderId="1" xfId="0" applyNumberFormat="1" applyFont="1" applyBorder="1" applyAlignment="1" applyProtection="1">
      <alignment horizontal="center" vertical="top"/>
      <protection locked="0"/>
    </xf>
    <xf numFmtId="4" fontId="19" fillId="0" borderId="1" xfId="0" applyNumberFormat="1" applyFont="1" applyBorder="1" applyAlignment="1">
      <alignment vertical="top"/>
    </xf>
    <xf numFmtId="49" fontId="19" fillId="0" borderId="1" xfId="0" applyNumberFormat="1" applyFont="1" applyFill="1" applyBorder="1" applyAlignment="1" applyProtection="1">
      <alignment horizontal="center" vertical="top"/>
      <protection locked="0"/>
    </xf>
    <xf numFmtId="49" fontId="19" fillId="0" borderId="1" xfId="0" applyNumberFormat="1" applyFont="1" applyBorder="1" applyAlignment="1">
      <alignment horizontal="center" vertical="top"/>
    </xf>
    <xf numFmtId="49" fontId="19" fillId="0" borderId="1" xfId="0" applyNumberFormat="1" applyFont="1" applyBorder="1" applyAlignment="1" applyProtection="1">
      <alignment horizontal="center" vertical="top"/>
      <protection locked="0"/>
    </xf>
    <xf numFmtId="4" fontId="19" fillId="0" borderId="1" xfId="0" applyNumberFormat="1" applyFont="1" applyBorder="1" applyAlignment="1">
      <alignment vertical="top"/>
    </xf>
    <xf numFmtId="49" fontId="19" fillId="0" borderId="1" xfId="0" applyNumberFormat="1" applyFont="1" applyBorder="1" applyAlignment="1">
      <alignment horizontal="center" vertical="top"/>
    </xf>
    <xf numFmtId="0" fontId="19" fillId="0" borderId="2" xfId="0" applyFont="1" applyBorder="1" applyAlignment="1">
      <alignment horizontal="left" vertical="top" wrapText="1"/>
    </xf>
    <xf numFmtId="49" fontId="19" fillId="0" borderId="6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19" fillId="0" borderId="10" xfId="0" applyNumberFormat="1" applyFont="1" applyFill="1" applyBorder="1" applyAlignment="1" applyProtection="1">
      <alignment horizontal="center" vertical="top"/>
      <protection locked="0"/>
    </xf>
    <xf numFmtId="49" fontId="19" fillId="0" borderId="6" xfId="0" applyNumberFormat="1" applyFont="1" applyBorder="1" applyAlignment="1" applyProtection="1">
      <alignment horizontal="center" vertical="top"/>
      <protection locked="0"/>
    </xf>
    <xf numFmtId="49" fontId="19" fillId="0" borderId="6" xfId="0" applyNumberFormat="1" applyFont="1" applyBorder="1" applyAlignment="1">
      <alignment horizontal="center" vertical="top"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1" fontId="19" fillId="0" borderId="1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14" fillId="2" borderId="11" xfId="0" applyNumberFormat="1" applyFont="1" applyFill="1" applyBorder="1" applyAlignment="1">
      <alignment horizontal="center" vertical="top"/>
    </xf>
    <xf numFmtId="49" fontId="19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4" fillId="2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 applyProtection="1">
      <alignment horizontal="center" vertical="top"/>
      <protection locked="0"/>
    </xf>
    <xf numFmtId="49" fontId="13" fillId="0" borderId="10" xfId="0" applyNumberFormat="1" applyFont="1" applyFill="1" applyBorder="1" applyAlignment="1" applyProtection="1">
      <alignment horizontal="center" vertical="top"/>
      <protection locked="0"/>
    </xf>
    <xf numFmtId="49" fontId="19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9" fontId="14" fillId="2" borderId="10" xfId="0" applyNumberFormat="1" applyFont="1" applyFill="1" applyBorder="1" applyAlignment="1" applyProtection="1">
      <alignment horizontal="center" vertical="top"/>
      <protection locked="0"/>
    </xf>
    <xf numFmtId="49" fontId="10" fillId="0" borderId="10" xfId="0" applyNumberFormat="1" applyFont="1" applyFill="1" applyBorder="1" applyAlignment="1" applyProtection="1">
      <alignment horizontal="center" vertical="top"/>
      <protection locked="0"/>
    </xf>
    <xf numFmtId="49" fontId="7" fillId="0" borderId="10" xfId="0" applyNumberFormat="1" applyFont="1" applyFill="1" applyBorder="1" applyAlignment="1">
      <alignment horizontal="center" vertical="top"/>
    </xf>
    <xf numFmtId="49" fontId="13" fillId="0" borderId="10" xfId="0" applyNumberFormat="1" applyFont="1" applyFill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49" fontId="15" fillId="0" borderId="10" xfId="0" applyNumberFormat="1" applyFont="1" applyFill="1" applyBorder="1" applyAlignment="1" applyProtection="1">
      <alignment horizontal="center" vertical="top"/>
      <protection/>
    </xf>
    <xf numFmtId="49" fontId="19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49" fontId="13" fillId="0" borderId="10" xfId="0" applyNumberFormat="1" applyFont="1" applyFill="1" applyBorder="1" applyAlignment="1">
      <alignment horizontal="center" vertical="top"/>
    </xf>
    <xf numFmtId="49" fontId="8" fillId="0" borderId="12" xfId="0" applyNumberFormat="1" applyFont="1" applyFill="1" applyBorder="1" applyAlignment="1" applyProtection="1">
      <alignment horizontal="center" vertical="top"/>
      <protection/>
    </xf>
    <xf numFmtId="49" fontId="8" fillId="0" borderId="10" xfId="0" applyNumberFormat="1" applyFont="1" applyFill="1" applyBorder="1" applyAlignment="1" applyProtection="1">
      <alignment horizontal="center" vertical="top"/>
      <protection/>
    </xf>
    <xf numFmtId="49" fontId="14" fillId="2" borderId="10" xfId="0" applyNumberFormat="1" applyFont="1" applyFill="1" applyBorder="1" applyAlignment="1" applyProtection="1">
      <alignment horizontal="center" vertical="top"/>
      <protection/>
    </xf>
    <xf numFmtId="49" fontId="19" fillId="0" borderId="9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9" fontId="3" fillId="2" borderId="13" xfId="0" applyNumberFormat="1" applyFont="1" applyFill="1" applyBorder="1" applyAlignment="1">
      <alignment horizontal="left" vertical="top"/>
    </xf>
    <xf numFmtId="0" fontId="14" fillId="2" borderId="14" xfId="0" applyFont="1" applyFill="1" applyBorder="1" applyAlignment="1">
      <alignment horizontal="left" vertical="top" wrapText="1"/>
    </xf>
    <xf numFmtId="49" fontId="7" fillId="0" borderId="15" xfId="0" applyNumberFormat="1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13" fillId="0" borderId="15" xfId="0" applyNumberFormat="1" applyFont="1" applyFill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19" fillId="0" borderId="15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19" fillId="0" borderId="2" xfId="0" applyFont="1" applyBorder="1" applyAlignment="1">
      <alignment horizontal="left"/>
    </xf>
    <xf numFmtId="0" fontId="14" fillId="2" borderId="2" xfId="0" applyFont="1" applyFill="1" applyBorder="1" applyAlignment="1">
      <alignment horizontal="left" vertical="top" wrapText="1"/>
    </xf>
    <xf numFmtId="0" fontId="13" fillId="0" borderId="15" xfId="0" applyFont="1" applyBorder="1" applyAlignment="1">
      <alignment horizontal="left"/>
    </xf>
    <xf numFmtId="0" fontId="19" fillId="0" borderId="2" xfId="0" applyFont="1" applyBorder="1" applyAlignment="1">
      <alignment horizontal="left" wrapText="1"/>
    </xf>
    <xf numFmtId="1" fontId="2" fillId="0" borderId="15" xfId="0" applyNumberFormat="1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1" fontId="7" fillId="0" borderId="15" xfId="0" applyNumberFormat="1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top" wrapText="1"/>
    </xf>
    <xf numFmtId="1" fontId="13" fillId="0" borderId="15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3" fillId="2" borderId="16" xfId="0" applyFont="1" applyFill="1" applyBorder="1" applyAlignment="1" applyProtection="1">
      <alignment horizontal="right" vertical="top" wrapText="1"/>
      <protection/>
    </xf>
    <xf numFmtId="1" fontId="7" fillId="0" borderId="1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Border="1" applyAlignment="1" applyProtection="1">
      <alignment horizontal="center" vertical="top"/>
      <protection locked="0"/>
    </xf>
    <xf numFmtId="49" fontId="19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7" fillId="0" borderId="10" xfId="0" applyNumberFormat="1" applyFont="1" applyBorder="1" applyAlignment="1" applyProtection="1">
      <alignment horizontal="center" vertical="top"/>
      <protection locked="0"/>
    </xf>
    <xf numFmtId="49" fontId="15" fillId="0" borderId="10" xfId="0" applyNumberFormat="1" applyFont="1" applyBorder="1" applyAlignment="1" applyProtection="1">
      <alignment horizontal="center" vertical="top"/>
      <protection locked="0"/>
    </xf>
    <xf numFmtId="49" fontId="2" fillId="0" borderId="12" xfId="0" applyNumberFormat="1" applyFont="1" applyBorder="1" applyAlignment="1" applyProtection="1">
      <alignment horizontal="center" vertical="top"/>
      <protection locked="0"/>
    </xf>
    <xf numFmtId="49" fontId="7" fillId="0" borderId="9" xfId="0" applyNumberFormat="1" applyFont="1" applyFill="1" applyBorder="1" applyAlignment="1" applyProtection="1">
      <alignment horizontal="center" vertical="top"/>
      <protection locked="0"/>
    </xf>
    <xf numFmtId="49" fontId="13" fillId="0" borderId="1" xfId="0" applyNumberFormat="1" applyFont="1" applyFill="1" applyBorder="1" applyAlignment="1" applyProtection="1">
      <alignment horizontal="center" vertical="top"/>
      <protection/>
    </xf>
    <xf numFmtId="49" fontId="19" fillId="0" borderId="1" xfId="0" applyNumberFormat="1" applyFont="1" applyFill="1" applyBorder="1" applyAlignment="1" applyProtection="1">
      <alignment horizontal="center" vertical="top"/>
      <protection/>
    </xf>
    <xf numFmtId="49" fontId="2" fillId="0" borderId="1" xfId="0" applyNumberFormat="1" applyFont="1" applyFill="1" applyBorder="1" applyAlignment="1" applyProtection="1">
      <alignment horizontal="center" vertical="top"/>
      <protection/>
    </xf>
    <xf numFmtId="49" fontId="13" fillId="0" borderId="1" xfId="0" applyNumberFormat="1" applyFont="1" applyFill="1" applyBorder="1" applyAlignment="1" applyProtection="1">
      <alignment horizontal="center" vertical="top"/>
      <protection locked="0"/>
    </xf>
    <xf numFmtId="49" fontId="7" fillId="0" borderId="1" xfId="0" applyNumberFormat="1" applyFont="1" applyFill="1" applyBorder="1" applyAlignment="1">
      <alignment horizontal="center" vertical="top"/>
    </xf>
    <xf numFmtId="49" fontId="19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19" fillId="0" borderId="1" xfId="0" applyNumberFormat="1" applyFont="1" applyFill="1" applyBorder="1" applyAlignment="1">
      <alignment horizontal="center" vertical="top"/>
    </xf>
    <xf numFmtId="49" fontId="13" fillId="0" borderId="1" xfId="0" applyNumberFormat="1" applyFont="1" applyFill="1" applyBorder="1" applyAlignment="1">
      <alignment horizontal="center" vertical="top"/>
    </xf>
    <xf numFmtId="49" fontId="8" fillId="0" borderId="3" xfId="0" applyNumberFormat="1" applyFont="1" applyFill="1" applyBorder="1" applyAlignment="1" applyProtection="1">
      <alignment horizontal="center" vertical="top"/>
      <protection/>
    </xf>
    <xf numFmtId="49" fontId="2" fillId="0" borderId="6" xfId="0" applyNumberFormat="1" applyFont="1" applyFill="1" applyBorder="1" applyAlignment="1" applyProtection="1">
      <alignment horizontal="center" vertical="top"/>
      <protection/>
    </xf>
    <xf numFmtId="0" fontId="13" fillId="0" borderId="1" xfId="0" applyFont="1" applyBorder="1" applyAlignment="1">
      <alignment/>
    </xf>
    <xf numFmtId="176" fontId="21" fillId="0" borderId="1" xfId="18" applyNumberFormat="1" applyFont="1" applyFill="1" applyBorder="1" applyAlignment="1" applyProtection="1">
      <alignment horizontal="left" vertical="top" wrapText="1"/>
      <protection hidden="1"/>
    </xf>
    <xf numFmtId="49" fontId="2" fillId="0" borderId="17" xfId="0" applyNumberFormat="1" applyFont="1" applyBorder="1" applyAlignment="1" applyProtection="1">
      <alignment horizontal="center" vertical="top"/>
      <protection locked="0"/>
    </xf>
    <xf numFmtId="49" fontId="13" fillId="0" borderId="17" xfId="0" applyNumberFormat="1" applyFont="1" applyBorder="1" applyAlignment="1" applyProtection="1">
      <alignment horizontal="center" vertical="top"/>
      <protection locked="0"/>
    </xf>
    <xf numFmtId="49" fontId="19" fillId="0" borderId="17" xfId="0" applyNumberFormat="1" applyFont="1" applyBorder="1" applyAlignment="1" applyProtection="1">
      <alignment horizontal="center" vertical="top"/>
      <protection locked="0"/>
    </xf>
    <xf numFmtId="49" fontId="13" fillId="0" borderId="1" xfId="0" applyNumberFormat="1" applyFont="1" applyFill="1" applyBorder="1" applyAlignment="1">
      <alignment horizontal="center" wrapText="1"/>
    </xf>
    <xf numFmtId="49" fontId="13" fillId="0" borderId="18" xfId="0" applyNumberFormat="1" applyFont="1" applyFill="1" applyBorder="1" applyAlignment="1">
      <alignment horizontal="center" wrapText="1"/>
    </xf>
    <xf numFmtId="49" fontId="19" fillId="0" borderId="17" xfId="0" applyNumberFormat="1" applyFont="1" applyFill="1" applyBorder="1" applyAlignment="1">
      <alignment horizontal="center" wrapText="1"/>
    </xf>
    <xf numFmtId="49" fontId="19" fillId="0" borderId="18" xfId="0" applyNumberFormat="1" applyFont="1" applyFill="1" applyBorder="1" applyAlignment="1">
      <alignment horizontal="center" wrapText="1"/>
    </xf>
    <xf numFmtId="1" fontId="19" fillId="0" borderId="19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 applyProtection="1">
      <alignment horizontal="center" vertical="top"/>
      <protection locked="0"/>
    </xf>
    <xf numFmtId="49" fontId="2" fillId="0" borderId="4" xfId="0" applyNumberFormat="1" applyFont="1" applyFill="1" applyBorder="1" applyAlignment="1">
      <alignment horizontal="center" vertical="top"/>
    </xf>
    <xf numFmtId="49" fontId="19" fillId="0" borderId="1" xfId="0" applyNumberFormat="1" applyFont="1" applyFill="1" applyBorder="1" applyAlignment="1">
      <alignment horizontal="center" wrapText="1"/>
    </xf>
    <xf numFmtId="1" fontId="19" fillId="0" borderId="2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 applyProtection="1">
      <alignment horizontal="center" vertical="top"/>
      <protection/>
    </xf>
    <xf numFmtId="49" fontId="3" fillId="3" borderId="1" xfId="0" applyNumberFormat="1" applyFont="1" applyFill="1" applyBorder="1" applyAlignment="1" applyProtection="1">
      <alignment horizontal="center" vertical="top"/>
      <protection/>
    </xf>
    <xf numFmtId="49" fontId="3" fillId="3" borderId="1" xfId="0" applyNumberFormat="1" applyFont="1" applyFill="1" applyBorder="1" applyAlignment="1" applyProtection="1">
      <alignment horizontal="center" vertical="top"/>
      <protection locked="0"/>
    </xf>
    <xf numFmtId="49" fontId="2" fillId="0" borderId="21" xfId="0" applyNumberFormat="1" applyFont="1" applyFill="1" applyBorder="1" applyAlignment="1" applyProtection="1">
      <alignment horizontal="center" vertical="top"/>
      <protection locked="0"/>
    </xf>
    <xf numFmtId="49" fontId="13" fillId="0" borderId="17" xfId="0" applyNumberFormat="1" applyFont="1" applyFill="1" applyBorder="1" applyAlignment="1">
      <alignment horizontal="center" wrapText="1"/>
    </xf>
    <xf numFmtId="49" fontId="7" fillId="0" borderId="3" xfId="0" applyNumberFormat="1" applyFont="1" applyFill="1" applyBorder="1" applyAlignment="1" applyProtection="1">
      <alignment horizontal="center" vertical="top"/>
      <protection locked="0"/>
    </xf>
    <xf numFmtId="49" fontId="19" fillId="0" borderId="1" xfId="0" applyNumberFormat="1" applyFont="1" applyFill="1" applyBorder="1" applyAlignment="1">
      <alignment horizontal="left" vertical="center" wrapText="1"/>
    </xf>
    <xf numFmtId="49" fontId="19" fillId="0" borderId="2" xfId="0" applyNumberFormat="1" applyFont="1" applyFill="1" applyBorder="1" applyAlignment="1">
      <alignment horizontal="left" vertical="center" wrapText="1"/>
    </xf>
    <xf numFmtId="0" fontId="19" fillId="0" borderId="1" xfId="0" applyFont="1" applyBorder="1" applyAlignment="1">
      <alignment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Border="1" applyAlignment="1">
      <alignment/>
    </xf>
    <xf numFmtId="49" fontId="2" fillId="0" borderId="12" xfId="0" applyNumberFormat="1" applyFont="1" applyFill="1" applyBorder="1" applyAlignment="1" applyProtection="1">
      <alignment horizontal="center" vertical="top"/>
      <protection/>
    </xf>
    <xf numFmtId="4" fontId="2" fillId="0" borderId="3" xfId="0" applyNumberFormat="1" applyFont="1" applyBorder="1" applyAlignment="1">
      <alignment vertical="top"/>
    </xf>
    <xf numFmtId="49" fontId="13" fillId="0" borderId="9" xfId="0" applyNumberFormat="1" applyFont="1" applyFill="1" applyBorder="1" applyAlignment="1" applyProtection="1">
      <alignment horizontal="center" vertical="top"/>
      <protection/>
    </xf>
    <xf numFmtId="49" fontId="13" fillId="0" borderId="6" xfId="0" applyNumberFormat="1" applyFont="1" applyBorder="1" applyAlignment="1" applyProtection="1">
      <alignment horizontal="center" vertical="top"/>
      <protection locked="0"/>
    </xf>
    <xf numFmtId="49" fontId="2" fillId="0" borderId="11" xfId="0" applyNumberFormat="1" applyFont="1" applyFill="1" applyBorder="1" applyAlignment="1" applyProtection="1">
      <alignment horizontal="center" vertical="top"/>
      <protection/>
    </xf>
    <xf numFmtId="49" fontId="2" fillId="0" borderId="4" xfId="0" applyNumberFormat="1" applyFont="1" applyBorder="1" applyAlignment="1" applyProtection="1">
      <alignment horizontal="center" vertical="top"/>
      <protection locked="0"/>
    </xf>
    <xf numFmtId="49" fontId="14" fillId="3" borderId="1" xfId="0" applyNumberFormat="1" applyFont="1" applyFill="1" applyBorder="1" applyAlignment="1">
      <alignment horizontal="left" vertical="center" wrapText="1"/>
    </xf>
    <xf numFmtId="49" fontId="14" fillId="3" borderId="10" xfId="0" applyNumberFormat="1" applyFont="1" applyFill="1" applyBorder="1" applyAlignment="1" applyProtection="1">
      <alignment horizontal="center" vertical="top"/>
      <protection locked="0"/>
    </xf>
    <xf numFmtId="49" fontId="3" fillId="3" borderId="10" xfId="0" applyNumberFormat="1" applyFont="1" applyFill="1" applyBorder="1" applyAlignment="1" applyProtection="1">
      <alignment horizontal="center" vertical="top"/>
      <protection locked="0"/>
    </xf>
    <xf numFmtId="49" fontId="3" fillId="3" borderId="1" xfId="0" applyNumberFormat="1" applyFont="1" applyFill="1" applyBorder="1" applyAlignment="1">
      <alignment horizontal="center" vertical="top"/>
    </xf>
    <xf numFmtId="49" fontId="22" fillId="0" borderId="1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 applyProtection="1">
      <alignment horizontal="center" vertical="top"/>
      <protection locked="0"/>
    </xf>
    <xf numFmtId="49" fontId="23" fillId="0" borderId="10" xfId="0" applyNumberFormat="1" applyFont="1" applyFill="1" applyBorder="1" applyAlignment="1" applyProtection="1">
      <alignment horizontal="center" vertical="top"/>
      <protection locked="0"/>
    </xf>
    <xf numFmtId="4" fontId="13" fillId="0" borderId="1" xfId="0" applyNumberFormat="1" applyFont="1" applyFill="1" applyBorder="1" applyAlignment="1">
      <alignment vertical="top"/>
    </xf>
    <xf numFmtId="49" fontId="24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8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 applyProtection="1">
      <alignment horizontal="center" vertical="top"/>
      <protection locked="0"/>
    </xf>
    <xf numFmtId="49" fontId="7" fillId="0" borderId="1" xfId="0" applyNumberFormat="1" applyFont="1" applyFill="1" applyBorder="1" applyAlignment="1">
      <alignment horizontal="left" vertical="center" wrapText="1"/>
    </xf>
    <xf numFmtId="49" fontId="15" fillId="0" borderId="15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2" xfId="0" applyNumberFormat="1" applyFont="1" applyFill="1" applyBorder="1" applyAlignment="1" applyProtection="1">
      <alignment horizontal="center" vertical="top"/>
      <protection locked="0"/>
    </xf>
    <xf numFmtId="0" fontId="19" fillId="0" borderId="17" xfId="0" applyFont="1" applyBorder="1" applyAlignment="1">
      <alignment/>
    </xf>
    <xf numFmtId="49" fontId="2" fillId="0" borderId="11" xfId="0" applyNumberFormat="1" applyFont="1" applyFill="1" applyBorder="1" applyAlignment="1" applyProtection="1">
      <alignment horizontal="center" vertical="top"/>
      <protection locked="0"/>
    </xf>
    <xf numFmtId="49" fontId="2" fillId="0" borderId="11" xfId="0" applyNumberFormat="1" applyFont="1" applyBorder="1" applyAlignment="1" applyProtection="1">
      <alignment horizontal="center" vertical="top"/>
      <protection locked="0"/>
    </xf>
    <xf numFmtId="49" fontId="13" fillId="0" borderId="1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top"/>
    </xf>
    <xf numFmtId="49" fontId="15" fillId="0" borderId="1" xfId="0" applyNumberFormat="1" applyFont="1" applyBorder="1" applyAlignment="1">
      <alignment horizontal="center" vertical="top"/>
    </xf>
    <xf numFmtId="49" fontId="15" fillId="0" borderId="1" xfId="0" applyNumberFormat="1" applyFont="1" applyBorder="1" applyAlignment="1" applyProtection="1">
      <alignment horizontal="center" vertical="top"/>
      <protection locked="0"/>
    </xf>
    <xf numFmtId="49" fontId="13" fillId="0" borderId="10" xfId="0" applyNumberFormat="1" applyFont="1" applyFill="1" applyBorder="1" applyAlignment="1" applyProtection="1">
      <alignment horizontal="left" vertical="top" wrapText="1"/>
      <protection/>
    </xf>
    <xf numFmtId="49" fontId="19" fillId="0" borderId="10" xfId="0" applyNumberFormat="1" applyFont="1" applyFill="1" applyBorder="1" applyAlignment="1" applyProtection="1">
      <alignment horizontal="left" vertical="top"/>
      <protection/>
    </xf>
    <xf numFmtId="49" fontId="19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0" xfId="0" applyNumberFormat="1" applyFont="1" applyFill="1" applyBorder="1" applyAlignment="1" applyProtection="1">
      <alignment horizontal="left" vertical="top"/>
      <protection/>
    </xf>
    <xf numFmtId="49" fontId="2" fillId="0" borderId="22" xfId="0" applyNumberFormat="1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49" fontId="7" fillId="0" borderId="17" xfId="0" applyNumberFormat="1" applyFont="1" applyFill="1" applyBorder="1" applyAlignment="1" applyProtection="1">
      <alignment horizontal="center" vertical="top"/>
      <protection locked="0"/>
    </xf>
    <xf numFmtId="49" fontId="19" fillId="0" borderId="6" xfId="0" applyNumberFormat="1" applyFont="1" applyFill="1" applyBorder="1" applyAlignment="1" applyProtection="1">
      <alignment horizontal="center" vertical="top"/>
      <protection locked="0"/>
    </xf>
    <xf numFmtId="49" fontId="19" fillId="0" borderId="24" xfId="0" applyNumberFormat="1" applyFont="1" applyFill="1" applyBorder="1" applyAlignment="1" applyProtection="1">
      <alignment horizontal="center" vertical="top"/>
      <protection locked="0"/>
    </xf>
    <xf numFmtId="0" fontId="2" fillId="0" borderId="23" xfId="0" applyFont="1" applyBorder="1" applyAlignment="1">
      <alignment horizontal="left" vertical="top" wrapText="1"/>
    </xf>
    <xf numFmtId="49" fontId="2" fillId="0" borderId="17" xfId="0" applyNumberFormat="1" applyFont="1" applyFill="1" applyBorder="1" applyAlignment="1" applyProtection="1">
      <alignment horizontal="center" vertical="top"/>
      <protection locked="0"/>
    </xf>
    <xf numFmtId="0" fontId="13" fillId="0" borderId="25" xfId="0" applyFont="1" applyBorder="1" applyAlignment="1">
      <alignment horizontal="left" vertical="top" wrapText="1"/>
    </xf>
    <xf numFmtId="49" fontId="13" fillId="0" borderId="24" xfId="0" applyNumberFormat="1" applyFont="1" applyFill="1" applyBorder="1" applyAlignment="1" applyProtection="1">
      <alignment horizontal="center" vertical="top"/>
      <protection locked="0"/>
    </xf>
    <xf numFmtId="0" fontId="19" fillId="0" borderId="23" xfId="0" applyFont="1" applyBorder="1" applyAlignment="1">
      <alignment horizontal="left" vertical="top" wrapText="1"/>
    </xf>
    <xf numFmtId="49" fontId="19" fillId="0" borderId="17" xfId="0" applyNumberFormat="1" applyFont="1" applyFill="1" applyBorder="1" applyAlignment="1" applyProtection="1">
      <alignment horizontal="center" vertical="top"/>
      <protection locked="0"/>
    </xf>
    <xf numFmtId="49" fontId="2" fillId="0" borderId="9" xfId="0" applyNumberFormat="1" applyFont="1" applyFill="1" applyBorder="1" applyAlignment="1" applyProtection="1">
      <alignment horizontal="center" vertical="top"/>
      <protection/>
    </xf>
    <xf numFmtId="49" fontId="2" fillId="0" borderId="24" xfId="0" applyNumberFormat="1" applyFont="1" applyFill="1" applyBorder="1" applyAlignment="1" applyProtection="1">
      <alignment horizontal="center" vertical="top"/>
      <protection locked="0"/>
    </xf>
    <xf numFmtId="49" fontId="13" fillId="0" borderId="17" xfId="0" applyNumberFormat="1" applyFont="1" applyFill="1" applyBorder="1" applyAlignment="1" applyProtection="1">
      <alignment horizontal="center" vertical="top"/>
      <protection locked="0"/>
    </xf>
    <xf numFmtId="49" fontId="3" fillId="2" borderId="26" xfId="0" applyNumberFormat="1" applyFont="1" applyFill="1" applyBorder="1" applyAlignment="1">
      <alignment horizontal="center" vertical="top"/>
    </xf>
    <xf numFmtId="14" fontId="2" fillId="0" borderId="0" xfId="0" applyNumberFormat="1" applyFont="1" applyAlignment="1">
      <alignment horizontal="left"/>
    </xf>
    <xf numFmtId="49" fontId="17" fillId="0" borderId="3" xfId="0" applyNumberFormat="1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" xfId="0" applyBorder="1" applyAlignment="1">
      <alignment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49" fontId="8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3" borderId="3" xfId="0" applyNumberFormat="1" applyFont="1" applyFill="1" applyBorder="1" applyAlignment="1" applyProtection="1">
      <alignment horizontal="center" vertical="center" wrapText="1"/>
      <protection/>
    </xf>
    <xf numFmtId="49" fontId="2" fillId="0" borderId="3" xfId="0" applyNumberFormat="1" applyFont="1" applyFill="1" applyBorder="1" applyAlignment="1" applyProtection="1">
      <alignment horizontal="center" vertical="center" wrapText="1"/>
      <protection/>
    </xf>
    <xf numFmtId="49" fontId="7" fillId="0" borderId="3" xfId="0" applyNumberFormat="1" applyFont="1" applyFill="1" applyBorder="1" applyAlignment="1" applyProtection="1">
      <alignment horizontal="center" vertical="center" wrapText="1"/>
      <protection/>
    </xf>
    <xf numFmtId="49" fontId="13" fillId="0" borderId="3" xfId="0" applyNumberFormat="1" applyFont="1" applyFill="1" applyBorder="1" applyAlignment="1" applyProtection="1">
      <alignment horizontal="center" vertical="center" wrapText="1"/>
      <protection/>
    </xf>
    <xf numFmtId="49" fontId="19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49" fontId="14" fillId="2" borderId="21" xfId="0" applyNumberFormat="1" applyFont="1" applyFill="1" applyBorder="1" applyAlignment="1">
      <alignment horizontal="center" vertical="top"/>
    </xf>
    <xf numFmtId="49" fontId="7" fillId="0" borderId="17" xfId="0" applyNumberFormat="1" applyFont="1" applyBorder="1" applyAlignment="1" applyProtection="1">
      <alignment horizontal="center" vertical="top"/>
      <protection locked="0"/>
    </xf>
    <xf numFmtId="49" fontId="13" fillId="0" borderId="24" xfId="0" applyNumberFormat="1" applyFont="1" applyBorder="1" applyAlignment="1" applyProtection="1">
      <alignment horizontal="center" vertical="top"/>
      <protection locked="0"/>
    </xf>
    <xf numFmtId="49" fontId="2" fillId="0" borderId="21" xfId="0" applyNumberFormat="1" applyFont="1" applyBorder="1" applyAlignment="1" applyProtection="1">
      <alignment horizontal="center" vertical="top"/>
      <protection locked="0"/>
    </xf>
    <xf numFmtId="49" fontId="15" fillId="0" borderId="17" xfId="0" applyNumberFormat="1" applyFont="1" applyBorder="1" applyAlignment="1" applyProtection="1">
      <alignment horizontal="center" vertical="top"/>
      <protection locked="0"/>
    </xf>
    <xf numFmtId="49" fontId="14" fillId="2" borderId="17" xfId="0" applyNumberFormat="1" applyFont="1" applyFill="1" applyBorder="1" applyAlignment="1">
      <alignment horizontal="center" vertical="top"/>
    </xf>
    <xf numFmtId="49" fontId="3" fillId="3" borderId="17" xfId="0" applyNumberFormat="1" applyFont="1" applyFill="1" applyBorder="1" applyAlignment="1" applyProtection="1">
      <alignment horizontal="center" vertical="top"/>
      <protection locked="0"/>
    </xf>
    <xf numFmtId="49" fontId="14" fillId="2" borderId="17" xfId="0" applyNumberFormat="1" applyFont="1" applyFill="1" applyBorder="1" applyAlignment="1" applyProtection="1">
      <alignment horizontal="center" vertical="top"/>
      <protection locked="0"/>
    </xf>
    <xf numFmtId="49" fontId="9" fillId="0" borderId="17" xfId="0" applyNumberFormat="1" applyFont="1" applyBorder="1" applyAlignment="1" applyProtection="1">
      <alignment horizontal="center" vertical="top"/>
      <protection locked="0"/>
    </xf>
    <xf numFmtId="49" fontId="19" fillId="0" borderId="17" xfId="0" applyNumberFormat="1" applyFont="1" applyBorder="1" applyAlignment="1" applyProtection="1">
      <alignment horizontal="center" vertical="top"/>
      <protection locked="0"/>
    </xf>
    <xf numFmtId="49" fontId="7" fillId="0" borderId="17" xfId="0" applyNumberFormat="1" applyFont="1" applyBorder="1" applyAlignment="1">
      <alignment horizontal="center" vertical="top"/>
    </xf>
    <xf numFmtId="49" fontId="13" fillId="0" borderId="17" xfId="0" applyNumberFormat="1" applyFont="1" applyBorder="1" applyAlignment="1">
      <alignment horizontal="center" vertical="top"/>
    </xf>
    <xf numFmtId="49" fontId="19" fillId="0" borderId="17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13" fillId="0" borderId="17" xfId="0" applyNumberFormat="1" applyFont="1" applyBorder="1" applyAlignment="1">
      <alignment horizontal="center" vertical="top"/>
    </xf>
    <xf numFmtId="49" fontId="19" fillId="0" borderId="17" xfId="0" applyNumberFormat="1" applyFont="1" applyBorder="1" applyAlignment="1">
      <alignment horizontal="center" vertical="top"/>
    </xf>
    <xf numFmtId="49" fontId="15" fillId="0" borderId="17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 applyProtection="1">
      <alignment horizontal="center" vertical="top"/>
      <protection locked="0"/>
    </xf>
    <xf numFmtId="49" fontId="6" fillId="0" borderId="17" xfId="0" applyNumberFormat="1" applyFont="1" applyBorder="1" applyAlignment="1" applyProtection="1">
      <alignment horizontal="center" vertical="top"/>
      <protection locked="0"/>
    </xf>
    <xf numFmtId="49" fontId="19" fillId="0" borderId="24" xfId="0" applyNumberFormat="1" applyFont="1" applyBorder="1" applyAlignment="1" applyProtection="1">
      <alignment horizontal="center" vertical="top"/>
      <protection locked="0"/>
    </xf>
    <xf numFmtId="49" fontId="2" fillId="0" borderId="17" xfId="0" applyNumberFormat="1" applyFont="1" applyBorder="1" applyAlignment="1" applyProtection="1">
      <alignment horizontal="center" vertical="top"/>
      <protection locked="0"/>
    </xf>
    <xf numFmtId="49" fontId="10" fillId="0" borderId="17" xfId="0" applyNumberFormat="1" applyFont="1" applyBorder="1" applyAlignment="1" applyProtection="1">
      <alignment horizontal="center" vertical="top"/>
      <protection locked="0"/>
    </xf>
    <xf numFmtId="49" fontId="7" fillId="0" borderId="24" xfId="0" applyNumberFormat="1" applyFont="1" applyFill="1" applyBorder="1" applyAlignment="1" applyProtection="1">
      <alignment horizontal="center" vertical="top"/>
      <protection locked="0"/>
    </xf>
    <xf numFmtId="49" fontId="19" fillId="0" borderId="21" xfId="0" applyNumberFormat="1" applyFont="1" applyFill="1" applyBorder="1" applyAlignment="1" applyProtection="1">
      <alignment horizontal="center" vertical="top"/>
      <protection locked="0"/>
    </xf>
    <xf numFmtId="49" fontId="13" fillId="0" borderId="22" xfId="0" applyNumberFormat="1" applyFont="1" applyFill="1" applyBorder="1" applyAlignment="1" applyProtection="1">
      <alignment horizontal="center" vertical="top"/>
      <protection locked="0"/>
    </xf>
    <xf numFmtId="49" fontId="2" fillId="0" borderId="27" xfId="0" applyNumberFormat="1" applyFont="1" applyFill="1" applyBorder="1" applyAlignment="1" applyProtection="1">
      <alignment horizontal="center" vertical="top"/>
      <protection locked="0"/>
    </xf>
    <xf numFmtId="4" fontId="2" fillId="0" borderId="6" xfId="0" applyNumberFormat="1" applyFont="1" applyFill="1" applyBorder="1" applyAlignment="1">
      <alignment horizontal="right" vertical="center" wrapText="1"/>
    </xf>
    <xf numFmtId="4" fontId="19" fillId="0" borderId="6" xfId="0" applyNumberFormat="1" applyFont="1" applyBorder="1" applyAlignment="1">
      <alignment vertical="top"/>
    </xf>
    <xf numFmtId="4" fontId="14" fillId="2" borderId="28" xfId="0" applyNumberFormat="1" applyFont="1" applyFill="1" applyBorder="1" applyAlignment="1">
      <alignment vertical="top"/>
    </xf>
    <xf numFmtId="4" fontId="0" fillId="0" borderId="0" xfId="0" applyNumberFormat="1" applyAlignment="1">
      <alignment/>
    </xf>
    <xf numFmtId="0" fontId="19" fillId="0" borderId="1" xfId="0" applyNumberFormat="1" applyFont="1" applyBorder="1" applyAlignment="1">
      <alignment wrapText="1"/>
    </xf>
    <xf numFmtId="0" fontId="19" fillId="0" borderId="1" xfId="0" applyFont="1" applyBorder="1" applyAlignment="1">
      <alignment horizontal="left" vertical="top" wrapText="1"/>
    </xf>
    <xf numFmtId="4" fontId="26" fillId="0" borderId="0" xfId="0" applyNumberFormat="1" applyFont="1" applyAlignment="1">
      <alignment/>
    </xf>
    <xf numFmtId="1" fontId="2" fillId="0" borderId="1" xfId="0" applyNumberFormat="1" applyFont="1" applyFill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top" wrapText="1"/>
    </xf>
    <xf numFmtId="0" fontId="7" fillId="0" borderId="3" xfId="0" applyFont="1" applyBorder="1" applyAlignment="1">
      <alignment/>
    </xf>
    <xf numFmtId="0" fontId="13" fillId="0" borderId="29" xfId="0" applyFont="1" applyBorder="1" applyAlignment="1">
      <alignment/>
    </xf>
    <xf numFmtId="0" fontId="19" fillId="0" borderId="2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2" xfId="0" applyFont="1" applyBorder="1" applyAlignment="1">
      <alignment/>
    </xf>
    <xf numFmtId="0" fontId="13" fillId="0" borderId="15" xfId="0" applyFont="1" applyBorder="1" applyAlignment="1">
      <alignment/>
    </xf>
    <xf numFmtId="49" fontId="2" fillId="0" borderId="30" xfId="0" applyNumberFormat="1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top" wrapText="1"/>
    </xf>
    <xf numFmtId="0" fontId="28" fillId="0" borderId="0" xfId="0" applyFont="1" applyAlignment="1">
      <alignment/>
    </xf>
    <xf numFmtId="49" fontId="14" fillId="3" borderId="1" xfId="0" applyNumberFormat="1" applyFont="1" applyFill="1" applyBorder="1" applyAlignment="1" applyProtection="1">
      <alignment horizontal="center" vertical="top"/>
      <protection locked="0"/>
    </xf>
    <xf numFmtId="4" fontId="2" fillId="0" borderId="1" xfId="0" applyNumberFormat="1" applyFont="1" applyFill="1" applyBorder="1" applyAlignment="1">
      <alignment vertical="top"/>
    </xf>
    <xf numFmtId="49" fontId="15" fillId="0" borderId="1" xfId="0" applyNumberFormat="1" applyFont="1" applyFill="1" applyBorder="1" applyAlignment="1" applyProtection="1">
      <alignment horizontal="center" vertical="top"/>
      <protection locked="0"/>
    </xf>
    <xf numFmtId="49" fontId="10" fillId="0" borderId="1" xfId="0" applyNumberFormat="1" applyFont="1" applyFill="1" applyBorder="1" applyAlignment="1" applyProtection="1">
      <alignment horizontal="center" vertical="top"/>
      <protection locked="0"/>
    </xf>
    <xf numFmtId="49" fontId="19" fillId="0" borderId="1" xfId="0" applyNumberFormat="1" applyFont="1" applyFill="1" applyBorder="1" applyAlignment="1" applyProtection="1">
      <alignment horizontal="center" vertical="top"/>
      <protection locked="0"/>
    </xf>
    <xf numFmtId="49" fontId="13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 applyProtection="1">
      <alignment horizontal="center" vertical="top"/>
      <protection locked="0"/>
    </xf>
    <xf numFmtId="49" fontId="15" fillId="0" borderId="1" xfId="0" applyNumberFormat="1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 applyProtection="1">
      <alignment horizontal="center" vertical="top"/>
      <protection/>
    </xf>
    <xf numFmtId="0" fontId="7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15" fillId="0" borderId="1" xfId="0" applyFont="1" applyBorder="1" applyAlignment="1">
      <alignment horizontal="left" vertical="top" wrapText="1"/>
    </xf>
    <xf numFmtId="49" fontId="15" fillId="0" borderId="1" xfId="0" applyNumberFormat="1" applyFont="1" applyFill="1" applyBorder="1" applyAlignment="1" applyProtection="1">
      <alignment horizontal="center" vertical="top"/>
      <protection/>
    </xf>
    <xf numFmtId="49" fontId="22" fillId="0" borderId="1" xfId="0" applyNumberFormat="1" applyFont="1" applyFill="1" applyBorder="1" applyAlignment="1" applyProtection="1">
      <alignment horizontal="center" vertical="top"/>
      <protection locked="0"/>
    </xf>
    <xf numFmtId="49" fontId="23" fillId="0" borderId="1" xfId="0" applyNumberFormat="1" applyFont="1" applyFill="1" applyBorder="1" applyAlignment="1" applyProtection="1">
      <alignment horizontal="center" vertical="top"/>
      <protection locked="0"/>
    </xf>
    <xf numFmtId="49" fontId="24" fillId="0" borderId="1" xfId="0" applyNumberFormat="1" applyFont="1" applyFill="1" applyBorder="1" applyAlignment="1" applyProtection="1">
      <alignment horizontal="center" vertical="top"/>
      <protection locked="0"/>
    </xf>
    <xf numFmtId="49" fontId="25" fillId="0" borderId="1" xfId="0" applyNumberFormat="1" applyFont="1" applyFill="1" applyBorder="1" applyAlignment="1" applyProtection="1">
      <alignment horizontal="center" vertical="top"/>
      <protection locked="0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8" fillId="0" borderId="1" xfId="0" applyNumberFormat="1" applyFont="1" applyFill="1" applyBorder="1" applyAlignment="1" applyProtection="1">
      <alignment horizontal="center" vertical="top"/>
      <protection/>
    </xf>
    <xf numFmtId="49" fontId="14" fillId="2" borderId="1" xfId="0" applyNumberFormat="1" applyFont="1" applyFill="1" applyBorder="1" applyAlignment="1" applyProtection="1">
      <alignment horizontal="center" vertical="top"/>
      <protection/>
    </xf>
    <xf numFmtId="49" fontId="13" fillId="0" borderId="1" xfId="0" applyNumberFormat="1" applyFont="1" applyFill="1" applyBorder="1" applyAlignment="1" applyProtection="1">
      <alignment horizontal="left" vertical="top" wrapText="1"/>
      <protection/>
    </xf>
    <xf numFmtId="49" fontId="19" fillId="0" borderId="1" xfId="0" applyNumberFormat="1" applyFont="1" applyFill="1" applyBorder="1" applyAlignment="1" applyProtection="1">
      <alignment horizontal="left" vertical="top" wrapText="1"/>
      <protection/>
    </xf>
    <xf numFmtId="49" fontId="19" fillId="0" borderId="1" xfId="0" applyNumberFormat="1" applyFont="1" applyFill="1" applyBorder="1" applyAlignment="1" applyProtection="1">
      <alignment horizontal="left" vertical="top"/>
      <protection/>
    </xf>
    <xf numFmtId="49" fontId="13" fillId="0" borderId="1" xfId="0" applyNumberFormat="1" applyFont="1" applyFill="1" applyBorder="1" applyAlignment="1" applyProtection="1">
      <alignment horizontal="left" vertical="top"/>
      <protection/>
    </xf>
    <xf numFmtId="0" fontId="12" fillId="0" borderId="1" xfId="0" applyFont="1" applyBorder="1" applyAlignment="1">
      <alignment horizontal="left" vertical="top" wrapText="1"/>
    </xf>
    <xf numFmtId="1" fontId="13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Fill="1" applyBorder="1" applyAlignment="1" applyProtection="1">
      <alignment horizontal="center" vertical="top"/>
      <protection/>
    </xf>
    <xf numFmtId="0" fontId="7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right" vertical="top" wrapText="1"/>
      <protection/>
    </xf>
    <xf numFmtId="49" fontId="3" fillId="2" borderId="1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center" vertical="top"/>
    </xf>
    <xf numFmtId="0" fontId="23" fillId="0" borderId="31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49" fontId="8" fillId="0" borderId="32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28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49" fontId="8" fillId="0" borderId="36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23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7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0" xfId="0" applyFont="1" applyAlignment="1">
      <alignment horizontal="center" wrapText="1"/>
    </xf>
    <xf numFmtId="0" fontId="8" fillId="0" borderId="38" xfId="0" applyFont="1" applyFill="1" applyBorder="1" applyAlignment="1" applyProtection="1">
      <alignment horizontal="center" vertical="center" wrapText="1"/>
      <protection/>
    </xf>
    <xf numFmtId="0" fontId="8" fillId="0" borderId="8" xfId="0" applyFont="1" applyFill="1" applyBorder="1" applyAlignment="1" applyProtection="1">
      <alignment horizontal="center" vertical="center" wrapText="1"/>
      <protection/>
    </xf>
    <xf numFmtId="0" fontId="8" fillId="0" borderId="39" xfId="0" applyFont="1" applyFill="1" applyBorder="1" applyAlignment="1" applyProtection="1">
      <alignment horizontal="center" vertical="center" wrapText="1"/>
      <protection/>
    </xf>
    <xf numFmtId="0" fontId="8" fillId="0" borderId="29" xfId="0" applyFont="1" applyFill="1" applyBorder="1" applyAlignment="1" applyProtection="1">
      <alignment horizontal="center" vertical="center" textRotation="90" wrapText="1"/>
      <protection/>
    </xf>
    <xf numFmtId="0" fontId="0" fillId="0" borderId="15" xfId="0" applyBorder="1" applyAlignment="1">
      <alignment horizontal="center" vertical="center" textRotation="90" wrapText="1"/>
    </xf>
    <xf numFmtId="49" fontId="8" fillId="0" borderId="40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41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42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43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44" xfId="0" applyNumberFormat="1" applyFont="1" applyFill="1" applyBorder="1" applyAlignment="1" applyProtection="1">
      <alignment horizontal="center" vertical="center" textRotation="90" wrapText="1"/>
      <protection/>
    </xf>
    <xf numFmtId="0" fontId="27" fillId="0" borderId="31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 applyProtection="1">
      <alignment horizontal="center" vertical="center" wrapText="1"/>
      <protection/>
    </xf>
    <xf numFmtId="49" fontId="8" fillId="0" borderId="46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7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Tmp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90"/>
  <sheetViews>
    <sheetView workbookViewId="0" topLeftCell="C11">
      <selection activeCell="J19" sqref="J19:J21"/>
    </sheetView>
  </sheetViews>
  <sheetFormatPr defaultColWidth="9.00390625" defaultRowHeight="12.75"/>
  <cols>
    <col min="1" max="1" width="4.625" style="0" hidden="1" customWidth="1"/>
    <col min="2" max="2" width="90.875" style="0" customWidth="1"/>
    <col min="3" max="3" width="4.75390625" style="0" customWidth="1"/>
    <col min="4" max="4" width="4.25390625" style="0" customWidth="1"/>
    <col min="5" max="5" width="5.25390625" style="0" customWidth="1"/>
    <col min="6" max="6" width="6.00390625" style="0" customWidth="1"/>
    <col min="7" max="7" width="5.25390625" style="0" customWidth="1"/>
    <col min="8" max="8" width="5.125" style="0" customWidth="1"/>
    <col min="9" max="9" width="16.125" style="0" customWidth="1"/>
    <col min="10" max="10" width="16.875" style="0" customWidth="1"/>
    <col min="11" max="11" width="15.75390625" style="0" customWidth="1"/>
    <col min="12" max="12" width="13.625" style="0" customWidth="1"/>
  </cols>
  <sheetData>
    <row r="1" spans="2:10" ht="18">
      <c r="B1" s="278" t="s">
        <v>271</v>
      </c>
      <c r="J1" s="5"/>
    </row>
    <row r="2" spans="9:10" ht="13.5" thickBot="1">
      <c r="I2" t="s">
        <v>232</v>
      </c>
      <c r="J2" s="5"/>
    </row>
    <row r="3" spans="2:11" ht="12.75" customHeight="1">
      <c r="B3" s="323" t="s">
        <v>8</v>
      </c>
      <c r="C3" s="325" t="s">
        <v>9</v>
      </c>
      <c r="D3" s="328" t="s">
        <v>19</v>
      </c>
      <c r="E3" s="331" t="s">
        <v>33</v>
      </c>
      <c r="F3" s="332"/>
      <c r="G3" s="333"/>
      <c r="H3" s="338" t="s">
        <v>34</v>
      </c>
      <c r="I3" s="321" t="s">
        <v>258</v>
      </c>
      <c r="J3" s="321" t="s">
        <v>259</v>
      </c>
      <c r="K3" s="321" t="s">
        <v>256</v>
      </c>
    </row>
    <row r="4" spans="2:11" ht="12.75">
      <c r="B4" s="324"/>
      <c r="C4" s="326"/>
      <c r="D4" s="329"/>
      <c r="E4" s="334"/>
      <c r="F4" s="335"/>
      <c r="G4" s="336"/>
      <c r="H4" s="339"/>
      <c r="I4" s="322"/>
      <c r="J4" s="322"/>
      <c r="K4" s="322"/>
    </row>
    <row r="5" spans="2:11" ht="12.75">
      <c r="B5" s="324"/>
      <c r="C5" s="326"/>
      <c r="D5" s="329"/>
      <c r="E5" s="334"/>
      <c r="F5" s="335"/>
      <c r="G5" s="336"/>
      <c r="H5" s="339"/>
      <c r="I5" s="322"/>
      <c r="J5" s="322"/>
      <c r="K5" s="322"/>
    </row>
    <row r="6" spans="2:11" ht="12.75">
      <c r="B6" s="324"/>
      <c r="C6" s="326"/>
      <c r="D6" s="329"/>
      <c r="E6" s="334"/>
      <c r="F6" s="335"/>
      <c r="G6" s="336"/>
      <c r="H6" s="339"/>
      <c r="I6" s="322"/>
      <c r="J6" s="322"/>
      <c r="K6" s="322"/>
    </row>
    <row r="7" spans="2:11" ht="12.75">
      <c r="B7" s="324"/>
      <c r="C7" s="326"/>
      <c r="D7" s="329"/>
      <c r="E7" s="334"/>
      <c r="F7" s="335"/>
      <c r="G7" s="336"/>
      <c r="H7" s="339"/>
      <c r="I7" s="322"/>
      <c r="J7" s="322"/>
      <c r="K7" s="322"/>
    </row>
    <row r="8" spans="2:11" ht="12.75">
      <c r="B8" s="324"/>
      <c r="C8" s="327"/>
      <c r="D8" s="330"/>
      <c r="E8" s="334"/>
      <c r="F8" s="337"/>
      <c r="G8" s="336"/>
      <c r="H8" s="340"/>
      <c r="I8" s="322"/>
      <c r="J8" s="322"/>
      <c r="K8" s="322"/>
    </row>
    <row r="9" spans="2:11" ht="15.75">
      <c r="B9" s="287" t="s">
        <v>29</v>
      </c>
      <c r="C9" s="27" t="s">
        <v>10</v>
      </c>
      <c r="D9" s="27"/>
      <c r="E9" s="27"/>
      <c r="F9" s="27"/>
      <c r="G9" s="27"/>
      <c r="H9" s="27"/>
      <c r="I9" s="41">
        <f>I10+I16+I38+I42+I50+I54+I58</f>
        <v>19718761.36</v>
      </c>
      <c r="J9" s="41">
        <f>J10+J16+J38+J42+J50+J54+J58</f>
        <v>22327261.36</v>
      </c>
      <c r="K9" s="41">
        <f>K10+K16+K38+K42+K50+K54+K58</f>
        <v>2608500</v>
      </c>
    </row>
    <row r="10" spans="2:11" ht="30.75" customHeight="1">
      <c r="B10" s="188" t="s">
        <v>99</v>
      </c>
      <c r="C10" s="288" t="s">
        <v>10</v>
      </c>
      <c r="D10" s="11" t="s">
        <v>20</v>
      </c>
      <c r="E10" s="11"/>
      <c r="F10" s="11"/>
      <c r="G10" s="11"/>
      <c r="H10" s="11"/>
      <c r="I10" s="40">
        <f>I11</f>
        <v>188000</v>
      </c>
      <c r="J10" s="40">
        <f>J11</f>
        <v>188000</v>
      </c>
      <c r="K10" s="40">
        <f>K11</f>
        <v>0</v>
      </c>
    </row>
    <row r="11" spans="2:11" ht="17.25" customHeight="1">
      <c r="B11" s="195" t="s">
        <v>124</v>
      </c>
      <c r="C11" s="135" t="s">
        <v>10</v>
      </c>
      <c r="D11" s="18" t="s">
        <v>20</v>
      </c>
      <c r="E11" s="18" t="s">
        <v>125</v>
      </c>
      <c r="F11" s="18" t="s">
        <v>42</v>
      </c>
      <c r="G11" s="18" t="s">
        <v>42</v>
      </c>
      <c r="H11" s="18"/>
      <c r="I11" s="38">
        <f>I14+I12</f>
        <v>188000</v>
      </c>
      <c r="J11" s="38">
        <f>J14+J12</f>
        <v>188000</v>
      </c>
      <c r="K11" s="38">
        <f>K14+K12</f>
        <v>0</v>
      </c>
    </row>
    <row r="12" spans="2:11" ht="19.5" customHeight="1">
      <c r="B12" s="266" t="s">
        <v>5</v>
      </c>
      <c r="C12" s="136" t="s">
        <v>10</v>
      </c>
      <c r="D12" s="63" t="s">
        <v>20</v>
      </c>
      <c r="E12" s="63" t="s">
        <v>125</v>
      </c>
      <c r="F12" s="63" t="s">
        <v>21</v>
      </c>
      <c r="G12" s="63" t="s">
        <v>42</v>
      </c>
      <c r="H12" s="63"/>
      <c r="I12" s="64">
        <f>SUM(I13:I13)</f>
        <v>36000</v>
      </c>
      <c r="J12" s="64">
        <f>SUM(J13:J13)</f>
        <v>36000</v>
      </c>
      <c r="K12" s="64">
        <f>SUM(K13:K13)</f>
        <v>0</v>
      </c>
    </row>
    <row r="13" spans="2:11" ht="15.75" customHeight="1">
      <c r="B13" s="169" t="s">
        <v>128</v>
      </c>
      <c r="C13" s="137" t="s">
        <v>10</v>
      </c>
      <c r="D13" s="12" t="s">
        <v>20</v>
      </c>
      <c r="E13" s="12" t="s">
        <v>125</v>
      </c>
      <c r="F13" s="12" t="s">
        <v>21</v>
      </c>
      <c r="G13" s="12" t="s">
        <v>42</v>
      </c>
      <c r="H13" s="12" t="s">
        <v>149</v>
      </c>
      <c r="I13" s="39">
        <v>36000</v>
      </c>
      <c r="J13" s="39">
        <v>36000</v>
      </c>
      <c r="K13" s="39">
        <f>J13-I13</f>
        <v>0</v>
      </c>
    </row>
    <row r="14" spans="2:11" ht="17.25" customHeight="1">
      <c r="B14" s="166" t="s">
        <v>159</v>
      </c>
      <c r="C14" s="136" t="s">
        <v>10</v>
      </c>
      <c r="D14" s="63" t="s">
        <v>20</v>
      </c>
      <c r="E14" s="63" t="s">
        <v>125</v>
      </c>
      <c r="F14" s="63" t="s">
        <v>87</v>
      </c>
      <c r="G14" s="63" t="s">
        <v>42</v>
      </c>
      <c r="H14" s="63"/>
      <c r="I14" s="64">
        <f>I15</f>
        <v>152000</v>
      </c>
      <c r="J14" s="64">
        <f>J15</f>
        <v>152000</v>
      </c>
      <c r="K14" s="64">
        <f>K15</f>
        <v>0</v>
      </c>
    </row>
    <row r="15" spans="2:11" ht="14.25" customHeight="1">
      <c r="B15" s="169" t="s">
        <v>128</v>
      </c>
      <c r="C15" s="137" t="s">
        <v>10</v>
      </c>
      <c r="D15" s="12" t="s">
        <v>20</v>
      </c>
      <c r="E15" s="12" t="s">
        <v>125</v>
      </c>
      <c r="F15" s="12" t="s">
        <v>87</v>
      </c>
      <c r="G15" s="12" t="s">
        <v>42</v>
      </c>
      <c r="H15" s="12" t="s">
        <v>149</v>
      </c>
      <c r="I15" s="39">
        <v>152000</v>
      </c>
      <c r="J15" s="39">
        <v>152000</v>
      </c>
      <c r="K15" s="39">
        <f>J15-I15</f>
        <v>0</v>
      </c>
    </row>
    <row r="16" spans="2:11" ht="30.75" customHeight="1">
      <c r="B16" s="289" t="s">
        <v>71</v>
      </c>
      <c r="C16" s="288" t="s">
        <v>10</v>
      </c>
      <c r="D16" s="11" t="s">
        <v>21</v>
      </c>
      <c r="E16" s="11"/>
      <c r="F16" s="11"/>
      <c r="G16" s="11"/>
      <c r="H16" s="11"/>
      <c r="I16" s="40">
        <f>I17+I22+I28</f>
        <v>14000700</v>
      </c>
      <c r="J16" s="40">
        <f>J17+J22+J28</f>
        <v>15372700</v>
      </c>
      <c r="K16" s="40">
        <f>K17+K22+K28</f>
        <v>1372000</v>
      </c>
    </row>
    <row r="17" spans="2:11" ht="16.5" customHeight="1">
      <c r="B17" s="195" t="s">
        <v>124</v>
      </c>
      <c r="C17" s="135" t="s">
        <v>10</v>
      </c>
      <c r="D17" s="18" t="s">
        <v>21</v>
      </c>
      <c r="E17" s="18" t="s">
        <v>125</v>
      </c>
      <c r="F17" s="18" t="s">
        <v>42</v>
      </c>
      <c r="G17" s="18" t="s">
        <v>42</v>
      </c>
      <c r="H17" s="18"/>
      <c r="I17" s="38">
        <f>I18+I20</f>
        <v>12651000</v>
      </c>
      <c r="J17" s="38">
        <f>J18+J20</f>
        <v>14023000</v>
      </c>
      <c r="K17" s="38">
        <f>K18+K20</f>
        <v>1372000</v>
      </c>
    </row>
    <row r="18" spans="2:11" ht="17.25" customHeight="1">
      <c r="B18" s="266" t="s">
        <v>5</v>
      </c>
      <c r="C18" s="136" t="s">
        <v>10</v>
      </c>
      <c r="D18" s="63" t="s">
        <v>21</v>
      </c>
      <c r="E18" s="63" t="s">
        <v>125</v>
      </c>
      <c r="F18" s="63" t="s">
        <v>21</v>
      </c>
      <c r="G18" s="63" t="s">
        <v>42</v>
      </c>
      <c r="H18" s="63"/>
      <c r="I18" s="64">
        <f>SUM(I19:I19)</f>
        <v>11280000</v>
      </c>
      <c r="J18" s="64">
        <f>SUM(J19:J19)</f>
        <v>12573000</v>
      </c>
      <c r="K18" s="64">
        <f>SUM(K19:K19)</f>
        <v>1293000</v>
      </c>
    </row>
    <row r="19" spans="2:11" ht="15" customHeight="1">
      <c r="B19" s="169" t="s">
        <v>128</v>
      </c>
      <c r="C19" s="137" t="s">
        <v>10</v>
      </c>
      <c r="D19" s="12" t="s">
        <v>21</v>
      </c>
      <c r="E19" s="12" t="s">
        <v>125</v>
      </c>
      <c r="F19" s="12" t="s">
        <v>21</v>
      </c>
      <c r="G19" s="12" t="s">
        <v>42</v>
      </c>
      <c r="H19" s="12" t="s">
        <v>149</v>
      </c>
      <c r="I19" s="39">
        <v>11280000</v>
      </c>
      <c r="J19" s="39">
        <v>12573000</v>
      </c>
      <c r="K19" s="39">
        <f>J19-I19</f>
        <v>1293000</v>
      </c>
    </row>
    <row r="20" spans="2:11" ht="15.75" customHeight="1">
      <c r="B20" s="266" t="s">
        <v>93</v>
      </c>
      <c r="C20" s="136" t="s">
        <v>10</v>
      </c>
      <c r="D20" s="63" t="s">
        <v>21</v>
      </c>
      <c r="E20" s="63" t="s">
        <v>125</v>
      </c>
      <c r="F20" s="63" t="s">
        <v>13</v>
      </c>
      <c r="G20" s="63" t="s">
        <v>42</v>
      </c>
      <c r="H20" s="63"/>
      <c r="I20" s="64">
        <f>I21</f>
        <v>1371000</v>
      </c>
      <c r="J20" s="64">
        <f>J21</f>
        <v>1450000</v>
      </c>
      <c r="K20" s="64">
        <f>K21</f>
        <v>79000</v>
      </c>
    </row>
    <row r="21" spans="2:11" ht="20.25" customHeight="1">
      <c r="B21" s="169" t="s">
        <v>128</v>
      </c>
      <c r="C21" s="137" t="s">
        <v>10</v>
      </c>
      <c r="D21" s="12" t="s">
        <v>21</v>
      </c>
      <c r="E21" s="12" t="s">
        <v>125</v>
      </c>
      <c r="F21" s="12" t="s">
        <v>13</v>
      </c>
      <c r="G21" s="12" t="s">
        <v>42</v>
      </c>
      <c r="H21" s="12" t="s">
        <v>149</v>
      </c>
      <c r="I21" s="39">
        <v>1371000</v>
      </c>
      <c r="J21" s="39">
        <v>1450000</v>
      </c>
      <c r="K21" s="39">
        <f>J21-I21</f>
        <v>79000</v>
      </c>
    </row>
    <row r="22" spans="2:11" ht="16.5" customHeight="1">
      <c r="B22" s="146" t="s">
        <v>86</v>
      </c>
      <c r="C22" s="135" t="s">
        <v>10</v>
      </c>
      <c r="D22" s="18" t="s">
        <v>21</v>
      </c>
      <c r="E22" s="18" t="s">
        <v>161</v>
      </c>
      <c r="F22" s="18" t="s">
        <v>42</v>
      </c>
      <c r="G22" s="18" t="s">
        <v>42</v>
      </c>
      <c r="H22" s="18"/>
      <c r="I22" s="38">
        <f>I23</f>
        <v>198000</v>
      </c>
      <c r="J22" s="38">
        <f>J23</f>
        <v>198000</v>
      </c>
      <c r="K22" s="38">
        <f>K23</f>
        <v>0</v>
      </c>
    </row>
    <row r="23" spans="2:11" ht="29.25" customHeight="1">
      <c r="B23" s="168" t="s">
        <v>162</v>
      </c>
      <c r="C23" s="65" t="s">
        <v>10</v>
      </c>
      <c r="D23" s="63" t="s">
        <v>21</v>
      </c>
      <c r="E23" s="63" t="s">
        <v>161</v>
      </c>
      <c r="F23" s="66" t="s">
        <v>11</v>
      </c>
      <c r="G23" s="66" t="s">
        <v>42</v>
      </c>
      <c r="H23" s="63"/>
      <c r="I23" s="64">
        <f>SUM(I24:I27)</f>
        <v>198000</v>
      </c>
      <c r="J23" s="64">
        <f>SUM(J24:J27)</f>
        <v>198000</v>
      </c>
      <c r="K23" s="64">
        <f>SUM(K24:K27)</f>
        <v>0</v>
      </c>
    </row>
    <row r="24" spans="2:11" ht="18.75" customHeight="1">
      <c r="B24" s="169" t="s">
        <v>128</v>
      </c>
      <c r="C24" s="35" t="s">
        <v>10</v>
      </c>
      <c r="D24" s="12" t="s">
        <v>21</v>
      </c>
      <c r="E24" s="12" t="s">
        <v>161</v>
      </c>
      <c r="F24" s="13" t="s">
        <v>11</v>
      </c>
      <c r="G24" s="13" t="s">
        <v>42</v>
      </c>
      <c r="H24" s="12" t="s">
        <v>149</v>
      </c>
      <c r="I24" s="39">
        <v>110000</v>
      </c>
      <c r="J24" s="39">
        <v>110000</v>
      </c>
      <c r="K24" s="39">
        <f>J24-I24</f>
        <v>0</v>
      </c>
    </row>
    <row r="25" spans="2:11" ht="20.25" customHeight="1">
      <c r="B25" s="169" t="s">
        <v>235</v>
      </c>
      <c r="C25" s="35" t="s">
        <v>10</v>
      </c>
      <c r="D25" s="12" t="s">
        <v>21</v>
      </c>
      <c r="E25" s="12" t="s">
        <v>161</v>
      </c>
      <c r="F25" s="13" t="s">
        <v>11</v>
      </c>
      <c r="G25" s="13" t="s">
        <v>10</v>
      </c>
      <c r="H25" s="12" t="s">
        <v>149</v>
      </c>
      <c r="I25" s="39">
        <v>66000</v>
      </c>
      <c r="J25" s="39">
        <v>66000</v>
      </c>
      <c r="K25" s="39">
        <f>J25-I25</f>
        <v>0</v>
      </c>
    </row>
    <row r="26" spans="2:11" ht="20.25" customHeight="1">
      <c r="B26" s="169" t="s">
        <v>236</v>
      </c>
      <c r="C26" s="35" t="s">
        <v>10</v>
      </c>
      <c r="D26" s="12" t="s">
        <v>21</v>
      </c>
      <c r="E26" s="12" t="s">
        <v>161</v>
      </c>
      <c r="F26" s="13" t="s">
        <v>11</v>
      </c>
      <c r="G26" s="13" t="s">
        <v>20</v>
      </c>
      <c r="H26" s="12" t="s">
        <v>149</v>
      </c>
      <c r="I26" s="39">
        <v>11000</v>
      </c>
      <c r="J26" s="39">
        <v>11000</v>
      </c>
      <c r="K26" s="39">
        <f>J26-I26</f>
        <v>0</v>
      </c>
    </row>
    <row r="27" spans="2:11" ht="21.75" customHeight="1">
      <c r="B27" s="169" t="s">
        <v>237</v>
      </c>
      <c r="C27" s="35" t="s">
        <v>10</v>
      </c>
      <c r="D27" s="12" t="s">
        <v>21</v>
      </c>
      <c r="E27" s="12" t="s">
        <v>161</v>
      </c>
      <c r="F27" s="13" t="s">
        <v>11</v>
      </c>
      <c r="G27" s="13" t="s">
        <v>21</v>
      </c>
      <c r="H27" s="12" t="s">
        <v>149</v>
      </c>
      <c r="I27" s="39">
        <v>11000</v>
      </c>
      <c r="J27" s="39">
        <v>11000</v>
      </c>
      <c r="K27" s="39">
        <f>J27-I27</f>
        <v>0</v>
      </c>
    </row>
    <row r="28" spans="2:11" ht="23.25" customHeight="1">
      <c r="B28" s="290" t="s">
        <v>111</v>
      </c>
      <c r="C28" s="135" t="s">
        <v>10</v>
      </c>
      <c r="D28" s="18" t="s">
        <v>21</v>
      </c>
      <c r="E28" s="18" t="s">
        <v>233</v>
      </c>
      <c r="F28" s="18" t="s">
        <v>42</v>
      </c>
      <c r="G28" s="18" t="s">
        <v>42</v>
      </c>
      <c r="H28" s="18"/>
      <c r="I28" s="38">
        <f>I29+I31+I33+I36</f>
        <v>1151700</v>
      </c>
      <c r="J28" s="38">
        <f>J29+J31+J33+J36</f>
        <v>1151700</v>
      </c>
      <c r="K28" s="38">
        <f>K29+K31+K33+K36</f>
        <v>0</v>
      </c>
    </row>
    <row r="29" spans="2:11" ht="18" customHeight="1">
      <c r="B29" s="266" t="s">
        <v>123</v>
      </c>
      <c r="C29" s="136" t="s">
        <v>10</v>
      </c>
      <c r="D29" s="63" t="s">
        <v>21</v>
      </c>
      <c r="E29" s="63" t="s">
        <v>233</v>
      </c>
      <c r="F29" s="63" t="s">
        <v>10</v>
      </c>
      <c r="G29" s="63" t="s">
        <v>42</v>
      </c>
      <c r="H29" s="63"/>
      <c r="I29" s="64">
        <f>I30</f>
        <v>314000</v>
      </c>
      <c r="J29" s="64">
        <f>J30</f>
        <v>314000</v>
      </c>
      <c r="K29" s="64">
        <f>K30</f>
        <v>0</v>
      </c>
    </row>
    <row r="30" spans="2:11" ht="15" customHeight="1">
      <c r="B30" s="169" t="s">
        <v>128</v>
      </c>
      <c r="C30" s="137" t="s">
        <v>10</v>
      </c>
      <c r="D30" s="12" t="s">
        <v>21</v>
      </c>
      <c r="E30" s="12" t="s">
        <v>233</v>
      </c>
      <c r="F30" s="12" t="s">
        <v>10</v>
      </c>
      <c r="G30" s="12" t="s">
        <v>42</v>
      </c>
      <c r="H30" s="12" t="s">
        <v>149</v>
      </c>
      <c r="I30" s="39">
        <v>314000</v>
      </c>
      <c r="J30" s="39">
        <v>314000</v>
      </c>
      <c r="K30" s="39">
        <f>J30-I30</f>
        <v>0</v>
      </c>
    </row>
    <row r="31" spans="2:11" ht="26.25" customHeight="1">
      <c r="B31" s="266" t="s">
        <v>221</v>
      </c>
      <c r="C31" s="136" t="s">
        <v>10</v>
      </c>
      <c r="D31" s="63" t="s">
        <v>21</v>
      </c>
      <c r="E31" s="63" t="s">
        <v>233</v>
      </c>
      <c r="F31" s="63" t="s">
        <v>17</v>
      </c>
      <c r="G31" s="63" t="s">
        <v>42</v>
      </c>
      <c r="H31" s="63"/>
      <c r="I31" s="64">
        <f>I32</f>
        <v>133000</v>
      </c>
      <c r="J31" s="64">
        <f>J32</f>
        <v>133000</v>
      </c>
      <c r="K31" s="64">
        <f>K32</f>
        <v>0</v>
      </c>
    </row>
    <row r="32" spans="2:11" ht="17.25" customHeight="1">
      <c r="B32" s="169" t="s">
        <v>128</v>
      </c>
      <c r="C32" s="137" t="s">
        <v>10</v>
      </c>
      <c r="D32" s="12" t="s">
        <v>21</v>
      </c>
      <c r="E32" s="12" t="s">
        <v>233</v>
      </c>
      <c r="F32" s="12" t="s">
        <v>17</v>
      </c>
      <c r="G32" s="12" t="s">
        <v>42</v>
      </c>
      <c r="H32" s="12" t="s">
        <v>149</v>
      </c>
      <c r="I32" s="39">
        <v>133000</v>
      </c>
      <c r="J32" s="39">
        <v>133000</v>
      </c>
      <c r="K32" s="39">
        <f>J32-I32</f>
        <v>0</v>
      </c>
    </row>
    <row r="33" spans="2:11" ht="18" customHeight="1">
      <c r="B33" s="166" t="s">
        <v>146</v>
      </c>
      <c r="C33" s="136" t="s">
        <v>10</v>
      </c>
      <c r="D33" s="63" t="s">
        <v>21</v>
      </c>
      <c r="E33" s="63" t="s">
        <v>233</v>
      </c>
      <c r="F33" s="63" t="s">
        <v>11</v>
      </c>
      <c r="G33" s="63" t="s">
        <v>42</v>
      </c>
      <c r="H33" s="63"/>
      <c r="I33" s="64">
        <f>I34+I35</f>
        <v>48700</v>
      </c>
      <c r="J33" s="64">
        <f>J34+J35</f>
        <v>48700</v>
      </c>
      <c r="K33" s="64">
        <f>K34+K35</f>
        <v>0</v>
      </c>
    </row>
    <row r="34" spans="2:11" ht="17.25" customHeight="1">
      <c r="B34" s="169" t="s">
        <v>128</v>
      </c>
      <c r="C34" s="137" t="s">
        <v>10</v>
      </c>
      <c r="D34" s="12" t="s">
        <v>21</v>
      </c>
      <c r="E34" s="12" t="s">
        <v>233</v>
      </c>
      <c r="F34" s="12" t="s">
        <v>11</v>
      </c>
      <c r="G34" s="12" t="s">
        <v>42</v>
      </c>
      <c r="H34" s="12" t="s">
        <v>149</v>
      </c>
      <c r="I34" s="39">
        <v>46000</v>
      </c>
      <c r="J34" s="39">
        <v>46000</v>
      </c>
      <c r="K34" s="39">
        <f>J34-I34</f>
        <v>0</v>
      </c>
    </row>
    <row r="35" spans="2:11" ht="22.5" customHeight="1">
      <c r="B35" s="169" t="s">
        <v>234</v>
      </c>
      <c r="C35" s="137" t="s">
        <v>10</v>
      </c>
      <c r="D35" s="12" t="s">
        <v>21</v>
      </c>
      <c r="E35" s="12" t="s">
        <v>233</v>
      </c>
      <c r="F35" s="12" t="s">
        <v>11</v>
      </c>
      <c r="G35" s="12" t="s">
        <v>42</v>
      </c>
      <c r="H35" s="12" t="s">
        <v>149</v>
      </c>
      <c r="I35" s="39">
        <v>2700</v>
      </c>
      <c r="J35" s="39">
        <v>2700</v>
      </c>
      <c r="K35" s="39">
        <f>J35-I35</f>
        <v>0</v>
      </c>
    </row>
    <row r="36" spans="2:11" ht="22.5" customHeight="1">
      <c r="B36" s="166" t="s">
        <v>160</v>
      </c>
      <c r="C36" s="136" t="s">
        <v>10</v>
      </c>
      <c r="D36" s="63" t="s">
        <v>21</v>
      </c>
      <c r="E36" s="63" t="s">
        <v>233</v>
      </c>
      <c r="F36" s="63" t="s">
        <v>13</v>
      </c>
      <c r="G36" s="63" t="s">
        <v>42</v>
      </c>
      <c r="H36" s="63"/>
      <c r="I36" s="64">
        <f>I37</f>
        <v>656000</v>
      </c>
      <c r="J36" s="64">
        <f>J37</f>
        <v>656000</v>
      </c>
      <c r="K36" s="64">
        <f>K37</f>
        <v>0</v>
      </c>
    </row>
    <row r="37" spans="2:11" ht="22.5" customHeight="1">
      <c r="B37" s="169" t="s">
        <v>128</v>
      </c>
      <c r="C37" s="137" t="s">
        <v>10</v>
      </c>
      <c r="D37" s="12" t="s">
        <v>21</v>
      </c>
      <c r="E37" s="12" t="s">
        <v>233</v>
      </c>
      <c r="F37" s="12" t="s">
        <v>13</v>
      </c>
      <c r="G37" s="12" t="s">
        <v>42</v>
      </c>
      <c r="H37" s="12" t="s">
        <v>149</v>
      </c>
      <c r="I37" s="39">
        <v>656000</v>
      </c>
      <c r="J37" s="39">
        <v>656000</v>
      </c>
      <c r="K37" s="39">
        <f>J37-I37</f>
        <v>0</v>
      </c>
    </row>
    <row r="38" spans="2:11" ht="22.5" customHeight="1">
      <c r="B38" s="289" t="s">
        <v>95</v>
      </c>
      <c r="C38" s="288" t="s">
        <v>10</v>
      </c>
      <c r="D38" s="11" t="s">
        <v>17</v>
      </c>
      <c r="E38" s="11"/>
      <c r="F38" s="11"/>
      <c r="G38" s="11"/>
      <c r="H38" s="11"/>
      <c r="I38" s="40">
        <f>I41</f>
        <v>600</v>
      </c>
      <c r="J38" s="40">
        <f>J41</f>
        <v>600</v>
      </c>
      <c r="K38" s="40">
        <f>K41</f>
        <v>0</v>
      </c>
    </row>
    <row r="39" spans="2:11" ht="18" customHeight="1">
      <c r="B39" s="290" t="s">
        <v>43</v>
      </c>
      <c r="C39" s="135" t="s">
        <v>10</v>
      </c>
      <c r="D39" s="18" t="s">
        <v>17</v>
      </c>
      <c r="E39" s="18" t="s">
        <v>40</v>
      </c>
      <c r="F39" s="18" t="s">
        <v>42</v>
      </c>
      <c r="G39" s="18" t="s">
        <v>42</v>
      </c>
      <c r="H39" s="18"/>
      <c r="I39" s="38">
        <f aca="true" t="shared" si="0" ref="I39:K40">I40</f>
        <v>600</v>
      </c>
      <c r="J39" s="38">
        <f t="shared" si="0"/>
        <v>600</v>
      </c>
      <c r="K39" s="38">
        <f t="shared" si="0"/>
        <v>0</v>
      </c>
    </row>
    <row r="40" spans="2:11" ht="21" customHeight="1">
      <c r="B40" s="266" t="s">
        <v>96</v>
      </c>
      <c r="C40" s="136" t="s">
        <v>10</v>
      </c>
      <c r="D40" s="63" t="s">
        <v>17</v>
      </c>
      <c r="E40" s="63" t="s">
        <v>40</v>
      </c>
      <c r="F40" s="63" t="s">
        <v>100</v>
      </c>
      <c r="G40" s="63" t="s">
        <v>42</v>
      </c>
      <c r="H40" s="63"/>
      <c r="I40" s="64">
        <f t="shared" si="0"/>
        <v>600</v>
      </c>
      <c r="J40" s="64">
        <f t="shared" si="0"/>
        <v>600</v>
      </c>
      <c r="K40" s="64">
        <f t="shared" si="0"/>
        <v>0</v>
      </c>
    </row>
    <row r="41" spans="2:11" ht="20.25" customHeight="1">
      <c r="B41" s="169" t="s">
        <v>128</v>
      </c>
      <c r="C41" s="137" t="s">
        <v>10</v>
      </c>
      <c r="D41" s="12" t="s">
        <v>17</v>
      </c>
      <c r="E41" s="12" t="s">
        <v>40</v>
      </c>
      <c r="F41" s="12" t="s">
        <v>100</v>
      </c>
      <c r="G41" s="12" t="s">
        <v>42</v>
      </c>
      <c r="H41" s="12" t="s">
        <v>149</v>
      </c>
      <c r="I41" s="39">
        <v>600</v>
      </c>
      <c r="J41" s="39">
        <v>600</v>
      </c>
      <c r="K41" s="39">
        <f>J41-I41</f>
        <v>0</v>
      </c>
    </row>
    <row r="42" spans="2:11" ht="25.5">
      <c r="B42" s="188" t="s">
        <v>126</v>
      </c>
      <c r="C42" s="288" t="s">
        <v>10</v>
      </c>
      <c r="D42" s="11" t="s">
        <v>11</v>
      </c>
      <c r="E42" s="11"/>
      <c r="F42" s="11"/>
      <c r="G42" s="11"/>
      <c r="H42" s="11"/>
      <c r="I42" s="40">
        <f>I43+I47</f>
        <v>3973000</v>
      </c>
      <c r="J42" s="40">
        <f>J43+J47</f>
        <v>4083000</v>
      </c>
      <c r="K42" s="40">
        <f>K43+K47</f>
        <v>110000</v>
      </c>
    </row>
    <row r="43" spans="2:11" ht="21.75" customHeight="1">
      <c r="B43" s="195" t="s">
        <v>124</v>
      </c>
      <c r="C43" s="135" t="s">
        <v>10</v>
      </c>
      <c r="D43" s="18" t="s">
        <v>11</v>
      </c>
      <c r="E43" s="18" t="s">
        <v>125</v>
      </c>
      <c r="F43" s="18" t="s">
        <v>42</v>
      </c>
      <c r="G43" s="18" t="s">
        <v>42</v>
      </c>
      <c r="H43" s="18"/>
      <c r="I43" s="38">
        <f aca="true" t="shared" si="1" ref="I43:K44">I44</f>
        <v>3653000</v>
      </c>
      <c r="J43" s="38">
        <f t="shared" si="1"/>
        <v>3763000</v>
      </c>
      <c r="K43" s="38">
        <f t="shared" si="1"/>
        <v>110000</v>
      </c>
    </row>
    <row r="44" spans="2:11" ht="12.75">
      <c r="B44" s="291" t="s">
        <v>5</v>
      </c>
      <c r="C44" s="136" t="s">
        <v>10</v>
      </c>
      <c r="D44" s="63" t="s">
        <v>11</v>
      </c>
      <c r="E44" s="63" t="s">
        <v>125</v>
      </c>
      <c r="F44" s="63" t="s">
        <v>21</v>
      </c>
      <c r="G44" s="63" t="s">
        <v>42</v>
      </c>
      <c r="H44" s="63"/>
      <c r="I44" s="64">
        <f t="shared" si="1"/>
        <v>3653000</v>
      </c>
      <c r="J44" s="64">
        <f t="shared" si="1"/>
        <v>3763000</v>
      </c>
      <c r="K44" s="64">
        <f t="shared" si="1"/>
        <v>110000</v>
      </c>
    </row>
    <row r="45" spans="2:11" ht="18" customHeight="1">
      <c r="B45" s="169" t="s">
        <v>128</v>
      </c>
      <c r="C45" s="137" t="s">
        <v>10</v>
      </c>
      <c r="D45" s="12" t="s">
        <v>11</v>
      </c>
      <c r="E45" s="12" t="s">
        <v>125</v>
      </c>
      <c r="F45" s="12" t="s">
        <v>21</v>
      </c>
      <c r="G45" s="12" t="s">
        <v>42</v>
      </c>
      <c r="H45" s="12" t="s">
        <v>149</v>
      </c>
      <c r="I45" s="39">
        <v>3653000</v>
      </c>
      <c r="J45" s="39">
        <v>3763000</v>
      </c>
      <c r="K45" s="39">
        <f>J45-I45</f>
        <v>110000</v>
      </c>
    </row>
    <row r="46" spans="2:11" ht="16.5" customHeight="1">
      <c r="B46" s="146" t="s">
        <v>86</v>
      </c>
      <c r="C46" s="135" t="s">
        <v>10</v>
      </c>
      <c r="D46" s="18" t="s">
        <v>11</v>
      </c>
      <c r="E46" s="18" t="s">
        <v>161</v>
      </c>
      <c r="F46" s="18" t="s">
        <v>42</v>
      </c>
      <c r="G46" s="18" t="s">
        <v>42</v>
      </c>
      <c r="H46" s="18"/>
      <c r="I46" s="38">
        <f>I47</f>
        <v>320000</v>
      </c>
      <c r="J46" s="38">
        <f>J47</f>
        <v>320000</v>
      </c>
      <c r="K46" s="38">
        <f>K47</f>
        <v>0</v>
      </c>
    </row>
    <row r="47" spans="2:11" ht="25.5">
      <c r="B47" s="168" t="s">
        <v>162</v>
      </c>
      <c r="C47" s="136" t="s">
        <v>10</v>
      </c>
      <c r="D47" s="63" t="s">
        <v>11</v>
      </c>
      <c r="E47" s="63" t="s">
        <v>161</v>
      </c>
      <c r="F47" s="63" t="s">
        <v>11</v>
      </c>
      <c r="G47" s="63" t="s">
        <v>42</v>
      </c>
      <c r="H47" s="63"/>
      <c r="I47" s="64">
        <f>I48+I49</f>
        <v>320000</v>
      </c>
      <c r="J47" s="64">
        <f>J48+J49</f>
        <v>320000</v>
      </c>
      <c r="K47" s="64">
        <f>K48+K49</f>
        <v>0</v>
      </c>
    </row>
    <row r="48" spans="2:11" ht="21" customHeight="1">
      <c r="B48" s="169" t="s">
        <v>128</v>
      </c>
      <c r="C48" s="137" t="s">
        <v>10</v>
      </c>
      <c r="D48" s="12" t="s">
        <v>11</v>
      </c>
      <c r="E48" s="12" t="s">
        <v>161</v>
      </c>
      <c r="F48" s="12" t="s">
        <v>11</v>
      </c>
      <c r="G48" s="12" t="s">
        <v>42</v>
      </c>
      <c r="H48" s="12" t="s">
        <v>149</v>
      </c>
      <c r="I48" s="39">
        <v>320000</v>
      </c>
      <c r="J48" s="39">
        <v>320000</v>
      </c>
      <c r="K48" s="39">
        <f>J48-I48</f>
        <v>0</v>
      </c>
    </row>
    <row r="49" spans="2:11" ht="20.25" customHeight="1">
      <c r="B49" s="169" t="s">
        <v>163</v>
      </c>
      <c r="C49" s="137" t="s">
        <v>10</v>
      </c>
      <c r="D49" s="12" t="s">
        <v>11</v>
      </c>
      <c r="E49" s="12" t="s">
        <v>161</v>
      </c>
      <c r="F49" s="12" t="s">
        <v>11</v>
      </c>
      <c r="G49" s="12" t="s">
        <v>42</v>
      </c>
      <c r="H49" s="12" t="s">
        <v>149</v>
      </c>
      <c r="I49" s="39"/>
      <c r="J49" s="39"/>
      <c r="K49" s="39"/>
    </row>
    <row r="50" spans="2:11" ht="15" customHeight="1" thickBot="1">
      <c r="B50" s="270" t="s">
        <v>278</v>
      </c>
      <c r="C50" s="78" t="s">
        <v>10</v>
      </c>
      <c r="D50" s="11" t="s">
        <v>12</v>
      </c>
      <c r="E50" s="11"/>
      <c r="F50" s="11"/>
      <c r="G50" s="11"/>
      <c r="H50" s="235"/>
      <c r="I50" s="40">
        <f aca="true" t="shared" si="2" ref="I50:K52">I51</f>
        <v>250000</v>
      </c>
      <c r="J50" s="40">
        <f t="shared" si="2"/>
        <v>250000</v>
      </c>
      <c r="K50" s="40">
        <f t="shared" si="2"/>
        <v>0</v>
      </c>
    </row>
    <row r="51" spans="2:11" ht="17.25" customHeight="1">
      <c r="B51" s="271" t="s">
        <v>280</v>
      </c>
      <c r="C51" s="76" t="s">
        <v>10</v>
      </c>
      <c r="D51" s="18" t="s">
        <v>12</v>
      </c>
      <c r="E51" s="18" t="s">
        <v>279</v>
      </c>
      <c r="F51" s="18" t="s">
        <v>42</v>
      </c>
      <c r="G51" s="18" t="s">
        <v>42</v>
      </c>
      <c r="H51" s="150"/>
      <c r="I51" s="38">
        <f t="shared" si="2"/>
        <v>250000</v>
      </c>
      <c r="J51" s="38">
        <f t="shared" si="2"/>
        <v>250000</v>
      </c>
      <c r="K51" s="38">
        <f t="shared" si="2"/>
        <v>0</v>
      </c>
    </row>
    <row r="52" spans="2:11" ht="18" customHeight="1">
      <c r="B52" s="272" t="s">
        <v>281</v>
      </c>
      <c r="C52" s="81" t="s">
        <v>10</v>
      </c>
      <c r="D52" s="63" t="s">
        <v>12</v>
      </c>
      <c r="E52" s="63" t="s">
        <v>279</v>
      </c>
      <c r="F52" s="63" t="s">
        <v>42</v>
      </c>
      <c r="G52" s="63" t="s">
        <v>18</v>
      </c>
      <c r="H52" s="149"/>
      <c r="I52" s="64">
        <f t="shared" si="2"/>
        <v>250000</v>
      </c>
      <c r="J52" s="64">
        <f t="shared" si="2"/>
        <v>250000</v>
      </c>
      <c r="K52" s="64">
        <f t="shared" si="2"/>
        <v>0</v>
      </c>
    </row>
    <row r="53" spans="2:11" ht="16.5" customHeight="1">
      <c r="B53" s="107" t="s">
        <v>128</v>
      </c>
      <c r="C53" s="171" t="s">
        <v>10</v>
      </c>
      <c r="D53" s="25" t="s">
        <v>12</v>
      </c>
      <c r="E53" s="25" t="s">
        <v>279</v>
      </c>
      <c r="F53" s="25" t="s">
        <v>42</v>
      </c>
      <c r="G53" s="25" t="s">
        <v>18</v>
      </c>
      <c r="H53" s="204" t="s">
        <v>149</v>
      </c>
      <c r="I53" s="39">
        <v>250000</v>
      </c>
      <c r="J53" s="39">
        <v>250000</v>
      </c>
      <c r="K53" s="39">
        <f>J53-I53</f>
        <v>0</v>
      </c>
    </row>
    <row r="54" spans="2:11" ht="14.25" customHeight="1">
      <c r="B54" s="292" t="s">
        <v>164</v>
      </c>
      <c r="C54" s="288" t="s">
        <v>10</v>
      </c>
      <c r="D54" s="11" t="s">
        <v>15</v>
      </c>
      <c r="E54" s="11"/>
      <c r="F54" s="11"/>
      <c r="G54" s="11"/>
      <c r="H54" s="11"/>
      <c r="I54" s="40">
        <f aca="true" t="shared" si="3" ref="I54:K56">I55</f>
        <v>484461.36</v>
      </c>
      <c r="J54" s="40">
        <f t="shared" si="3"/>
        <v>367961.36</v>
      </c>
      <c r="K54" s="40">
        <f t="shared" si="3"/>
        <v>-116500</v>
      </c>
    </row>
    <row r="55" spans="2:11" ht="17.25" customHeight="1">
      <c r="B55" s="146" t="s">
        <v>164</v>
      </c>
      <c r="C55" s="135" t="s">
        <v>10</v>
      </c>
      <c r="D55" s="18" t="s">
        <v>15</v>
      </c>
      <c r="E55" s="18" t="s">
        <v>165</v>
      </c>
      <c r="F55" s="18" t="s">
        <v>42</v>
      </c>
      <c r="G55" s="18" t="s">
        <v>42</v>
      </c>
      <c r="H55" s="18"/>
      <c r="I55" s="38">
        <f t="shared" si="3"/>
        <v>484461.36</v>
      </c>
      <c r="J55" s="38">
        <f t="shared" si="3"/>
        <v>367961.36</v>
      </c>
      <c r="K55" s="38">
        <f t="shared" si="3"/>
        <v>-116500</v>
      </c>
    </row>
    <row r="56" spans="2:11" ht="15" customHeight="1">
      <c r="B56" s="170" t="s">
        <v>166</v>
      </c>
      <c r="C56" s="136" t="s">
        <v>10</v>
      </c>
      <c r="D56" s="63" t="s">
        <v>15</v>
      </c>
      <c r="E56" s="63" t="s">
        <v>165</v>
      </c>
      <c r="F56" s="63" t="s">
        <v>17</v>
      </c>
      <c r="G56" s="63" t="s">
        <v>42</v>
      </c>
      <c r="H56" s="63"/>
      <c r="I56" s="64">
        <f t="shared" si="3"/>
        <v>484461.36</v>
      </c>
      <c r="J56" s="64">
        <f t="shared" si="3"/>
        <v>367961.36</v>
      </c>
      <c r="K56" s="64">
        <f t="shared" si="3"/>
        <v>-116500</v>
      </c>
    </row>
    <row r="57" spans="2:11" ht="19.5" customHeight="1">
      <c r="B57" s="293" t="s">
        <v>153</v>
      </c>
      <c r="C57" s="137" t="s">
        <v>10</v>
      </c>
      <c r="D57" s="12" t="s">
        <v>15</v>
      </c>
      <c r="E57" s="12" t="s">
        <v>165</v>
      </c>
      <c r="F57" s="12" t="s">
        <v>17</v>
      </c>
      <c r="G57" s="12" t="s">
        <v>42</v>
      </c>
      <c r="H57" s="12" t="s">
        <v>154</v>
      </c>
      <c r="I57" s="39">
        <v>484461.36</v>
      </c>
      <c r="J57" s="39">
        <v>367961.36</v>
      </c>
      <c r="K57" s="39">
        <f>J57-I57</f>
        <v>-116500</v>
      </c>
    </row>
    <row r="58" spans="2:11" ht="14.25" customHeight="1">
      <c r="B58" s="289" t="s">
        <v>30</v>
      </c>
      <c r="C58" s="288" t="s">
        <v>10</v>
      </c>
      <c r="D58" s="11" t="s">
        <v>98</v>
      </c>
      <c r="E58" s="11"/>
      <c r="F58" s="11"/>
      <c r="G58" s="11"/>
      <c r="H58" s="11"/>
      <c r="I58" s="40">
        <f>I59+I62+I65</f>
        <v>822000</v>
      </c>
      <c r="J58" s="40">
        <f>J59+J62+J65</f>
        <v>2065000</v>
      </c>
      <c r="K58" s="40">
        <f>K59+K62+K65</f>
        <v>1243000</v>
      </c>
    </row>
    <row r="59" spans="2:11" ht="31.5" customHeight="1">
      <c r="B59" s="195" t="s">
        <v>124</v>
      </c>
      <c r="C59" s="135" t="s">
        <v>10</v>
      </c>
      <c r="D59" s="18" t="s">
        <v>98</v>
      </c>
      <c r="E59" s="18" t="s">
        <v>125</v>
      </c>
      <c r="F59" s="18" t="s">
        <v>42</v>
      </c>
      <c r="G59" s="18" t="s">
        <v>42</v>
      </c>
      <c r="H59" s="18"/>
      <c r="I59" s="38">
        <f aca="true" t="shared" si="4" ref="I59:K60">I60</f>
        <v>110000</v>
      </c>
      <c r="J59" s="38">
        <f t="shared" si="4"/>
        <v>1327000</v>
      </c>
      <c r="K59" s="38">
        <f t="shared" si="4"/>
        <v>1217000</v>
      </c>
    </row>
    <row r="60" spans="2:11" ht="18.75" customHeight="1">
      <c r="B60" s="266" t="s">
        <v>5</v>
      </c>
      <c r="C60" s="136" t="s">
        <v>10</v>
      </c>
      <c r="D60" s="63" t="s">
        <v>98</v>
      </c>
      <c r="E60" s="63" t="s">
        <v>125</v>
      </c>
      <c r="F60" s="63" t="s">
        <v>21</v>
      </c>
      <c r="G60" s="63" t="s">
        <v>42</v>
      </c>
      <c r="H60" s="63"/>
      <c r="I60" s="64">
        <f t="shared" si="4"/>
        <v>110000</v>
      </c>
      <c r="J60" s="64">
        <f t="shared" si="4"/>
        <v>1327000</v>
      </c>
      <c r="K60" s="64">
        <f t="shared" si="4"/>
        <v>1217000</v>
      </c>
    </row>
    <row r="61" spans="2:11" ht="15.75" customHeight="1">
      <c r="B61" s="169" t="s">
        <v>128</v>
      </c>
      <c r="C61" s="137" t="s">
        <v>10</v>
      </c>
      <c r="D61" s="12" t="s">
        <v>98</v>
      </c>
      <c r="E61" s="12" t="s">
        <v>125</v>
      </c>
      <c r="F61" s="12" t="s">
        <v>21</v>
      </c>
      <c r="G61" s="12" t="s">
        <v>42</v>
      </c>
      <c r="H61" s="12" t="s">
        <v>149</v>
      </c>
      <c r="I61" s="39">
        <v>110000</v>
      </c>
      <c r="J61" s="39">
        <v>1327000</v>
      </c>
      <c r="K61" s="39">
        <f>J61-I61</f>
        <v>1217000</v>
      </c>
    </row>
    <row r="62" spans="2:11" ht="17.25" customHeight="1">
      <c r="B62" s="146" t="s">
        <v>164</v>
      </c>
      <c r="C62" s="135" t="s">
        <v>10</v>
      </c>
      <c r="D62" s="18" t="s">
        <v>98</v>
      </c>
      <c r="E62" s="18" t="s">
        <v>165</v>
      </c>
      <c r="F62" s="18" t="s">
        <v>42</v>
      </c>
      <c r="G62" s="18" t="s">
        <v>42</v>
      </c>
      <c r="H62" s="18"/>
      <c r="I62" s="38">
        <f aca="true" t="shared" si="5" ref="I62:K63">I63</f>
        <v>571000</v>
      </c>
      <c r="J62" s="38">
        <f t="shared" si="5"/>
        <v>571000</v>
      </c>
      <c r="K62" s="38">
        <f t="shared" si="5"/>
        <v>0</v>
      </c>
    </row>
    <row r="63" spans="2:11" ht="14.25" customHeight="1">
      <c r="B63" s="170" t="s">
        <v>166</v>
      </c>
      <c r="C63" s="136" t="s">
        <v>10</v>
      </c>
      <c r="D63" s="63" t="s">
        <v>98</v>
      </c>
      <c r="E63" s="63" t="s">
        <v>165</v>
      </c>
      <c r="F63" s="63" t="s">
        <v>17</v>
      </c>
      <c r="G63" s="63" t="s">
        <v>42</v>
      </c>
      <c r="H63" s="63"/>
      <c r="I63" s="64">
        <f t="shared" si="5"/>
        <v>571000</v>
      </c>
      <c r="J63" s="64">
        <f t="shared" si="5"/>
        <v>571000</v>
      </c>
      <c r="K63" s="64">
        <f t="shared" si="5"/>
        <v>0</v>
      </c>
    </row>
    <row r="64" spans="2:11" ht="17.25" customHeight="1">
      <c r="B64" s="293" t="s">
        <v>153</v>
      </c>
      <c r="C64" s="137" t="s">
        <v>10</v>
      </c>
      <c r="D64" s="12" t="s">
        <v>98</v>
      </c>
      <c r="E64" s="12" t="s">
        <v>165</v>
      </c>
      <c r="F64" s="12" t="s">
        <v>17</v>
      </c>
      <c r="G64" s="12" t="s">
        <v>42</v>
      </c>
      <c r="H64" s="12" t="s">
        <v>149</v>
      </c>
      <c r="I64" s="39">
        <v>571000</v>
      </c>
      <c r="J64" s="39">
        <v>571000</v>
      </c>
      <c r="K64" s="39">
        <f>J64-I64</f>
        <v>0</v>
      </c>
    </row>
    <row r="65" spans="2:11" ht="16.5" customHeight="1">
      <c r="B65" s="294" t="s">
        <v>84</v>
      </c>
      <c r="C65" s="295" t="s">
        <v>10</v>
      </c>
      <c r="D65" s="32" t="s">
        <v>98</v>
      </c>
      <c r="E65" s="32" t="s">
        <v>83</v>
      </c>
      <c r="F65" s="32" t="s">
        <v>42</v>
      </c>
      <c r="G65" s="32" t="s">
        <v>42</v>
      </c>
      <c r="H65" s="32"/>
      <c r="I65" s="38">
        <f>I66</f>
        <v>141000</v>
      </c>
      <c r="J65" s="38">
        <f>J66</f>
        <v>167000</v>
      </c>
      <c r="K65" s="38">
        <f>K66</f>
        <v>26000</v>
      </c>
    </row>
    <row r="66" spans="2:11" ht="15.75" customHeight="1">
      <c r="B66" s="169" t="s">
        <v>128</v>
      </c>
      <c r="C66" s="35" t="s">
        <v>10</v>
      </c>
      <c r="D66" s="12" t="s">
        <v>98</v>
      </c>
      <c r="E66" s="12" t="s">
        <v>83</v>
      </c>
      <c r="F66" s="13" t="s">
        <v>42</v>
      </c>
      <c r="G66" s="13" t="s">
        <v>42</v>
      </c>
      <c r="H66" s="12" t="s">
        <v>149</v>
      </c>
      <c r="I66" s="39">
        <v>141000</v>
      </c>
      <c r="J66" s="39">
        <v>167000</v>
      </c>
      <c r="K66" s="39">
        <f>J66-I66</f>
        <v>26000</v>
      </c>
    </row>
    <row r="67" spans="2:11" ht="15.75">
      <c r="B67" s="287" t="s">
        <v>23</v>
      </c>
      <c r="C67" s="27" t="s">
        <v>20</v>
      </c>
      <c r="D67" s="27"/>
      <c r="E67" s="27"/>
      <c r="F67" s="27"/>
      <c r="G67" s="27"/>
      <c r="H67" s="27"/>
      <c r="I67" s="41">
        <f aca="true" t="shared" si="6" ref="I67:K69">I68</f>
        <v>559618.24</v>
      </c>
      <c r="J67" s="41">
        <f t="shared" si="6"/>
        <v>559618.24</v>
      </c>
      <c r="K67" s="41">
        <f t="shared" si="6"/>
        <v>0</v>
      </c>
    </row>
    <row r="68" spans="2:11" ht="25.5" customHeight="1">
      <c r="B68" s="188" t="s">
        <v>102</v>
      </c>
      <c r="C68" s="34" t="s">
        <v>20</v>
      </c>
      <c r="D68" s="11" t="s">
        <v>14</v>
      </c>
      <c r="E68" s="11"/>
      <c r="F68" s="11"/>
      <c r="G68" s="11"/>
      <c r="H68" s="11"/>
      <c r="I68" s="40">
        <f t="shared" si="6"/>
        <v>559618.24</v>
      </c>
      <c r="J68" s="40">
        <f t="shared" si="6"/>
        <v>559618.24</v>
      </c>
      <c r="K68" s="40">
        <f t="shared" si="6"/>
        <v>0</v>
      </c>
    </row>
    <row r="69" spans="2:11" ht="18.75" customHeight="1">
      <c r="B69" s="146" t="s">
        <v>164</v>
      </c>
      <c r="C69" s="138" t="s">
        <v>20</v>
      </c>
      <c r="D69" s="18" t="s">
        <v>14</v>
      </c>
      <c r="E69" s="18" t="s">
        <v>165</v>
      </c>
      <c r="F69" s="19" t="s">
        <v>17</v>
      </c>
      <c r="G69" s="19" t="s">
        <v>0</v>
      </c>
      <c r="H69" s="18"/>
      <c r="I69" s="38">
        <f t="shared" si="6"/>
        <v>559618.24</v>
      </c>
      <c r="J69" s="38">
        <f t="shared" si="6"/>
        <v>559618.24</v>
      </c>
      <c r="K69" s="38">
        <f t="shared" si="6"/>
        <v>0</v>
      </c>
    </row>
    <row r="70" spans="2:11" ht="12.75">
      <c r="B70" s="170" t="s">
        <v>166</v>
      </c>
      <c r="C70" s="65" t="s">
        <v>20</v>
      </c>
      <c r="D70" s="63" t="s">
        <v>14</v>
      </c>
      <c r="E70" s="63" t="s">
        <v>165</v>
      </c>
      <c r="F70" s="66" t="s">
        <v>17</v>
      </c>
      <c r="G70" s="66" t="s">
        <v>0</v>
      </c>
      <c r="H70" s="63"/>
      <c r="I70" s="64">
        <f>I71</f>
        <v>559618.24</v>
      </c>
      <c r="J70" s="64">
        <f>J71</f>
        <v>559618.24</v>
      </c>
      <c r="K70" s="64">
        <f>K71</f>
        <v>0</v>
      </c>
    </row>
    <row r="71" spans="2:11" ht="18.75" customHeight="1">
      <c r="B71" s="169" t="s">
        <v>128</v>
      </c>
      <c r="C71" s="35" t="s">
        <v>20</v>
      </c>
      <c r="D71" s="12" t="s">
        <v>14</v>
      </c>
      <c r="E71" s="12" t="s">
        <v>165</v>
      </c>
      <c r="F71" s="13" t="s">
        <v>17</v>
      </c>
      <c r="G71" s="13" t="s">
        <v>42</v>
      </c>
      <c r="H71" s="12" t="s">
        <v>149</v>
      </c>
      <c r="I71" s="39">
        <v>559618.24</v>
      </c>
      <c r="J71" s="39">
        <v>559618.24</v>
      </c>
      <c r="K71" s="39">
        <f>J71-I71</f>
        <v>0</v>
      </c>
    </row>
    <row r="72" spans="2:11" ht="15.75">
      <c r="B72" s="177" t="s">
        <v>73</v>
      </c>
      <c r="C72" s="279" t="s">
        <v>21</v>
      </c>
      <c r="D72" s="162"/>
      <c r="E72" s="162"/>
      <c r="F72" s="180"/>
      <c r="G72" s="180"/>
      <c r="H72" s="162"/>
      <c r="I72" s="41">
        <f>I73+I77</f>
        <v>420000</v>
      </c>
      <c r="J72" s="41">
        <f>J73+J77</f>
        <v>180000</v>
      </c>
      <c r="K72" s="41">
        <f>K73+K77</f>
        <v>-240000</v>
      </c>
    </row>
    <row r="73" spans="2:11" ht="15.75">
      <c r="B73" s="181" t="s">
        <v>75</v>
      </c>
      <c r="C73" s="296" t="s">
        <v>21</v>
      </c>
      <c r="D73" s="34" t="s">
        <v>13</v>
      </c>
      <c r="E73" s="34"/>
      <c r="F73" s="139"/>
      <c r="G73" s="139"/>
      <c r="H73" s="34"/>
      <c r="I73" s="40">
        <f aca="true" t="shared" si="7" ref="I73:K75">I74</f>
        <v>180000</v>
      </c>
      <c r="J73" s="40">
        <f t="shared" si="7"/>
        <v>180000</v>
      </c>
      <c r="K73" s="40">
        <f t="shared" si="7"/>
        <v>0</v>
      </c>
    </row>
    <row r="74" spans="2:11" ht="15" customHeight="1">
      <c r="B74" s="290" t="s">
        <v>167</v>
      </c>
      <c r="C74" s="297" t="s">
        <v>21</v>
      </c>
      <c r="D74" s="138" t="s">
        <v>13</v>
      </c>
      <c r="E74" s="138" t="s">
        <v>161</v>
      </c>
      <c r="F74" s="143" t="s">
        <v>10</v>
      </c>
      <c r="G74" s="143" t="s">
        <v>42</v>
      </c>
      <c r="H74" s="138"/>
      <c r="I74" s="38">
        <f t="shared" si="7"/>
        <v>180000</v>
      </c>
      <c r="J74" s="38">
        <f t="shared" si="7"/>
        <v>180000</v>
      </c>
      <c r="K74" s="38">
        <f t="shared" si="7"/>
        <v>0</v>
      </c>
    </row>
    <row r="75" spans="2:11" ht="25.5">
      <c r="B75" s="166" t="s">
        <v>169</v>
      </c>
      <c r="C75" s="298" t="s">
        <v>21</v>
      </c>
      <c r="D75" s="65" t="s">
        <v>13</v>
      </c>
      <c r="E75" s="65" t="s">
        <v>161</v>
      </c>
      <c r="F75" s="142" t="s">
        <v>10</v>
      </c>
      <c r="G75" s="142" t="s">
        <v>14</v>
      </c>
      <c r="H75" s="65"/>
      <c r="I75" s="64">
        <f t="shared" si="7"/>
        <v>180000</v>
      </c>
      <c r="J75" s="64">
        <f t="shared" si="7"/>
        <v>180000</v>
      </c>
      <c r="K75" s="64">
        <f t="shared" si="7"/>
        <v>0</v>
      </c>
    </row>
    <row r="76" spans="2:11" ht="13.5" customHeight="1">
      <c r="B76" s="169" t="s">
        <v>170</v>
      </c>
      <c r="C76" s="299" t="s">
        <v>21</v>
      </c>
      <c r="D76" s="35" t="s">
        <v>13</v>
      </c>
      <c r="E76" s="35" t="s">
        <v>161</v>
      </c>
      <c r="F76" s="16" t="s">
        <v>10</v>
      </c>
      <c r="G76" s="16" t="s">
        <v>14</v>
      </c>
      <c r="H76" s="35" t="s">
        <v>171</v>
      </c>
      <c r="I76" s="39">
        <v>180000</v>
      </c>
      <c r="J76" s="39">
        <v>180000</v>
      </c>
      <c r="K76" s="39">
        <f>J76-I76</f>
        <v>0</v>
      </c>
    </row>
    <row r="77" spans="2:11" ht="12.75">
      <c r="B77" s="188" t="s">
        <v>172</v>
      </c>
      <c r="C77" s="34" t="s">
        <v>21</v>
      </c>
      <c r="D77" s="11" t="s">
        <v>15</v>
      </c>
      <c r="E77" s="11"/>
      <c r="F77" s="14"/>
      <c r="G77" s="14"/>
      <c r="H77" s="11"/>
      <c r="I77" s="40">
        <f>I78+I81</f>
        <v>240000</v>
      </c>
      <c r="J77" s="40">
        <f>J78+J81</f>
        <v>0</v>
      </c>
      <c r="K77" s="40">
        <f>K78+K81</f>
        <v>-240000</v>
      </c>
    </row>
    <row r="78" spans="2:11" ht="17.25" customHeight="1">
      <c r="B78" s="196" t="s">
        <v>173</v>
      </c>
      <c r="C78" s="281" t="s">
        <v>21</v>
      </c>
      <c r="D78" s="32" t="s">
        <v>15</v>
      </c>
      <c r="E78" s="32" t="s">
        <v>174</v>
      </c>
      <c r="F78" s="60" t="s">
        <v>42</v>
      </c>
      <c r="G78" s="60" t="s">
        <v>42</v>
      </c>
      <c r="H78" s="32"/>
      <c r="I78" s="38">
        <f aca="true" t="shared" si="8" ref="I78:K79">I79</f>
        <v>0</v>
      </c>
      <c r="J78" s="38">
        <f t="shared" si="8"/>
        <v>0</v>
      </c>
      <c r="K78" s="38">
        <f t="shared" si="8"/>
        <v>0</v>
      </c>
    </row>
    <row r="79" spans="2:11" ht="21.75" customHeight="1">
      <c r="B79" s="166" t="s">
        <v>175</v>
      </c>
      <c r="C79" s="65" t="s">
        <v>21</v>
      </c>
      <c r="D79" s="63" t="s">
        <v>15</v>
      </c>
      <c r="E79" s="63" t="s">
        <v>174</v>
      </c>
      <c r="F79" s="66" t="s">
        <v>18</v>
      </c>
      <c r="G79" s="66" t="s">
        <v>42</v>
      </c>
      <c r="H79" s="63"/>
      <c r="I79" s="64">
        <f t="shared" si="8"/>
        <v>0</v>
      </c>
      <c r="J79" s="64">
        <f t="shared" si="8"/>
        <v>0</v>
      </c>
      <c r="K79" s="64">
        <f t="shared" si="8"/>
        <v>0</v>
      </c>
    </row>
    <row r="80" spans="2:11" ht="17.25" customHeight="1">
      <c r="B80" s="169" t="s">
        <v>128</v>
      </c>
      <c r="C80" s="35" t="s">
        <v>21</v>
      </c>
      <c r="D80" s="12" t="s">
        <v>15</v>
      </c>
      <c r="E80" s="12" t="s">
        <v>174</v>
      </c>
      <c r="F80" s="13" t="s">
        <v>18</v>
      </c>
      <c r="G80" s="13" t="s">
        <v>42</v>
      </c>
      <c r="H80" s="12" t="s">
        <v>149</v>
      </c>
      <c r="I80" s="39"/>
      <c r="J80" s="39"/>
      <c r="K80" s="39"/>
    </row>
    <row r="81" spans="2:11" ht="12.75">
      <c r="B81" s="170" t="s">
        <v>176</v>
      </c>
      <c r="C81" s="65" t="s">
        <v>21</v>
      </c>
      <c r="D81" s="63" t="s">
        <v>15</v>
      </c>
      <c r="E81" s="63" t="s">
        <v>177</v>
      </c>
      <c r="F81" s="66" t="s">
        <v>42</v>
      </c>
      <c r="G81" s="66" t="s">
        <v>42</v>
      </c>
      <c r="H81" s="63"/>
      <c r="I81" s="64">
        <f>I82</f>
        <v>240000</v>
      </c>
      <c r="J81" s="64">
        <f>J82</f>
        <v>0</v>
      </c>
      <c r="K81" s="64">
        <f>K82</f>
        <v>-240000</v>
      </c>
    </row>
    <row r="82" spans="2:11" ht="14.25" customHeight="1">
      <c r="B82" s="169" t="s">
        <v>128</v>
      </c>
      <c r="C82" s="35" t="s">
        <v>21</v>
      </c>
      <c r="D82" s="12" t="s">
        <v>15</v>
      </c>
      <c r="E82" s="12" t="s">
        <v>177</v>
      </c>
      <c r="F82" s="13" t="s">
        <v>42</v>
      </c>
      <c r="G82" s="13" t="s">
        <v>42</v>
      </c>
      <c r="H82" s="12" t="s">
        <v>149</v>
      </c>
      <c r="I82" s="39">
        <v>240000</v>
      </c>
      <c r="J82" s="39"/>
      <c r="K82" s="39">
        <f>J82-I82</f>
        <v>-240000</v>
      </c>
    </row>
    <row r="83" spans="2:11" ht="15.75">
      <c r="B83" s="287" t="s">
        <v>66</v>
      </c>
      <c r="C83" s="28" t="s">
        <v>17</v>
      </c>
      <c r="D83" s="28"/>
      <c r="E83" s="28"/>
      <c r="F83" s="28"/>
      <c r="G83" s="28"/>
      <c r="H83" s="28"/>
      <c r="I83" s="41">
        <f>I84+I88+I106</f>
        <v>495740</v>
      </c>
      <c r="J83" s="41">
        <f>J84+J88+J106</f>
        <v>369740</v>
      </c>
      <c r="K83" s="41">
        <f>K84+K88+K106</f>
        <v>-126000</v>
      </c>
    </row>
    <row r="84" spans="2:11" ht="12.75">
      <c r="B84" s="300" t="s">
        <v>67</v>
      </c>
      <c r="C84" s="282" t="s">
        <v>17</v>
      </c>
      <c r="D84" s="17" t="s">
        <v>10</v>
      </c>
      <c r="E84" s="23"/>
      <c r="F84" s="23"/>
      <c r="G84" s="23"/>
      <c r="H84" s="23"/>
      <c r="I84" s="42">
        <f aca="true" t="shared" si="9" ref="I84:K86">I85</f>
        <v>0</v>
      </c>
      <c r="J84" s="42">
        <f t="shared" si="9"/>
        <v>0</v>
      </c>
      <c r="K84" s="42">
        <f t="shared" si="9"/>
        <v>0</v>
      </c>
    </row>
    <row r="85" spans="2:11" ht="12.75" customHeight="1">
      <c r="B85" s="301" t="s">
        <v>76</v>
      </c>
      <c r="C85" s="138" t="s">
        <v>17</v>
      </c>
      <c r="D85" s="18" t="s">
        <v>10</v>
      </c>
      <c r="E85" s="18" t="s">
        <v>77</v>
      </c>
      <c r="F85" s="18" t="s">
        <v>42</v>
      </c>
      <c r="G85" s="18" t="s">
        <v>42</v>
      </c>
      <c r="H85" s="18"/>
      <c r="I85" s="38">
        <f t="shared" si="9"/>
        <v>0</v>
      </c>
      <c r="J85" s="38">
        <f t="shared" si="9"/>
        <v>0</v>
      </c>
      <c r="K85" s="38">
        <f t="shared" si="9"/>
        <v>0</v>
      </c>
    </row>
    <row r="86" spans="2:11" ht="21.75" customHeight="1">
      <c r="B86" s="302" t="s">
        <v>129</v>
      </c>
      <c r="C86" s="283" t="s">
        <v>17</v>
      </c>
      <c r="D86" s="67" t="s">
        <v>10</v>
      </c>
      <c r="E86" s="67" t="s">
        <v>77</v>
      </c>
      <c r="F86" s="67" t="s">
        <v>18</v>
      </c>
      <c r="G86" s="67" t="s">
        <v>42</v>
      </c>
      <c r="H86" s="67"/>
      <c r="I86" s="68">
        <f t="shared" si="9"/>
        <v>0</v>
      </c>
      <c r="J86" s="68">
        <f t="shared" si="9"/>
        <v>0</v>
      </c>
      <c r="K86" s="68">
        <f t="shared" si="9"/>
        <v>0</v>
      </c>
    </row>
    <row r="87" spans="2:11" ht="19.5" customHeight="1">
      <c r="B87" s="268" t="s">
        <v>130</v>
      </c>
      <c r="C87" s="35" t="s">
        <v>17</v>
      </c>
      <c r="D87" s="12" t="s">
        <v>10</v>
      </c>
      <c r="E87" s="12" t="s">
        <v>77</v>
      </c>
      <c r="F87" s="13" t="s">
        <v>18</v>
      </c>
      <c r="G87" s="13" t="s">
        <v>42</v>
      </c>
      <c r="H87" s="12" t="s">
        <v>149</v>
      </c>
      <c r="I87" s="303"/>
      <c r="J87" s="303"/>
      <c r="K87" s="303"/>
    </row>
    <row r="88" spans="2:11" ht="12.75">
      <c r="B88" s="300" t="s">
        <v>68</v>
      </c>
      <c r="C88" s="139" t="s">
        <v>17</v>
      </c>
      <c r="D88" s="14" t="s">
        <v>18</v>
      </c>
      <c r="E88" s="11"/>
      <c r="F88" s="11"/>
      <c r="G88" s="11"/>
      <c r="H88" s="14"/>
      <c r="I88" s="42">
        <f>I89+I94+I98+I101+I103</f>
        <v>469740</v>
      </c>
      <c r="J88" s="42">
        <f>J89+J94+J98+J101+J103</f>
        <v>369740</v>
      </c>
      <c r="K88" s="42">
        <f>K89+K94+K98+K101+K103</f>
        <v>-100000</v>
      </c>
    </row>
    <row r="89" spans="2:11" ht="21" customHeight="1">
      <c r="B89" s="304" t="s">
        <v>78</v>
      </c>
      <c r="C89" s="284" t="s">
        <v>17</v>
      </c>
      <c r="D89" s="21" t="s">
        <v>18</v>
      </c>
      <c r="E89" s="22" t="s">
        <v>74</v>
      </c>
      <c r="F89" s="21" t="s">
        <v>0</v>
      </c>
      <c r="G89" s="21" t="s">
        <v>0</v>
      </c>
      <c r="H89" s="21"/>
      <c r="I89" s="44">
        <f>I92+I90</f>
        <v>0</v>
      </c>
      <c r="J89" s="44">
        <f>J92+J90</f>
        <v>0</v>
      </c>
      <c r="K89" s="44">
        <f>K92+K90</f>
        <v>0</v>
      </c>
    </row>
    <row r="90" spans="2:11" ht="25.5" customHeight="1">
      <c r="B90" s="168" t="s">
        <v>178</v>
      </c>
      <c r="C90" s="140" t="s">
        <v>17</v>
      </c>
      <c r="D90" s="69" t="s">
        <v>18</v>
      </c>
      <c r="E90" s="67" t="s">
        <v>74</v>
      </c>
      <c r="F90" s="67" t="s">
        <v>18</v>
      </c>
      <c r="G90" s="67" t="s">
        <v>42</v>
      </c>
      <c r="H90" s="69"/>
      <c r="I90" s="68">
        <f>I91</f>
        <v>0</v>
      </c>
      <c r="J90" s="68">
        <f>J91</f>
        <v>0</v>
      </c>
      <c r="K90" s="68">
        <f>K91</f>
        <v>0</v>
      </c>
    </row>
    <row r="91" spans="2:11" ht="20.25" customHeight="1">
      <c r="B91" s="169" t="s">
        <v>170</v>
      </c>
      <c r="C91" s="141" t="s">
        <v>17</v>
      </c>
      <c r="D91" s="72" t="s">
        <v>18</v>
      </c>
      <c r="E91" s="20" t="s">
        <v>74</v>
      </c>
      <c r="F91" s="72" t="s">
        <v>18</v>
      </c>
      <c r="G91" s="72" t="s">
        <v>42</v>
      </c>
      <c r="H91" s="72" t="s">
        <v>171</v>
      </c>
      <c r="I91" s="43"/>
      <c r="J91" s="43"/>
      <c r="K91" s="43"/>
    </row>
    <row r="92" spans="2:11" ht="18" customHeight="1">
      <c r="B92" s="305" t="s">
        <v>94</v>
      </c>
      <c r="C92" s="140" t="s">
        <v>17</v>
      </c>
      <c r="D92" s="69" t="s">
        <v>18</v>
      </c>
      <c r="E92" s="67" t="s">
        <v>74</v>
      </c>
      <c r="F92" s="67" t="s">
        <v>17</v>
      </c>
      <c r="G92" s="67" t="s">
        <v>42</v>
      </c>
      <c r="H92" s="69"/>
      <c r="I92" s="68">
        <f>I93</f>
        <v>0</v>
      </c>
      <c r="J92" s="68">
        <f>J93</f>
        <v>0</v>
      </c>
      <c r="K92" s="68">
        <f>K93</f>
        <v>0</v>
      </c>
    </row>
    <row r="93" spans="2:11" ht="22.5" customHeight="1">
      <c r="B93" s="169" t="s">
        <v>128</v>
      </c>
      <c r="C93" s="141" t="s">
        <v>17</v>
      </c>
      <c r="D93" s="72" t="s">
        <v>18</v>
      </c>
      <c r="E93" s="20" t="s">
        <v>74</v>
      </c>
      <c r="F93" s="20" t="s">
        <v>17</v>
      </c>
      <c r="G93" s="20" t="s">
        <v>42</v>
      </c>
      <c r="H93" s="72" t="s">
        <v>149</v>
      </c>
      <c r="I93" s="43"/>
      <c r="J93" s="43"/>
      <c r="K93" s="43"/>
    </row>
    <row r="94" spans="2:11" ht="19.5" customHeight="1">
      <c r="B94" s="195" t="s">
        <v>3</v>
      </c>
      <c r="C94" s="143" t="s">
        <v>17</v>
      </c>
      <c r="D94" s="19" t="s">
        <v>18</v>
      </c>
      <c r="E94" s="18" t="s">
        <v>37</v>
      </c>
      <c r="F94" s="18" t="s">
        <v>42</v>
      </c>
      <c r="G94" s="18" t="s">
        <v>42</v>
      </c>
      <c r="H94" s="19"/>
      <c r="I94" s="44">
        <f aca="true" t="shared" si="10" ref="I94:K96">I95</f>
        <v>0</v>
      </c>
      <c r="J94" s="44">
        <f t="shared" si="10"/>
        <v>0</v>
      </c>
      <c r="K94" s="44">
        <f t="shared" si="10"/>
        <v>0</v>
      </c>
    </row>
    <row r="95" spans="2:11" ht="24.75" customHeight="1">
      <c r="B95" s="166" t="s">
        <v>179</v>
      </c>
      <c r="C95" s="142" t="s">
        <v>17</v>
      </c>
      <c r="D95" s="66" t="s">
        <v>18</v>
      </c>
      <c r="E95" s="63" t="s">
        <v>37</v>
      </c>
      <c r="F95" s="63" t="s">
        <v>22</v>
      </c>
      <c r="G95" s="63" t="s">
        <v>42</v>
      </c>
      <c r="H95" s="66"/>
      <c r="I95" s="68">
        <f t="shared" si="10"/>
        <v>0</v>
      </c>
      <c r="J95" s="68">
        <f t="shared" si="10"/>
        <v>0</v>
      </c>
      <c r="K95" s="68">
        <f t="shared" si="10"/>
        <v>0</v>
      </c>
    </row>
    <row r="96" spans="2:11" ht="22.5" customHeight="1">
      <c r="B96" s="166" t="s">
        <v>180</v>
      </c>
      <c r="C96" s="142" t="s">
        <v>17</v>
      </c>
      <c r="D96" s="66" t="s">
        <v>18</v>
      </c>
      <c r="E96" s="63" t="s">
        <v>37</v>
      </c>
      <c r="F96" s="63" t="s">
        <v>22</v>
      </c>
      <c r="G96" s="63" t="s">
        <v>11</v>
      </c>
      <c r="H96" s="66"/>
      <c r="I96" s="68">
        <f t="shared" si="10"/>
        <v>0</v>
      </c>
      <c r="J96" s="68">
        <f t="shared" si="10"/>
        <v>0</v>
      </c>
      <c r="K96" s="68">
        <f t="shared" si="10"/>
        <v>0</v>
      </c>
    </row>
    <row r="97" spans="2:11" ht="17.25" customHeight="1">
      <c r="B97" s="169" t="s">
        <v>181</v>
      </c>
      <c r="C97" s="141" t="s">
        <v>17</v>
      </c>
      <c r="D97" s="72" t="s">
        <v>18</v>
      </c>
      <c r="E97" s="20" t="s">
        <v>37</v>
      </c>
      <c r="F97" s="20" t="s">
        <v>22</v>
      </c>
      <c r="G97" s="20" t="s">
        <v>11</v>
      </c>
      <c r="H97" s="72" t="s">
        <v>182</v>
      </c>
      <c r="I97" s="43"/>
      <c r="J97" s="43"/>
      <c r="K97" s="43"/>
    </row>
    <row r="98" spans="2:11" ht="27.75" customHeight="1">
      <c r="B98" s="196" t="s">
        <v>173</v>
      </c>
      <c r="C98" s="286" t="s">
        <v>17</v>
      </c>
      <c r="D98" s="198" t="s">
        <v>18</v>
      </c>
      <c r="E98" s="199" t="s">
        <v>174</v>
      </c>
      <c r="F98" s="199" t="s">
        <v>42</v>
      </c>
      <c r="G98" s="199" t="s">
        <v>42</v>
      </c>
      <c r="H98" s="198"/>
      <c r="I98" s="44">
        <f aca="true" t="shared" si="11" ref="I98:K99">I99</f>
        <v>0</v>
      </c>
      <c r="J98" s="44">
        <f t="shared" si="11"/>
        <v>0</v>
      </c>
      <c r="K98" s="44">
        <f t="shared" si="11"/>
        <v>0</v>
      </c>
    </row>
    <row r="99" spans="2:11" ht="39" customHeight="1">
      <c r="B99" s="166" t="s">
        <v>183</v>
      </c>
      <c r="C99" s="142" t="s">
        <v>17</v>
      </c>
      <c r="D99" s="66" t="s">
        <v>18</v>
      </c>
      <c r="E99" s="63" t="s">
        <v>174</v>
      </c>
      <c r="F99" s="66" t="s">
        <v>10</v>
      </c>
      <c r="G99" s="66" t="s">
        <v>184</v>
      </c>
      <c r="H99" s="66"/>
      <c r="I99" s="68">
        <f t="shared" si="11"/>
        <v>0</v>
      </c>
      <c r="J99" s="68">
        <f t="shared" si="11"/>
        <v>0</v>
      </c>
      <c r="K99" s="68">
        <f t="shared" si="11"/>
        <v>0</v>
      </c>
    </row>
    <row r="100" spans="2:11" ht="19.5" customHeight="1">
      <c r="B100" s="169" t="s">
        <v>181</v>
      </c>
      <c r="C100" s="16" t="s">
        <v>17</v>
      </c>
      <c r="D100" s="13" t="s">
        <v>18</v>
      </c>
      <c r="E100" s="12" t="s">
        <v>174</v>
      </c>
      <c r="F100" s="12" t="s">
        <v>10</v>
      </c>
      <c r="G100" s="12" t="s">
        <v>184</v>
      </c>
      <c r="H100" s="13" t="s">
        <v>182</v>
      </c>
      <c r="I100" s="39"/>
      <c r="J100" s="39"/>
      <c r="K100" s="39"/>
    </row>
    <row r="101" spans="2:11" ht="12.75">
      <c r="B101" s="290" t="s">
        <v>253</v>
      </c>
      <c r="C101" s="143" t="s">
        <v>17</v>
      </c>
      <c r="D101" s="19" t="s">
        <v>18</v>
      </c>
      <c r="E101" s="18" t="s">
        <v>168</v>
      </c>
      <c r="F101" s="18" t="s">
        <v>15</v>
      </c>
      <c r="G101" s="18" t="s">
        <v>42</v>
      </c>
      <c r="H101" s="19"/>
      <c r="I101" s="38">
        <f>I102</f>
        <v>369740</v>
      </c>
      <c r="J101" s="38">
        <f>J102</f>
        <v>369740</v>
      </c>
      <c r="K101" s="38">
        <f>K102</f>
        <v>0</v>
      </c>
    </row>
    <row r="102" spans="2:11" ht="21.75" customHeight="1">
      <c r="B102" s="169" t="s">
        <v>254</v>
      </c>
      <c r="C102" s="16" t="s">
        <v>17</v>
      </c>
      <c r="D102" s="13" t="s">
        <v>18</v>
      </c>
      <c r="E102" s="12" t="s">
        <v>168</v>
      </c>
      <c r="F102" s="12" t="s">
        <v>15</v>
      </c>
      <c r="G102" s="12" t="s">
        <v>42</v>
      </c>
      <c r="H102" s="13" t="s">
        <v>171</v>
      </c>
      <c r="I102" s="39">
        <v>369740</v>
      </c>
      <c r="J102" s="39">
        <v>369740</v>
      </c>
      <c r="K102" s="39">
        <f>J102-I102</f>
        <v>0</v>
      </c>
    </row>
    <row r="103" spans="2:11" ht="18.75" customHeight="1">
      <c r="B103" s="294" t="s">
        <v>84</v>
      </c>
      <c r="C103" s="295" t="s">
        <v>17</v>
      </c>
      <c r="D103" s="32" t="s">
        <v>18</v>
      </c>
      <c r="E103" s="32" t="s">
        <v>83</v>
      </c>
      <c r="F103" s="32" t="s">
        <v>42</v>
      </c>
      <c r="G103" s="32" t="s">
        <v>42</v>
      </c>
      <c r="H103" s="32"/>
      <c r="I103" s="38">
        <f aca="true" t="shared" si="12" ref="I103:K104">I104</f>
        <v>100000</v>
      </c>
      <c r="J103" s="38">
        <f t="shared" si="12"/>
        <v>0</v>
      </c>
      <c r="K103" s="38">
        <f t="shared" si="12"/>
        <v>-100000</v>
      </c>
    </row>
    <row r="104" spans="2:11" ht="27.75" customHeight="1">
      <c r="B104" s="266" t="s">
        <v>227</v>
      </c>
      <c r="C104" s="136" t="s">
        <v>17</v>
      </c>
      <c r="D104" s="63" t="s">
        <v>18</v>
      </c>
      <c r="E104" s="63" t="s">
        <v>83</v>
      </c>
      <c r="F104" s="63" t="s">
        <v>21</v>
      </c>
      <c r="G104" s="63" t="s">
        <v>42</v>
      </c>
      <c r="H104" s="63"/>
      <c r="I104" s="64">
        <f t="shared" si="12"/>
        <v>100000</v>
      </c>
      <c r="J104" s="64">
        <f t="shared" si="12"/>
        <v>0</v>
      </c>
      <c r="K104" s="64">
        <f t="shared" si="12"/>
        <v>-100000</v>
      </c>
    </row>
    <row r="105" spans="2:11" ht="22.5" customHeight="1">
      <c r="B105" s="169" t="s">
        <v>128</v>
      </c>
      <c r="C105" s="35" t="s">
        <v>17</v>
      </c>
      <c r="D105" s="12" t="s">
        <v>18</v>
      </c>
      <c r="E105" s="12" t="s">
        <v>83</v>
      </c>
      <c r="F105" s="13" t="s">
        <v>21</v>
      </c>
      <c r="G105" s="13" t="s">
        <v>42</v>
      </c>
      <c r="H105" s="12" t="s">
        <v>149</v>
      </c>
      <c r="I105" s="39">
        <v>100000</v>
      </c>
      <c r="J105" s="39"/>
      <c r="K105" s="39">
        <f>J105-I105</f>
        <v>-100000</v>
      </c>
    </row>
    <row r="106" spans="2:11" ht="12" customHeight="1">
      <c r="B106" s="300" t="s">
        <v>69</v>
      </c>
      <c r="C106" s="139" t="s">
        <v>17</v>
      </c>
      <c r="D106" s="11" t="s">
        <v>17</v>
      </c>
      <c r="E106" s="11"/>
      <c r="F106" s="11"/>
      <c r="G106" s="11"/>
      <c r="H106" s="11"/>
      <c r="I106" s="42">
        <f aca="true" t="shared" si="13" ref="I106:K108">I107</f>
        <v>26000</v>
      </c>
      <c r="J106" s="42">
        <f t="shared" si="13"/>
        <v>0</v>
      </c>
      <c r="K106" s="42">
        <f t="shared" si="13"/>
        <v>-26000</v>
      </c>
    </row>
    <row r="107" spans="2:11" ht="18" customHeight="1">
      <c r="B107" s="294" t="s">
        <v>84</v>
      </c>
      <c r="C107" s="295" t="s">
        <v>17</v>
      </c>
      <c r="D107" s="32" t="s">
        <v>17</v>
      </c>
      <c r="E107" s="32" t="s">
        <v>83</v>
      </c>
      <c r="F107" s="32" t="s">
        <v>42</v>
      </c>
      <c r="G107" s="32" t="s">
        <v>42</v>
      </c>
      <c r="H107" s="32"/>
      <c r="I107" s="38">
        <f t="shared" si="13"/>
        <v>26000</v>
      </c>
      <c r="J107" s="38">
        <f t="shared" si="13"/>
        <v>0</v>
      </c>
      <c r="K107" s="38">
        <f t="shared" si="13"/>
        <v>-26000</v>
      </c>
    </row>
    <row r="108" spans="2:11" ht="12.75">
      <c r="B108" s="266" t="s">
        <v>127</v>
      </c>
      <c r="C108" s="136" t="s">
        <v>17</v>
      </c>
      <c r="D108" s="63" t="s">
        <v>17</v>
      </c>
      <c r="E108" s="63" t="s">
        <v>83</v>
      </c>
      <c r="F108" s="63" t="s">
        <v>10</v>
      </c>
      <c r="G108" s="63" t="s">
        <v>42</v>
      </c>
      <c r="H108" s="63"/>
      <c r="I108" s="64">
        <f t="shared" si="13"/>
        <v>26000</v>
      </c>
      <c r="J108" s="64">
        <f t="shared" si="13"/>
        <v>0</v>
      </c>
      <c r="K108" s="64">
        <f t="shared" si="13"/>
        <v>-26000</v>
      </c>
    </row>
    <row r="109" spans="2:11" ht="15" customHeight="1">
      <c r="B109" s="169" t="s">
        <v>128</v>
      </c>
      <c r="C109" s="35" t="s">
        <v>17</v>
      </c>
      <c r="D109" s="12" t="s">
        <v>17</v>
      </c>
      <c r="E109" s="12" t="s">
        <v>83</v>
      </c>
      <c r="F109" s="13" t="s">
        <v>10</v>
      </c>
      <c r="G109" s="13" t="s">
        <v>42</v>
      </c>
      <c r="H109" s="12" t="s">
        <v>149</v>
      </c>
      <c r="I109" s="39">
        <v>26000</v>
      </c>
      <c r="J109" s="39"/>
      <c r="K109" s="39">
        <f>J109-I109</f>
        <v>-26000</v>
      </c>
    </row>
    <row r="110" spans="2:11" ht="15.75">
      <c r="B110" s="287" t="s">
        <v>45</v>
      </c>
      <c r="C110" s="28" t="s">
        <v>12</v>
      </c>
      <c r="D110" s="28"/>
      <c r="E110" s="28"/>
      <c r="F110" s="28"/>
      <c r="G110" s="28"/>
      <c r="H110" s="28"/>
      <c r="I110" s="41">
        <f>I111+I130+I172</f>
        <v>225616556.64999998</v>
      </c>
      <c r="J110" s="41">
        <f>J111+J130+J172</f>
        <v>224590556.64999998</v>
      </c>
      <c r="K110" s="41">
        <f>K111+K130+K172</f>
        <v>-1026000</v>
      </c>
    </row>
    <row r="111" spans="2:11" ht="12.75">
      <c r="B111" s="300" t="s">
        <v>46</v>
      </c>
      <c r="C111" s="282" t="s">
        <v>12</v>
      </c>
      <c r="D111" s="17" t="s">
        <v>10</v>
      </c>
      <c r="E111" s="15"/>
      <c r="F111" s="15"/>
      <c r="G111" s="15"/>
      <c r="H111" s="15"/>
      <c r="I111" s="42">
        <f>I112+I116+I122</f>
        <v>37769959.61</v>
      </c>
      <c r="J111" s="42">
        <f>J112+J116+J122</f>
        <v>37769959.61</v>
      </c>
      <c r="K111" s="42">
        <f>K112+K116+K122</f>
        <v>0</v>
      </c>
    </row>
    <row r="112" spans="2:11" ht="18" customHeight="1">
      <c r="B112" s="290" t="s">
        <v>47</v>
      </c>
      <c r="C112" s="138" t="s">
        <v>12</v>
      </c>
      <c r="D112" s="18" t="s">
        <v>10</v>
      </c>
      <c r="E112" s="18" t="s">
        <v>48</v>
      </c>
      <c r="F112" s="18" t="s">
        <v>42</v>
      </c>
      <c r="G112" s="18" t="s">
        <v>42</v>
      </c>
      <c r="H112" s="18"/>
      <c r="I112" s="38">
        <f>I113</f>
        <v>35242599.95</v>
      </c>
      <c r="J112" s="38">
        <f>J113</f>
        <v>35242599.95</v>
      </c>
      <c r="K112" s="38">
        <f>K113</f>
        <v>0</v>
      </c>
    </row>
    <row r="113" spans="2:11" ht="24.75" customHeight="1">
      <c r="B113" s="266" t="s">
        <v>4</v>
      </c>
      <c r="C113" s="142" t="s">
        <v>12</v>
      </c>
      <c r="D113" s="66" t="s">
        <v>10</v>
      </c>
      <c r="E113" s="63" t="s">
        <v>48</v>
      </c>
      <c r="F113" s="66" t="s">
        <v>105</v>
      </c>
      <c r="G113" s="66" t="s">
        <v>0</v>
      </c>
      <c r="H113" s="66"/>
      <c r="I113" s="64">
        <f>SUM(I114:I115)</f>
        <v>35242599.95</v>
      </c>
      <c r="J113" s="64">
        <f>SUM(J114:J115)</f>
        <v>35242599.95</v>
      </c>
      <c r="K113" s="64">
        <f>SUM(K114:K115)</f>
        <v>0</v>
      </c>
    </row>
    <row r="114" spans="2:11" ht="15.75" customHeight="1">
      <c r="B114" s="306" t="s">
        <v>106</v>
      </c>
      <c r="C114" s="16" t="s">
        <v>12</v>
      </c>
      <c r="D114" s="13" t="s">
        <v>10</v>
      </c>
      <c r="E114" s="12" t="s">
        <v>48</v>
      </c>
      <c r="F114" s="13" t="s">
        <v>105</v>
      </c>
      <c r="G114" s="13" t="s">
        <v>42</v>
      </c>
      <c r="H114" s="13" t="s">
        <v>40</v>
      </c>
      <c r="I114" s="39">
        <v>29452943.92</v>
      </c>
      <c r="J114" s="39">
        <v>29452943.92</v>
      </c>
      <c r="K114" s="39">
        <f>J114-I114</f>
        <v>0</v>
      </c>
    </row>
    <row r="115" spans="2:11" ht="13.5" customHeight="1">
      <c r="B115" s="306" t="s">
        <v>238</v>
      </c>
      <c r="C115" s="16" t="s">
        <v>12</v>
      </c>
      <c r="D115" s="13" t="s">
        <v>10</v>
      </c>
      <c r="E115" s="12" t="s">
        <v>48</v>
      </c>
      <c r="F115" s="13" t="s">
        <v>105</v>
      </c>
      <c r="G115" s="13" t="s">
        <v>10</v>
      </c>
      <c r="H115" s="13" t="s">
        <v>40</v>
      </c>
      <c r="I115" s="39">
        <v>5789656.03</v>
      </c>
      <c r="J115" s="39">
        <v>5789656.03</v>
      </c>
      <c r="K115" s="39">
        <f>J115-I115</f>
        <v>0</v>
      </c>
    </row>
    <row r="116" spans="2:11" ht="16.5" customHeight="1">
      <c r="B116" s="290" t="s">
        <v>103</v>
      </c>
      <c r="C116" s="135" t="s">
        <v>12</v>
      </c>
      <c r="D116" s="18" t="s">
        <v>10</v>
      </c>
      <c r="E116" s="18" t="s">
        <v>72</v>
      </c>
      <c r="F116" s="18" t="s">
        <v>42</v>
      </c>
      <c r="G116" s="18" t="s">
        <v>42</v>
      </c>
      <c r="H116" s="18"/>
      <c r="I116" s="38">
        <f>I117+I120</f>
        <v>648610.66</v>
      </c>
      <c r="J116" s="38">
        <f>J117+J120</f>
        <v>648610.66</v>
      </c>
      <c r="K116" s="38">
        <f>K117+K120</f>
        <v>0</v>
      </c>
    </row>
    <row r="117" spans="2:11" ht="12.75">
      <c r="B117" s="266" t="s">
        <v>147</v>
      </c>
      <c r="C117" s="136" t="s">
        <v>12</v>
      </c>
      <c r="D117" s="63" t="s">
        <v>10</v>
      </c>
      <c r="E117" s="63" t="s">
        <v>72</v>
      </c>
      <c r="F117" s="63" t="s">
        <v>108</v>
      </c>
      <c r="G117" s="63" t="s">
        <v>20</v>
      </c>
      <c r="H117" s="63"/>
      <c r="I117" s="64">
        <f>I118+I119</f>
        <v>403914.07</v>
      </c>
      <c r="J117" s="64">
        <f>J118+J119</f>
        <v>403914.07</v>
      </c>
      <c r="K117" s="64">
        <f>K118+K119</f>
        <v>0</v>
      </c>
    </row>
    <row r="118" spans="2:11" ht="17.25" customHeight="1">
      <c r="B118" s="306" t="s">
        <v>106</v>
      </c>
      <c r="C118" s="137" t="s">
        <v>12</v>
      </c>
      <c r="D118" s="12" t="s">
        <v>10</v>
      </c>
      <c r="E118" s="12" t="s">
        <v>72</v>
      </c>
      <c r="F118" s="12" t="s">
        <v>108</v>
      </c>
      <c r="G118" s="12" t="s">
        <v>20</v>
      </c>
      <c r="H118" s="12" t="s">
        <v>40</v>
      </c>
      <c r="I118" s="39">
        <v>398223.74</v>
      </c>
      <c r="J118" s="39">
        <v>398223.74</v>
      </c>
      <c r="K118" s="39">
        <f>J118-I118</f>
        <v>0</v>
      </c>
    </row>
    <row r="119" spans="2:11" ht="21" customHeight="1">
      <c r="B119" s="306" t="s">
        <v>239</v>
      </c>
      <c r="C119" s="137" t="s">
        <v>12</v>
      </c>
      <c r="D119" s="12" t="s">
        <v>10</v>
      </c>
      <c r="E119" s="12" t="s">
        <v>72</v>
      </c>
      <c r="F119" s="12" t="s">
        <v>108</v>
      </c>
      <c r="G119" s="12" t="s">
        <v>20</v>
      </c>
      <c r="H119" s="12" t="s">
        <v>40</v>
      </c>
      <c r="I119" s="39">
        <v>5690.33</v>
      </c>
      <c r="J119" s="39">
        <v>5690.33</v>
      </c>
      <c r="K119" s="39">
        <f>J119-I119</f>
        <v>0</v>
      </c>
    </row>
    <row r="120" spans="2:11" ht="37.5" customHeight="1">
      <c r="B120" s="266" t="s">
        <v>222</v>
      </c>
      <c r="C120" s="136" t="s">
        <v>12</v>
      </c>
      <c r="D120" s="63" t="s">
        <v>10</v>
      </c>
      <c r="E120" s="63" t="s">
        <v>72</v>
      </c>
      <c r="F120" s="63" t="s">
        <v>108</v>
      </c>
      <c r="G120" s="63" t="s">
        <v>21</v>
      </c>
      <c r="H120" s="63"/>
      <c r="I120" s="64">
        <f>I121</f>
        <v>244696.59</v>
      </c>
      <c r="J120" s="64">
        <f>J121</f>
        <v>244696.59</v>
      </c>
      <c r="K120" s="64">
        <f>K121</f>
        <v>0</v>
      </c>
    </row>
    <row r="121" spans="2:11" ht="18.75" customHeight="1">
      <c r="B121" s="306" t="s">
        <v>106</v>
      </c>
      <c r="C121" s="137" t="s">
        <v>12</v>
      </c>
      <c r="D121" s="12" t="s">
        <v>10</v>
      </c>
      <c r="E121" s="12" t="s">
        <v>72</v>
      </c>
      <c r="F121" s="12" t="s">
        <v>108</v>
      </c>
      <c r="G121" s="12" t="s">
        <v>21</v>
      </c>
      <c r="H121" s="12" t="s">
        <v>40</v>
      </c>
      <c r="I121" s="39">
        <v>244696.59</v>
      </c>
      <c r="J121" s="39">
        <v>244696.59</v>
      </c>
      <c r="K121" s="39">
        <f>J121-I121</f>
        <v>0</v>
      </c>
    </row>
    <row r="122" spans="2:11" ht="16.5" customHeight="1">
      <c r="B122" s="290" t="s">
        <v>167</v>
      </c>
      <c r="C122" s="135" t="s">
        <v>12</v>
      </c>
      <c r="D122" s="18" t="s">
        <v>10</v>
      </c>
      <c r="E122" s="18" t="s">
        <v>161</v>
      </c>
      <c r="F122" s="18" t="s">
        <v>10</v>
      </c>
      <c r="G122" s="18" t="s">
        <v>42</v>
      </c>
      <c r="H122" s="18"/>
      <c r="I122" s="38">
        <f>I123+I125+I127</f>
        <v>1878749</v>
      </c>
      <c r="J122" s="38">
        <f>J123+J125+J127</f>
        <v>1878749</v>
      </c>
      <c r="K122" s="38">
        <f>K123+K125+K127</f>
        <v>0</v>
      </c>
    </row>
    <row r="123" spans="2:11" ht="12.75">
      <c r="B123" s="266" t="s">
        <v>185</v>
      </c>
      <c r="C123" s="136" t="s">
        <v>12</v>
      </c>
      <c r="D123" s="63" t="s">
        <v>10</v>
      </c>
      <c r="E123" s="63" t="s">
        <v>161</v>
      </c>
      <c r="F123" s="63" t="s">
        <v>10</v>
      </c>
      <c r="G123" s="63" t="s">
        <v>18</v>
      </c>
      <c r="H123" s="63"/>
      <c r="I123" s="64"/>
      <c r="J123" s="64"/>
      <c r="K123" s="64"/>
    </row>
    <row r="124" spans="2:11" ht="19.5" customHeight="1">
      <c r="B124" s="306" t="s">
        <v>106</v>
      </c>
      <c r="C124" s="137" t="s">
        <v>12</v>
      </c>
      <c r="D124" s="12" t="s">
        <v>10</v>
      </c>
      <c r="E124" s="12" t="s">
        <v>161</v>
      </c>
      <c r="F124" s="12" t="s">
        <v>10</v>
      </c>
      <c r="G124" s="12" t="s">
        <v>18</v>
      </c>
      <c r="H124" s="12" t="s">
        <v>40</v>
      </c>
      <c r="I124" s="39"/>
      <c r="J124" s="39"/>
      <c r="K124" s="39"/>
    </row>
    <row r="125" spans="2:11" ht="12.75">
      <c r="B125" s="266" t="s">
        <v>255</v>
      </c>
      <c r="C125" s="136" t="s">
        <v>12</v>
      </c>
      <c r="D125" s="63" t="s">
        <v>10</v>
      </c>
      <c r="E125" s="63" t="s">
        <v>161</v>
      </c>
      <c r="F125" s="63" t="s">
        <v>10</v>
      </c>
      <c r="G125" s="63" t="s">
        <v>17</v>
      </c>
      <c r="H125" s="63"/>
      <c r="I125" s="64">
        <f>I126</f>
        <v>1851000</v>
      </c>
      <c r="J125" s="64">
        <f>J126</f>
        <v>1851000</v>
      </c>
      <c r="K125" s="64">
        <f>K126</f>
        <v>0</v>
      </c>
    </row>
    <row r="126" spans="2:11" ht="21.75" customHeight="1">
      <c r="B126" s="306" t="s">
        <v>106</v>
      </c>
      <c r="C126" s="137" t="s">
        <v>12</v>
      </c>
      <c r="D126" s="12" t="s">
        <v>10</v>
      </c>
      <c r="E126" s="12" t="s">
        <v>161</v>
      </c>
      <c r="F126" s="12" t="s">
        <v>10</v>
      </c>
      <c r="G126" s="12" t="s">
        <v>17</v>
      </c>
      <c r="H126" s="12" t="s">
        <v>40</v>
      </c>
      <c r="I126" s="39">
        <v>1851000</v>
      </c>
      <c r="J126" s="39">
        <v>1851000</v>
      </c>
      <c r="K126" s="39">
        <f>J126-I126</f>
        <v>0</v>
      </c>
    </row>
    <row r="127" spans="2:11" ht="23.25" customHeight="1">
      <c r="B127" s="266" t="s">
        <v>187</v>
      </c>
      <c r="C127" s="136" t="s">
        <v>12</v>
      </c>
      <c r="D127" s="63" t="s">
        <v>10</v>
      </c>
      <c r="E127" s="63" t="s">
        <v>161</v>
      </c>
      <c r="F127" s="63" t="s">
        <v>10</v>
      </c>
      <c r="G127" s="63" t="s">
        <v>87</v>
      </c>
      <c r="H127" s="63"/>
      <c r="I127" s="64">
        <f>I128+I129</f>
        <v>27749</v>
      </c>
      <c r="J127" s="64">
        <f>J128+J129</f>
        <v>27749</v>
      </c>
      <c r="K127" s="64">
        <f>K128+K129</f>
        <v>0</v>
      </c>
    </row>
    <row r="128" spans="2:11" ht="30" customHeight="1">
      <c r="B128" s="306" t="s">
        <v>204</v>
      </c>
      <c r="C128" s="137" t="s">
        <v>12</v>
      </c>
      <c r="D128" s="12" t="s">
        <v>10</v>
      </c>
      <c r="E128" s="12" t="s">
        <v>161</v>
      </c>
      <c r="F128" s="12" t="s">
        <v>10</v>
      </c>
      <c r="G128" s="12" t="s">
        <v>87</v>
      </c>
      <c r="H128" s="12" t="s">
        <v>40</v>
      </c>
      <c r="I128" s="39">
        <v>19426</v>
      </c>
      <c r="J128" s="39">
        <v>19426</v>
      </c>
      <c r="K128" s="39">
        <f>J128-I128</f>
        <v>0</v>
      </c>
    </row>
    <row r="129" spans="2:11" ht="19.5" customHeight="1">
      <c r="B129" s="306" t="s">
        <v>239</v>
      </c>
      <c r="C129" s="137" t="s">
        <v>12</v>
      </c>
      <c r="D129" s="12" t="s">
        <v>10</v>
      </c>
      <c r="E129" s="12" t="s">
        <v>161</v>
      </c>
      <c r="F129" s="12" t="s">
        <v>10</v>
      </c>
      <c r="G129" s="12" t="s">
        <v>87</v>
      </c>
      <c r="H129" s="12" t="s">
        <v>40</v>
      </c>
      <c r="I129" s="39">
        <v>8323</v>
      </c>
      <c r="J129" s="39">
        <v>8323</v>
      </c>
      <c r="K129" s="39">
        <f>J129-I129</f>
        <v>0</v>
      </c>
    </row>
    <row r="130" spans="2:11" ht="12.75">
      <c r="B130" s="300" t="s">
        <v>49</v>
      </c>
      <c r="C130" s="139" t="s">
        <v>12</v>
      </c>
      <c r="D130" s="14" t="s">
        <v>18</v>
      </c>
      <c r="E130" s="11"/>
      <c r="F130" s="11"/>
      <c r="G130" s="11"/>
      <c r="H130" s="14"/>
      <c r="I130" s="42">
        <f>I131+I136+I141+I144+I150+I157+I165+I169</f>
        <v>172768897.04</v>
      </c>
      <c r="J130" s="42">
        <f>J131+J136+J141+J144+J150+J157+J165+J169</f>
        <v>171952897.04</v>
      </c>
      <c r="K130" s="42">
        <f>K131+K136+K141+K144+K150+K157+K165+K169</f>
        <v>-816000</v>
      </c>
    </row>
    <row r="131" spans="2:11" ht="12.75">
      <c r="B131" s="290" t="s">
        <v>50</v>
      </c>
      <c r="C131" s="143" t="s">
        <v>12</v>
      </c>
      <c r="D131" s="19" t="s">
        <v>18</v>
      </c>
      <c r="E131" s="18" t="s">
        <v>51</v>
      </c>
      <c r="F131" s="19" t="s">
        <v>0</v>
      </c>
      <c r="G131" s="19" t="s">
        <v>0</v>
      </c>
      <c r="H131" s="19"/>
      <c r="I131" s="38">
        <f>I132</f>
        <v>23912650.049999997</v>
      </c>
      <c r="J131" s="38">
        <f>J132</f>
        <v>23912650.049999997</v>
      </c>
      <c r="K131" s="38">
        <f>K132</f>
        <v>0</v>
      </c>
    </row>
    <row r="132" spans="2:11" ht="22.5" customHeight="1">
      <c r="B132" s="266" t="s">
        <v>4</v>
      </c>
      <c r="C132" s="142" t="s">
        <v>12</v>
      </c>
      <c r="D132" s="66" t="s">
        <v>18</v>
      </c>
      <c r="E132" s="63" t="s">
        <v>51</v>
      </c>
      <c r="F132" s="66" t="s">
        <v>105</v>
      </c>
      <c r="G132" s="66" t="s">
        <v>0</v>
      </c>
      <c r="H132" s="66"/>
      <c r="I132" s="64">
        <f>SUM(I133:I135)</f>
        <v>23912650.049999997</v>
      </c>
      <c r="J132" s="64">
        <f>SUM(J133:J135)</f>
        <v>23912650.049999997</v>
      </c>
      <c r="K132" s="64">
        <f>SUM(K133:K135)</f>
        <v>0</v>
      </c>
    </row>
    <row r="133" spans="2:11" ht="12.75">
      <c r="B133" s="306" t="s">
        <v>106</v>
      </c>
      <c r="C133" s="16" t="s">
        <v>12</v>
      </c>
      <c r="D133" s="13" t="s">
        <v>18</v>
      </c>
      <c r="E133" s="12" t="s">
        <v>51</v>
      </c>
      <c r="F133" s="13" t="s">
        <v>105</v>
      </c>
      <c r="G133" s="13" t="s">
        <v>42</v>
      </c>
      <c r="H133" s="13" t="s">
        <v>40</v>
      </c>
      <c r="I133" s="39">
        <v>19466056.08</v>
      </c>
      <c r="J133" s="39">
        <v>19466056.08</v>
      </c>
      <c r="K133" s="39">
        <f>J133-I133</f>
        <v>0</v>
      </c>
    </row>
    <row r="134" spans="2:11" ht="12.75">
      <c r="B134" s="24" t="s">
        <v>238</v>
      </c>
      <c r="C134" s="96" t="s">
        <v>12</v>
      </c>
      <c r="D134" s="13" t="s">
        <v>18</v>
      </c>
      <c r="E134" s="12" t="s">
        <v>51</v>
      </c>
      <c r="F134" s="13" t="s">
        <v>105</v>
      </c>
      <c r="G134" s="13" t="s">
        <v>10</v>
      </c>
      <c r="H134" s="251" t="s">
        <v>40</v>
      </c>
      <c r="I134" s="39">
        <v>3765143.97</v>
      </c>
      <c r="J134" s="39">
        <v>3765143.97</v>
      </c>
      <c r="K134" s="39">
        <f>J134-I134</f>
        <v>0</v>
      </c>
    </row>
    <row r="135" spans="2:11" ht="12.75">
      <c r="B135" s="24" t="s">
        <v>273</v>
      </c>
      <c r="C135" s="96" t="s">
        <v>12</v>
      </c>
      <c r="D135" s="13" t="s">
        <v>18</v>
      </c>
      <c r="E135" s="12" t="s">
        <v>51</v>
      </c>
      <c r="F135" s="13" t="s">
        <v>105</v>
      </c>
      <c r="G135" s="13" t="s">
        <v>18</v>
      </c>
      <c r="H135" s="251" t="s">
        <v>40</v>
      </c>
      <c r="I135" s="39">
        <v>681450</v>
      </c>
      <c r="J135" s="39">
        <v>681450</v>
      </c>
      <c r="K135" s="39">
        <f>J135-I135</f>
        <v>0</v>
      </c>
    </row>
    <row r="136" spans="2:11" ht="12" customHeight="1">
      <c r="B136" s="290" t="s">
        <v>52</v>
      </c>
      <c r="C136" s="143" t="s">
        <v>12</v>
      </c>
      <c r="D136" s="19" t="s">
        <v>18</v>
      </c>
      <c r="E136" s="18" t="s">
        <v>53</v>
      </c>
      <c r="F136" s="18" t="s">
        <v>42</v>
      </c>
      <c r="G136" s="18" t="s">
        <v>42</v>
      </c>
      <c r="H136" s="19"/>
      <c r="I136" s="38">
        <f>I137</f>
        <v>21364750</v>
      </c>
      <c r="J136" s="38">
        <f>J137</f>
        <v>21364750</v>
      </c>
      <c r="K136" s="38">
        <f>K137</f>
        <v>0</v>
      </c>
    </row>
    <row r="137" spans="2:11" ht="19.5" customHeight="1">
      <c r="B137" s="266" t="s">
        <v>4</v>
      </c>
      <c r="C137" s="142" t="s">
        <v>12</v>
      </c>
      <c r="D137" s="66" t="s">
        <v>18</v>
      </c>
      <c r="E137" s="63" t="s">
        <v>53</v>
      </c>
      <c r="F137" s="63" t="s">
        <v>105</v>
      </c>
      <c r="G137" s="63" t="s">
        <v>42</v>
      </c>
      <c r="H137" s="66"/>
      <c r="I137" s="64">
        <f>SUM(I138:I140)</f>
        <v>21364750</v>
      </c>
      <c r="J137" s="64">
        <f>SUM(J138:J140)</f>
        <v>21364750</v>
      </c>
      <c r="K137" s="64">
        <f>SUM(K138:K140)</f>
        <v>0</v>
      </c>
    </row>
    <row r="138" spans="2:11" ht="12.75">
      <c r="B138" s="306" t="s">
        <v>106</v>
      </c>
      <c r="C138" s="16" t="s">
        <v>12</v>
      </c>
      <c r="D138" s="13" t="s">
        <v>18</v>
      </c>
      <c r="E138" s="12" t="s">
        <v>53</v>
      </c>
      <c r="F138" s="12" t="s">
        <v>105</v>
      </c>
      <c r="G138" s="12" t="s">
        <v>42</v>
      </c>
      <c r="H138" s="13" t="s">
        <v>40</v>
      </c>
      <c r="I138" s="39">
        <v>20281000</v>
      </c>
      <c r="J138" s="39">
        <v>20281000</v>
      </c>
      <c r="K138" s="39">
        <f>J138-I138</f>
        <v>0</v>
      </c>
    </row>
    <row r="139" spans="2:11" ht="12.75">
      <c r="B139" s="306" t="s">
        <v>238</v>
      </c>
      <c r="C139" s="16" t="s">
        <v>12</v>
      </c>
      <c r="D139" s="13" t="s">
        <v>18</v>
      </c>
      <c r="E139" s="12" t="s">
        <v>53</v>
      </c>
      <c r="F139" s="12" t="s">
        <v>105</v>
      </c>
      <c r="G139" s="12" t="s">
        <v>10</v>
      </c>
      <c r="H139" s="13" t="s">
        <v>40</v>
      </c>
      <c r="I139" s="39">
        <v>900000</v>
      </c>
      <c r="J139" s="39">
        <v>900000</v>
      </c>
      <c r="K139" s="39">
        <f>J139-I139</f>
        <v>0</v>
      </c>
    </row>
    <row r="140" spans="2:12" ht="12.75">
      <c r="B140" s="24" t="s">
        <v>273</v>
      </c>
      <c r="C140" s="96" t="s">
        <v>12</v>
      </c>
      <c r="D140" s="13" t="s">
        <v>18</v>
      </c>
      <c r="E140" s="12" t="s">
        <v>53</v>
      </c>
      <c r="F140" s="12" t="s">
        <v>105</v>
      </c>
      <c r="G140" s="12" t="s">
        <v>18</v>
      </c>
      <c r="H140" s="251" t="s">
        <v>40</v>
      </c>
      <c r="I140" s="39">
        <v>183750</v>
      </c>
      <c r="J140" s="39">
        <v>183750</v>
      </c>
      <c r="K140" s="39">
        <f>J140-I140</f>
        <v>0</v>
      </c>
      <c r="L140" s="264"/>
    </row>
    <row r="141" spans="2:11" ht="12.75">
      <c r="B141" s="290" t="s">
        <v>54</v>
      </c>
      <c r="C141" s="143" t="s">
        <v>12</v>
      </c>
      <c r="D141" s="19" t="s">
        <v>18</v>
      </c>
      <c r="E141" s="18" t="s">
        <v>55</v>
      </c>
      <c r="F141" s="18" t="s">
        <v>42</v>
      </c>
      <c r="G141" s="18" t="s">
        <v>42</v>
      </c>
      <c r="H141" s="19"/>
      <c r="I141" s="38">
        <f>I143</f>
        <v>30000</v>
      </c>
      <c r="J141" s="38">
        <f>J143</f>
        <v>30000</v>
      </c>
      <c r="K141" s="38">
        <f>K143</f>
        <v>0</v>
      </c>
    </row>
    <row r="142" spans="2:11" ht="22.5" customHeight="1">
      <c r="B142" s="266" t="s">
        <v>4</v>
      </c>
      <c r="C142" s="142" t="s">
        <v>12</v>
      </c>
      <c r="D142" s="66" t="s">
        <v>18</v>
      </c>
      <c r="E142" s="63" t="s">
        <v>55</v>
      </c>
      <c r="F142" s="63" t="s">
        <v>105</v>
      </c>
      <c r="G142" s="63" t="s">
        <v>42</v>
      </c>
      <c r="H142" s="66"/>
      <c r="I142" s="64">
        <f>I143</f>
        <v>30000</v>
      </c>
      <c r="J142" s="64">
        <f>J143</f>
        <v>30000</v>
      </c>
      <c r="K142" s="64">
        <f>K143</f>
        <v>0</v>
      </c>
    </row>
    <row r="143" spans="2:11" ht="12" customHeight="1">
      <c r="B143" s="306" t="s">
        <v>238</v>
      </c>
      <c r="C143" s="16" t="s">
        <v>12</v>
      </c>
      <c r="D143" s="13" t="s">
        <v>18</v>
      </c>
      <c r="E143" s="12" t="s">
        <v>55</v>
      </c>
      <c r="F143" s="12" t="s">
        <v>105</v>
      </c>
      <c r="G143" s="12" t="s">
        <v>10</v>
      </c>
      <c r="H143" s="13" t="s">
        <v>40</v>
      </c>
      <c r="I143" s="39">
        <v>30000</v>
      </c>
      <c r="J143" s="39">
        <v>30000</v>
      </c>
      <c r="K143" s="39">
        <f>J143-I143</f>
        <v>0</v>
      </c>
    </row>
    <row r="144" spans="2:11" ht="21" customHeight="1">
      <c r="B144" s="290" t="s">
        <v>103</v>
      </c>
      <c r="C144" s="135" t="s">
        <v>12</v>
      </c>
      <c r="D144" s="18" t="s">
        <v>18</v>
      </c>
      <c r="E144" s="18" t="s">
        <v>72</v>
      </c>
      <c r="F144" s="18" t="s">
        <v>42</v>
      </c>
      <c r="G144" s="18" t="s">
        <v>42</v>
      </c>
      <c r="H144" s="18"/>
      <c r="I144" s="38">
        <f>I145+I147</f>
        <v>2643866.42</v>
      </c>
      <c r="J144" s="38">
        <f>J145+J147</f>
        <v>3547866.42</v>
      </c>
      <c r="K144" s="38">
        <f>K145+K147</f>
        <v>904000</v>
      </c>
    </row>
    <row r="145" spans="2:11" ht="12.75">
      <c r="B145" s="266" t="s">
        <v>147</v>
      </c>
      <c r="C145" s="136" t="s">
        <v>12</v>
      </c>
      <c r="D145" s="63" t="s">
        <v>18</v>
      </c>
      <c r="E145" s="63" t="s">
        <v>72</v>
      </c>
      <c r="F145" s="63" t="s">
        <v>108</v>
      </c>
      <c r="G145" s="63" t="s">
        <v>20</v>
      </c>
      <c r="H145" s="63"/>
      <c r="I145" s="64">
        <f>I146</f>
        <v>100016.26</v>
      </c>
      <c r="J145" s="64">
        <f>J146</f>
        <v>100016.26</v>
      </c>
      <c r="K145" s="64">
        <f>K146</f>
        <v>0</v>
      </c>
    </row>
    <row r="146" spans="2:11" ht="18.75" customHeight="1">
      <c r="B146" s="306" t="s">
        <v>106</v>
      </c>
      <c r="C146" s="137" t="s">
        <v>12</v>
      </c>
      <c r="D146" s="12" t="s">
        <v>18</v>
      </c>
      <c r="E146" s="12" t="s">
        <v>72</v>
      </c>
      <c r="F146" s="12" t="s">
        <v>108</v>
      </c>
      <c r="G146" s="12" t="s">
        <v>20</v>
      </c>
      <c r="H146" s="12" t="s">
        <v>40</v>
      </c>
      <c r="I146" s="39">
        <v>100016.26</v>
      </c>
      <c r="J146" s="39">
        <v>100016.26</v>
      </c>
      <c r="K146" s="39">
        <f>J146-I146</f>
        <v>0</v>
      </c>
    </row>
    <row r="147" spans="2:11" ht="38.25">
      <c r="B147" s="266" t="s">
        <v>222</v>
      </c>
      <c r="C147" s="136" t="s">
        <v>12</v>
      </c>
      <c r="D147" s="63" t="s">
        <v>18</v>
      </c>
      <c r="E147" s="63" t="s">
        <v>72</v>
      </c>
      <c r="F147" s="63" t="s">
        <v>108</v>
      </c>
      <c r="G147" s="63" t="s">
        <v>21</v>
      </c>
      <c r="H147" s="63"/>
      <c r="I147" s="64">
        <f>I148+I149</f>
        <v>2543850.16</v>
      </c>
      <c r="J147" s="64">
        <f>J148+J149</f>
        <v>3447850.16</v>
      </c>
      <c r="K147" s="64">
        <f>K148+K149</f>
        <v>904000</v>
      </c>
    </row>
    <row r="148" spans="2:11" ht="21.75" customHeight="1">
      <c r="B148" s="306" t="s">
        <v>106</v>
      </c>
      <c r="C148" s="137" t="s">
        <v>12</v>
      </c>
      <c r="D148" s="12" t="s">
        <v>18</v>
      </c>
      <c r="E148" s="12" t="s">
        <v>72</v>
      </c>
      <c r="F148" s="12" t="s">
        <v>108</v>
      </c>
      <c r="G148" s="12" t="s">
        <v>21</v>
      </c>
      <c r="H148" s="12" t="s">
        <v>40</v>
      </c>
      <c r="I148" s="39">
        <v>2517303.41</v>
      </c>
      <c r="J148" s="39">
        <f>2517303.41+904000</f>
        <v>3421303.41</v>
      </c>
      <c r="K148" s="39">
        <f>J148-I148</f>
        <v>904000</v>
      </c>
    </row>
    <row r="149" spans="2:11" ht="16.5" customHeight="1">
      <c r="B149" s="306" t="s">
        <v>239</v>
      </c>
      <c r="C149" s="137" t="s">
        <v>12</v>
      </c>
      <c r="D149" s="12" t="s">
        <v>18</v>
      </c>
      <c r="E149" s="12" t="s">
        <v>72</v>
      </c>
      <c r="F149" s="12" t="s">
        <v>108</v>
      </c>
      <c r="G149" s="12" t="s">
        <v>21</v>
      </c>
      <c r="H149" s="12" t="s">
        <v>40</v>
      </c>
      <c r="I149" s="39">
        <v>26546.75</v>
      </c>
      <c r="J149" s="39">
        <v>26546.75</v>
      </c>
      <c r="K149" s="39">
        <f>J149-I149</f>
        <v>0</v>
      </c>
    </row>
    <row r="150" spans="2:11" ht="29.25" customHeight="1">
      <c r="B150" s="290" t="s">
        <v>81</v>
      </c>
      <c r="C150" s="143" t="s">
        <v>12</v>
      </c>
      <c r="D150" s="19" t="s">
        <v>18</v>
      </c>
      <c r="E150" s="18" t="s">
        <v>6</v>
      </c>
      <c r="F150" s="18" t="s">
        <v>42</v>
      </c>
      <c r="G150" s="18" t="s">
        <v>42</v>
      </c>
      <c r="H150" s="19"/>
      <c r="I150" s="38">
        <f>I151+I154</f>
        <v>6737708.59</v>
      </c>
      <c r="J150" s="38">
        <f>J151+J154</f>
        <v>6737708.59</v>
      </c>
      <c r="K150" s="38">
        <f>K151+K154</f>
        <v>0</v>
      </c>
    </row>
    <row r="151" spans="2:11" ht="15" customHeight="1">
      <c r="B151" s="266" t="s">
        <v>112</v>
      </c>
      <c r="C151" s="142" t="s">
        <v>12</v>
      </c>
      <c r="D151" s="66" t="s">
        <v>18</v>
      </c>
      <c r="E151" s="63" t="s">
        <v>6</v>
      </c>
      <c r="F151" s="66" t="s">
        <v>14</v>
      </c>
      <c r="G151" s="66" t="s">
        <v>42</v>
      </c>
      <c r="H151" s="66"/>
      <c r="I151" s="64">
        <f>I152+I153</f>
        <v>2760849.59</v>
      </c>
      <c r="J151" s="64">
        <f>J152+J153</f>
        <v>2760849.59</v>
      </c>
      <c r="K151" s="64">
        <f>K152+K153</f>
        <v>0</v>
      </c>
    </row>
    <row r="152" spans="2:11" ht="23.25" customHeight="1">
      <c r="B152" s="306" t="s">
        <v>106</v>
      </c>
      <c r="C152" s="16" t="s">
        <v>12</v>
      </c>
      <c r="D152" s="13" t="s">
        <v>18</v>
      </c>
      <c r="E152" s="12" t="s">
        <v>6</v>
      </c>
      <c r="F152" s="13" t="s">
        <v>14</v>
      </c>
      <c r="G152" s="13" t="s">
        <v>42</v>
      </c>
      <c r="H152" s="13" t="s">
        <v>40</v>
      </c>
      <c r="I152" s="39">
        <v>2642000</v>
      </c>
      <c r="J152" s="39">
        <v>2642000</v>
      </c>
      <c r="K152" s="39">
        <f>J152-I152</f>
        <v>0</v>
      </c>
    </row>
    <row r="153" spans="2:11" ht="24.75" customHeight="1">
      <c r="B153" s="306" t="s">
        <v>239</v>
      </c>
      <c r="C153" s="16" t="s">
        <v>12</v>
      </c>
      <c r="D153" s="13" t="s">
        <v>18</v>
      </c>
      <c r="E153" s="12" t="s">
        <v>6</v>
      </c>
      <c r="F153" s="13" t="s">
        <v>14</v>
      </c>
      <c r="G153" s="13" t="s">
        <v>42</v>
      </c>
      <c r="H153" s="13" t="s">
        <v>40</v>
      </c>
      <c r="I153" s="39">
        <v>118849.59</v>
      </c>
      <c r="J153" s="39">
        <v>118849.59</v>
      </c>
      <c r="K153" s="39">
        <f>J153-I153</f>
        <v>0</v>
      </c>
    </row>
    <row r="154" spans="2:11" ht="15" customHeight="1">
      <c r="B154" s="266" t="s">
        <v>240</v>
      </c>
      <c r="C154" s="136" t="s">
        <v>12</v>
      </c>
      <c r="D154" s="63" t="s">
        <v>18</v>
      </c>
      <c r="E154" s="63" t="s">
        <v>6</v>
      </c>
      <c r="F154" s="63" t="s">
        <v>15</v>
      </c>
      <c r="G154" s="63" t="s">
        <v>42</v>
      </c>
      <c r="H154" s="63"/>
      <c r="I154" s="64">
        <f>I155+I156</f>
        <v>3976859</v>
      </c>
      <c r="J154" s="64">
        <f>J155+J156</f>
        <v>3976859</v>
      </c>
      <c r="K154" s="64">
        <f>K155+K156</f>
        <v>0</v>
      </c>
    </row>
    <row r="155" spans="2:11" ht="16.5" customHeight="1">
      <c r="B155" s="306" t="s">
        <v>106</v>
      </c>
      <c r="C155" s="137" t="s">
        <v>12</v>
      </c>
      <c r="D155" s="12" t="s">
        <v>18</v>
      </c>
      <c r="E155" s="12" t="s">
        <v>6</v>
      </c>
      <c r="F155" s="12" t="s">
        <v>15</v>
      </c>
      <c r="G155" s="12" t="s">
        <v>42</v>
      </c>
      <c r="H155" s="12" t="s">
        <v>40</v>
      </c>
      <c r="I155" s="39">
        <v>2070500</v>
      </c>
      <c r="J155" s="39">
        <v>2070500</v>
      </c>
      <c r="K155" s="39">
        <f>J155-I155</f>
        <v>0</v>
      </c>
    </row>
    <row r="156" spans="2:11" ht="24" customHeight="1">
      <c r="B156" s="306" t="s">
        <v>239</v>
      </c>
      <c r="C156" s="137" t="s">
        <v>12</v>
      </c>
      <c r="D156" s="12" t="s">
        <v>18</v>
      </c>
      <c r="E156" s="12" t="s">
        <v>6</v>
      </c>
      <c r="F156" s="12" t="s">
        <v>15</v>
      </c>
      <c r="G156" s="12" t="s">
        <v>42</v>
      </c>
      <c r="H156" s="12" t="s">
        <v>40</v>
      </c>
      <c r="I156" s="39">
        <v>1906359</v>
      </c>
      <c r="J156" s="39">
        <v>1906359</v>
      </c>
      <c r="K156" s="39">
        <f>J156-I156</f>
        <v>0</v>
      </c>
    </row>
    <row r="157" spans="2:11" ht="27.75" customHeight="1">
      <c r="B157" s="290" t="s">
        <v>167</v>
      </c>
      <c r="C157" s="143" t="s">
        <v>12</v>
      </c>
      <c r="D157" s="19" t="s">
        <v>18</v>
      </c>
      <c r="E157" s="18" t="s">
        <v>161</v>
      </c>
      <c r="F157" s="19" t="s">
        <v>10</v>
      </c>
      <c r="G157" s="19" t="s">
        <v>42</v>
      </c>
      <c r="H157" s="19"/>
      <c r="I157" s="38">
        <f>I158+I161+I163</f>
        <v>3629325.1</v>
      </c>
      <c r="J157" s="38">
        <f>J158+J161+J163</f>
        <v>3629325.1</v>
      </c>
      <c r="K157" s="38">
        <f>K158+K161+K163</f>
        <v>0</v>
      </c>
    </row>
    <row r="158" spans="2:11" ht="14.25" customHeight="1">
      <c r="B158" s="266" t="s">
        <v>188</v>
      </c>
      <c r="C158" s="142" t="s">
        <v>12</v>
      </c>
      <c r="D158" s="66" t="s">
        <v>18</v>
      </c>
      <c r="E158" s="63" t="s">
        <v>161</v>
      </c>
      <c r="F158" s="66" t="s">
        <v>10</v>
      </c>
      <c r="G158" s="66" t="s">
        <v>20</v>
      </c>
      <c r="H158" s="66"/>
      <c r="I158" s="64">
        <f>I159+I160</f>
        <v>2132751.1</v>
      </c>
      <c r="J158" s="64">
        <f>J159+J160</f>
        <v>2132751.1</v>
      </c>
      <c r="K158" s="64">
        <f>K159+K160</f>
        <v>0</v>
      </c>
    </row>
    <row r="159" spans="2:11" ht="19.5" customHeight="1">
      <c r="B159" s="306" t="s">
        <v>106</v>
      </c>
      <c r="C159" s="16" t="s">
        <v>12</v>
      </c>
      <c r="D159" s="13" t="s">
        <v>18</v>
      </c>
      <c r="E159" s="12" t="s">
        <v>161</v>
      </c>
      <c r="F159" s="13" t="s">
        <v>10</v>
      </c>
      <c r="G159" s="13" t="s">
        <v>20</v>
      </c>
      <c r="H159" s="13" t="s">
        <v>40</v>
      </c>
      <c r="I159" s="39">
        <v>1727100</v>
      </c>
      <c r="J159" s="39">
        <v>1727100</v>
      </c>
      <c r="K159" s="39">
        <f>J159-I159</f>
        <v>0</v>
      </c>
    </row>
    <row r="160" spans="2:11" ht="19.5" customHeight="1">
      <c r="B160" s="306" t="s">
        <v>239</v>
      </c>
      <c r="C160" s="16" t="s">
        <v>12</v>
      </c>
      <c r="D160" s="13" t="s">
        <v>18</v>
      </c>
      <c r="E160" s="12" t="s">
        <v>161</v>
      </c>
      <c r="F160" s="13" t="s">
        <v>10</v>
      </c>
      <c r="G160" s="13" t="s">
        <v>20</v>
      </c>
      <c r="H160" s="13" t="s">
        <v>40</v>
      </c>
      <c r="I160" s="39">
        <v>405651.1</v>
      </c>
      <c r="J160" s="39">
        <v>405651.1</v>
      </c>
      <c r="K160" s="39">
        <f>J160-I160</f>
        <v>0</v>
      </c>
    </row>
    <row r="161" spans="2:11" ht="15.75" customHeight="1">
      <c r="B161" s="266" t="s">
        <v>255</v>
      </c>
      <c r="C161" s="136" t="s">
        <v>12</v>
      </c>
      <c r="D161" s="63" t="s">
        <v>18</v>
      </c>
      <c r="E161" s="63" t="s">
        <v>161</v>
      </c>
      <c r="F161" s="63" t="s">
        <v>10</v>
      </c>
      <c r="G161" s="63" t="s">
        <v>17</v>
      </c>
      <c r="H161" s="63"/>
      <c r="I161" s="64">
        <f>I162</f>
        <v>1026000</v>
      </c>
      <c r="J161" s="64">
        <f>J162</f>
        <v>1026000</v>
      </c>
      <c r="K161" s="64">
        <f>K162</f>
        <v>0</v>
      </c>
    </row>
    <row r="162" spans="2:11" ht="22.5" customHeight="1">
      <c r="B162" s="306" t="s">
        <v>106</v>
      </c>
      <c r="C162" s="137" t="s">
        <v>12</v>
      </c>
      <c r="D162" s="12" t="s">
        <v>18</v>
      </c>
      <c r="E162" s="12" t="s">
        <v>161</v>
      </c>
      <c r="F162" s="12" t="s">
        <v>10</v>
      </c>
      <c r="G162" s="12" t="s">
        <v>17</v>
      </c>
      <c r="H162" s="12" t="s">
        <v>40</v>
      </c>
      <c r="I162" s="39">
        <v>1026000</v>
      </c>
      <c r="J162" s="39">
        <v>1026000</v>
      </c>
      <c r="K162" s="39">
        <f>J162-I162</f>
        <v>0</v>
      </c>
    </row>
    <row r="163" spans="2:11" ht="15.75" customHeight="1">
      <c r="B163" s="266" t="s">
        <v>187</v>
      </c>
      <c r="C163" s="136" t="s">
        <v>12</v>
      </c>
      <c r="D163" s="63" t="s">
        <v>18</v>
      </c>
      <c r="E163" s="63" t="s">
        <v>161</v>
      </c>
      <c r="F163" s="63" t="s">
        <v>10</v>
      </c>
      <c r="G163" s="63" t="s">
        <v>87</v>
      </c>
      <c r="H163" s="63"/>
      <c r="I163" s="64">
        <f>I164</f>
        <v>470574</v>
      </c>
      <c r="J163" s="64">
        <f>J164</f>
        <v>470574</v>
      </c>
      <c r="K163" s="64">
        <f>K164</f>
        <v>0</v>
      </c>
    </row>
    <row r="164" spans="2:11" ht="19.5" customHeight="1">
      <c r="B164" s="306" t="s">
        <v>223</v>
      </c>
      <c r="C164" s="137" t="s">
        <v>12</v>
      </c>
      <c r="D164" s="12" t="s">
        <v>18</v>
      </c>
      <c r="E164" s="12" t="s">
        <v>161</v>
      </c>
      <c r="F164" s="12" t="s">
        <v>10</v>
      </c>
      <c r="G164" s="12" t="s">
        <v>87</v>
      </c>
      <c r="H164" s="12" t="s">
        <v>40</v>
      </c>
      <c r="I164" s="39">
        <v>470574</v>
      </c>
      <c r="J164" s="39">
        <v>470574</v>
      </c>
      <c r="K164" s="39">
        <f>J164-I164</f>
        <v>0</v>
      </c>
    </row>
    <row r="165" spans="2:11" ht="21.75" customHeight="1">
      <c r="B165" s="290" t="s">
        <v>109</v>
      </c>
      <c r="C165" s="143" t="s">
        <v>12</v>
      </c>
      <c r="D165" s="19" t="s">
        <v>18</v>
      </c>
      <c r="E165" s="18" t="s">
        <v>110</v>
      </c>
      <c r="F165" s="18" t="s">
        <v>42</v>
      </c>
      <c r="G165" s="18" t="s">
        <v>42</v>
      </c>
      <c r="H165" s="19"/>
      <c r="I165" s="38">
        <f>I166</f>
        <v>106348996.88</v>
      </c>
      <c r="J165" s="38">
        <f>J166</f>
        <v>104628996.88</v>
      </c>
      <c r="K165" s="38">
        <f>K166</f>
        <v>-1720000</v>
      </c>
    </row>
    <row r="166" spans="2:11" ht="15" customHeight="1">
      <c r="B166" s="266" t="s">
        <v>148</v>
      </c>
      <c r="C166" s="142" t="s">
        <v>12</v>
      </c>
      <c r="D166" s="66" t="s">
        <v>18</v>
      </c>
      <c r="E166" s="63" t="s">
        <v>110</v>
      </c>
      <c r="F166" s="66" t="s">
        <v>10</v>
      </c>
      <c r="G166" s="66" t="s">
        <v>42</v>
      </c>
      <c r="H166" s="66"/>
      <c r="I166" s="64">
        <f>I167+I168</f>
        <v>106348996.88</v>
      </c>
      <c r="J166" s="64">
        <f>J167+J168</f>
        <v>104628996.88</v>
      </c>
      <c r="K166" s="64">
        <f>K167+K168</f>
        <v>-1720000</v>
      </c>
    </row>
    <row r="167" spans="2:11" ht="22.5" customHeight="1">
      <c r="B167" s="306" t="s">
        <v>106</v>
      </c>
      <c r="C167" s="16" t="s">
        <v>12</v>
      </c>
      <c r="D167" s="13" t="s">
        <v>18</v>
      </c>
      <c r="E167" s="12" t="s">
        <v>110</v>
      </c>
      <c r="F167" s="13" t="s">
        <v>10</v>
      </c>
      <c r="G167" s="13" t="s">
        <v>42</v>
      </c>
      <c r="H167" s="13" t="s">
        <v>40</v>
      </c>
      <c r="I167" s="39">
        <v>105814000</v>
      </c>
      <c r="J167" s="39">
        <f>105814000-1720000</f>
        <v>104094000</v>
      </c>
      <c r="K167" s="39">
        <f>J167-I167</f>
        <v>-1720000</v>
      </c>
    </row>
    <row r="168" spans="2:11" ht="20.25" customHeight="1">
      <c r="B168" s="306" t="s">
        <v>239</v>
      </c>
      <c r="C168" s="16" t="s">
        <v>12</v>
      </c>
      <c r="D168" s="13" t="s">
        <v>18</v>
      </c>
      <c r="E168" s="12" t="s">
        <v>110</v>
      </c>
      <c r="F168" s="13" t="s">
        <v>10</v>
      </c>
      <c r="G168" s="13" t="s">
        <v>42</v>
      </c>
      <c r="H168" s="13" t="s">
        <v>40</v>
      </c>
      <c r="I168" s="39">
        <v>534996.88</v>
      </c>
      <c r="J168" s="39">
        <v>534996.88</v>
      </c>
      <c r="K168" s="39">
        <f>J168-I168</f>
        <v>0</v>
      </c>
    </row>
    <row r="169" spans="2:11" ht="25.5" customHeight="1">
      <c r="B169" s="290" t="s">
        <v>111</v>
      </c>
      <c r="C169" s="143" t="s">
        <v>12</v>
      </c>
      <c r="D169" s="19" t="s">
        <v>18</v>
      </c>
      <c r="E169" s="18" t="s">
        <v>233</v>
      </c>
      <c r="F169" s="18" t="s">
        <v>42</v>
      </c>
      <c r="G169" s="18" t="s">
        <v>42</v>
      </c>
      <c r="H169" s="19"/>
      <c r="I169" s="38">
        <f aca="true" t="shared" si="14" ref="I169:K170">I170</f>
        <v>8101600</v>
      </c>
      <c r="J169" s="38">
        <f t="shared" si="14"/>
        <v>8101600</v>
      </c>
      <c r="K169" s="38">
        <f t="shared" si="14"/>
        <v>0</v>
      </c>
    </row>
    <row r="170" spans="2:11" ht="38.25">
      <c r="B170" s="266" t="s">
        <v>189</v>
      </c>
      <c r="C170" s="142" t="s">
        <v>12</v>
      </c>
      <c r="D170" s="66" t="s">
        <v>18</v>
      </c>
      <c r="E170" s="63" t="s">
        <v>233</v>
      </c>
      <c r="F170" s="63" t="s">
        <v>18</v>
      </c>
      <c r="G170" s="63" t="s">
        <v>42</v>
      </c>
      <c r="H170" s="66"/>
      <c r="I170" s="64">
        <f t="shared" si="14"/>
        <v>8101600</v>
      </c>
      <c r="J170" s="64">
        <f t="shared" si="14"/>
        <v>8101600</v>
      </c>
      <c r="K170" s="64">
        <f t="shared" si="14"/>
        <v>0</v>
      </c>
    </row>
    <row r="171" spans="2:11" ht="21" customHeight="1">
      <c r="B171" s="306" t="s">
        <v>106</v>
      </c>
      <c r="C171" s="307" t="s">
        <v>12</v>
      </c>
      <c r="D171" s="12" t="s">
        <v>18</v>
      </c>
      <c r="E171" s="12" t="s">
        <v>233</v>
      </c>
      <c r="F171" s="13" t="s">
        <v>18</v>
      </c>
      <c r="G171" s="13" t="s">
        <v>42</v>
      </c>
      <c r="H171" s="12" t="s">
        <v>40</v>
      </c>
      <c r="I171" s="39">
        <v>8101600</v>
      </c>
      <c r="J171" s="39">
        <v>8101600</v>
      </c>
      <c r="K171" s="39">
        <f>J171-I171</f>
        <v>0</v>
      </c>
    </row>
    <row r="172" spans="2:11" ht="12.75">
      <c r="B172" s="300" t="s">
        <v>56</v>
      </c>
      <c r="C172" s="139" t="s">
        <v>12</v>
      </c>
      <c r="D172" s="11" t="s">
        <v>14</v>
      </c>
      <c r="E172" s="11"/>
      <c r="F172" s="11"/>
      <c r="G172" s="11"/>
      <c r="H172" s="11"/>
      <c r="I172" s="40">
        <f>I173+I176+I180+I183</f>
        <v>15077700</v>
      </c>
      <c r="J172" s="40">
        <f>J173+J176+J180+J183</f>
        <v>14867700</v>
      </c>
      <c r="K172" s="40">
        <f>K173+K176+K180+K183</f>
        <v>-210000</v>
      </c>
    </row>
    <row r="173" spans="2:11" ht="12.75">
      <c r="B173" s="290" t="s">
        <v>57</v>
      </c>
      <c r="C173" s="135" t="s">
        <v>12</v>
      </c>
      <c r="D173" s="18" t="s">
        <v>14</v>
      </c>
      <c r="E173" s="18" t="s">
        <v>58</v>
      </c>
      <c r="F173" s="18" t="s">
        <v>42</v>
      </c>
      <c r="G173" s="18" t="s">
        <v>42</v>
      </c>
      <c r="H173" s="18"/>
      <c r="I173" s="38">
        <f>I175</f>
        <v>988000</v>
      </c>
      <c r="J173" s="38">
        <f>J175</f>
        <v>778000</v>
      </c>
      <c r="K173" s="38">
        <f>K175</f>
        <v>-210000</v>
      </c>
    </row>
    <row r="174" spans="2:11" ht="21.75" customHeight="1">
      <c r="B174" s="266" t="s">
        <v>4</v>
      </c>
      <c r="C174" s="136" t="s">
        <v>12</v>
      </c>
      <c r="D174" s="63" t="s">
        <v>14</v>
      </c>
      <c r="E174" s="63" t="s">
        <v>58</v>
      </c>
      <c r="F174" s="63" t="s">
        <v>105</v>
      </c>
      <c r="G174" s="63" t="s">
        <v>42</v>
      </c>
      <c r="H174" s="63"/>
      <c r="I174" s="64">
        <f>I175</f>
        <v>988000</v>
      </c>
      <c r="J174" s="64">
        <f>J175</f>
        <v>778000</v>
      </c>
      <c r="K174" s="64">
        <f>K175</f>
        <v>-210000</v>
      </c>
    </row>
    <row r="175" spans="2:11" ht="24" customHeight="1">
      <c r="B175" s="306" t="s">
        <v>106</v>
      </c>
      <c r="C175" s="307" t="s">
        <v>12</v>
      </c>
      <c r="D175" s="12" t="s">
        <v>14</v>
      </c>
      <c r="E175" s="12" t="s">
        <v>58</v>
      </c>
      <c r="F175" s="12" t="s">
        <v>105</v>
      </c>
      <c r="G175" s="12" t="s">
        <v>42</v>
      </c>
      <c r="H175" s="12" t="s">
        <v>40</v>
      </c>
      <c r="I175" s="39">
        <v>988000</v>
      </c>
      <c r="J175" s="39">
        <v>778000</v>
      </c>
      <c r="K175" s="39">
        <f>J175-I175</f>
        <v>-210000</v>
      </c>
    </row>
    <row r="176" spans="2:11" ht="25.5">
      <c r="B176" s="290" t="s">
        <v>1</v>
      </c>
      <c r="C176" s="143" t="s">
        <v>12</v>
      </c>
      <c r="D176" s="18" t="s">
        <v>14</v>
      </c>
      <c r="E176" s="18" t="s">
        <v>36</v>
      </c>
      <c r="F176" s="18" t="s">
        <v>42</v>
      </c>
      <c r="G176" s="18" t="s">
        <v>42</v>
      </c>
      <c r="H176" s="18"/>
      <c r="I176" s="38">
        <f>I177</f>
        <v>7683000</v>
      </c>
      <c r="J176" s="38">
        <f>J177</f>
        <v>7683000</v>
      </c>
      <c r="K176" s="38">
        <f>K177</f>
        <v>0</v>
      </c>
    </row>
    <row r="177" spans="2:11" ht="26.25" customHeight="1">
      <c r="B177" s="266" t="s">
        <v>4</v>
      </c>
      <c r="C177" s="142" t="s">
        <v>12</v>
      </c>
      <c r="D177" s="63" t="s">
        <v>14</v>
      </c>
      <c r="E177" s="63" t="s">
        <v>36</v>
      </c>
      <c r="F177" s="63" t="s">
        <v>105</v>
      </c>
      <c r="G177" s="63" t="s">
        <v>42</v>
      </c>
      <c r="H177" s="63"/>
      <c r="I177" s="64">
        <f>I178+I179</f>
        <v>7683000</v>
      </c>
      <c r="J177" s="64">
        <f>J178+J179</f>
        <v>7683000</v>
      </c>
      <c r="K177" s="64">
        <f>K178+K179</f>
        <v>0</v>
      </c>
    </row>
    <row r="178" spans="2:11" ht="12.75">
      <c r="B178" s="306" t="s">
        <v>106</v>
      </c>
      <c r="C178" s="16" t="s">
        <v>12</v>
      </c>
      <c r="D178" s="12" t="s">
        <v>14</v>
      </c>
      <c r="E178" s="12" t="s">
        <v>36</v>
      </c>
      <c r="F178" s="12" t="s">
        <v>105</v>
      </c>
      <c r="G178" s="12" t="s">
        <v>42</v>
      </c>
      <c r="H178" s="12" t="s">
        <v>40</v>
      </c>
      <c r="I178" s="39">
        <v>5798000</v>
      </c>
      <c r="J178" s="39">
        <v>5798000</v>
      </c>
      <c r="K178" s="39">
        <f>J178-I178</f>
        <v>0</v>
      </c>
    </row>
    <row r="179" spans="2:11" ht="12.75">
      <c r="B179" s="306" t="s">
        <v>238</v>
      </c>
      <c r="C179" s="16" t="s">
        <v>12</v>
      </c>
      <c r="D179" s="12" t="s">
        <v>14</v>
      </c>
      <c r="E179" s="12" t="s">
        <v>36</v>
      </c>
      <c r="F179" s="12" t="s">
        <v>105</v>
      </c>
      <c r="G179" s="12" t="s">
        <v>10</v>
      </c>
      <c r="H179" s="12" t="s">
        <v>40</v>
      </c>
      <c r="I179" s="39">
        <v>1885000</v>
      </c>
      <c r="J179" s="39">
        <v>1885000</v>
      </c>
      <c r="K179" s="39">
        <f>J179-I179</f>
        <v>0</v>
      </c>
    </row>
    <row r="180" spans="2:11" ht="19.5" customHeight="1">
      <c r="B180" s="290" t="s">
        <v>167</v>
      </c>
      <c r="C180" s="143" t="s">
        <v>12</v>
      </c>
      <c r="D180" s="19" t="s">
        <v>14</v>
      </c>
      <c r="E180" s="18" t="s">
        <v>161</v>
      </c>
      <c r="F180" s="19" t="s">
        <v>10</v>
      </c>
      <c r="G180" s="19" t="s">
        <v>42</v>
      </c>
      <c r="H180" s="19"/>
      <c r="I180" s="38">
        <f aca="true" t="shared" si="15" ref="I180:K181">I181</f>
        <v>583000</v>
      </c>
      <c r="J180" s="38">
        <f t="shared" si="15"/>
        <v>583000</v>
      </c>
      <c r="K180" s="38">
        <f t="shared" si="15"/>
        <v>0</v>
      </c>
    </row>
    <row r="181" spans="2:11" ht="15.75" customHeight="1">
      <c r="B181" s="266" t="s">
        <v>255</v>
      </c>
      <c r="C181" s="136" t="s">
        <v>12</v>
      </c>
      <c r="D181" s="63" t="s">
        <v>14</v>
      </c>
      <c r="E181" s="63" t="s">
        <v>161</v>
      </c>
      <c r="F181" s="63" t="s">
        <v>10</v>
      </c>
      <c r="G181" s="63" t="s">
        <v>17</v>
      </c>
      <c r="H181" s="63"/>
      <c r="I181" s="64">
        <f t="shared" si="15"/>
        <v>583000</v>
      </c>
      <c r="J181" s="64">
        <f t="shared" si="15"/>
        <v>583000</v>
      </c>
      <c r="K181" s="64">
        <f t="shared" si="15"/>
        <v>0</v>
      </c>
    </row>
    <row r="182" spans="2:11" ht="24" customHeight="1">
      <c r="B182" s="306" t="s">
        <v>106</v>
      </c>
      <c r="C182" s="137" t="s">
        <v>12</v>
      </c>
      <c r="D182" s="12" t="s">
        <v>14</v>
      </c>
      <c r="E182" s="12" t="s">
        <v>161</v>
      </c>
      <c r="F182" s="12" t="s">
        <v>10</v>
      </c>
      <c r="G182" s="12" t="s">
        <v>17</v>
      </c>
      <c r="H182" s="12" t="s">
        <v>40</v>
      </c>
      <c r="I182" s="39">
        <v>583000</v>
      </c>
      <c r="J182" s="39">
        <v>583000</v>
      </c>
      <c r="K182" s="39">
        <f>J182-I182</f>
        <v>0</v>
      </c>
    </row>
    <row r="183" spans="2:11" ht="21" customHeight="1">
      <c r="B183" s="294" t="s">
        <v>84</v>
      </c>
      <c r="C183" s="295" t="s">
        <v>12</v>
      </c>
      <c r="D183" s="32" t="s">
        <v>14</v>
      </c>
      <c r="E183" s="32" t="s">
        <v>83</v>
      </c>
      <c r="F183" s="32" t="s">
        <v>42</v>
      </c>
      <c r="G183" s="32" t="s">
        <v>42</v>
      </c>
      <c r="H183" s="32"/>
      <c r="I183" s="38">
        <f aca="true" t="shared" si="16" ref="I183:K184">I184</f>
        <v>5823700</v>
      </c>
      <c r="J183" s="38">
        <f t="shared" si="16"/>
        <v>5823700</v>
      </c>
      <c r="K183" s="38">
        <f t="shared" si="16"/>
        <v>0</v>
      </c>
    </row>
    <row r="184" spans="2:11" ht="12.75">
      <c r="B184" s="266" t="s">
        <v>136</v>
      </c>
      <c r="C184" s="142" t="s">
        <v>12</v>
      </c>
      <c r="D184" s="63" t="s">
        <v>14</v>
      </c>
      <c r="E184" s="63" t="s">
        <v>83</v>
      </c>
      <c r="F184" s="63" t="s">
        <v>18</v>
      </c>
      <c r="G184" s="63" t="s">
        <v>42</v>
      </c>
      <c r="H184" s="63"/>
      <c r="I184" s="64">
        <f t="shared" si="16"/>
        <v>5823700</v>
      </c>
      <c r="J184" s="64">
        <f t="shared" si="16"/>
        <v>5823700</v>
      </c>
      <c r="K184" s="64">
        <f t="shared" si="16"/>
        <v>0</v>
      </c>
    </row>
    <row r="185" spans="2:11" ht="12.75">
      <c r="B185" s="268" t="s">
        <v>137</v>
      </c>
      <c r="C185" s="16" t="s">
        <v>12</v>
      </c>
      <c r="D185" s="12" t="s">
        <v>14</v>
      </c>
      <c r="E185" s="12" t="s">
        <v>83</v>
      </c>
      <c r="F185" s="12" t="s">
        <v>18</v>
      </c>
      <c r="G185" s="12" t="s">
        <v>42</v>
      </c>
      <c r="H185" s="12" t="s">
        <v>138</v>
      </c>
      <c r="I185" s="39">
        <v>5823700</v>
      </c>
      <c r="J185" s="39">
        <v>5823700</v>
      </c>
      <c r="K185" s="39">
        <f>J185-I185</f>
        <v>0</v>
      </c>
    </row>
    <row r="186" spans="2:11" ht="12.75">
      <c r="B186" s="268" t="s">
        <v>257</v>
      </c>
      <c r="C186" s="16" t="s">
        <v>12</v>
      </c>
      <c r="D186" s="12" t="s">
        <v>14</v>
      </c>
      <c r="E186" s="12" t="s">
        <v>83</v>
      </c>
      <c r="F186" s="12" t="s">
        <v>18</v>
      </c>
      <c r="G186" s="12" t="s">
        <v>42</v>
      </c>
      <c r="H186" s="12" t="s">
        <v>138</v>
      </c>
      <c r="I186" s="39">
        <v>5000000</v>
      </c>
      <c r="J186" s="39">
        <v>5000000</v>
      </c>
      <c r="K186" s="39">
        <f>J186-I186</f>
        <v>0</v>
      </c>
    </row>
    <row r="187" spans="2:11" ht="15.75">
      <c r="B187" s="287" t="s">
        <v>59</v>
      </c>
      <c r="C187" s="308" t="s">
        <v>13</v>
      </c>
      <c r="D187" s="28"/>
      <c r="E187" s="28"/>
      <c r="F187" s="28"/>
      <c r="G187" s="28"/>
      <c r="H187" s="28"/>
      <c r="I187" s="41">
        <f>I188+I214+I218</f>
        <v>7491985.6</v>
      </c>
      <c r="J187" s="41">
        <f>J188+J214+J218</f>
        <v>7491985.6</v>
      </c>
      <c r="K187" s="41">
        <f>K188+K214+K218</f>
        <v>0</v>
      </c>
    </row>
    <row r="188" spans="2:11" ht="12.75">
      <c r="B188" s="300" t="s">
        <v>60</v>
      </c>
      <c r="C188" s="34" t="s">
        <v>13</v>
      </c>
      <c r="D188" s="11" t="s">
        <v>10</v>
      </c>
      <c r="E188" s="11"/>
      <c r="F188" s="11"/>
      <c r="G188" s="11"/>
      <c r="H188" s="11"/>
      <c r="I188" s="42">
        <f>I189+I193+I198+I207</f>
        <v>6704485</v>
      </c>
      <c r="J188" s="42">
        <f>J189+J193+J198+J207</f>
        <v>6704485</v>
      </c>
      <c r="K188" s="42">
        <f>K189+K193+K198+K207</f>
        <v>0</v>
      </c>
    </row>
    <row r="189" spans="2:11" ht="12" customHeight="1">
      <c r="B189" s="290" t="s">
        <v>61</v>
      </c>
      <c r="C189" s="135" t="s">
        <v>13</v>
      </c>
      <c r="D189" s="18" t="s">
        <v>10</v>
      </c>
      <c r="E189" s="18" t="s">
        <v>62</v>
      </c>
      <c r="F189" s="18" t="s">
        <v>42</v>
      </c>
      <c r="G189" s="18" t="s">
        <v>42</v>
      </c>
      <c r="H189" s="18"/>
      <c r="I189" s="38">
        <f>I190</f>
        <v>5250485</v>
      </c>
      <c r="J189" s="38">
        <f>J190</f>
        <v>5250485</v>
      </c>
      <c r="K189" s="38">
        <f>K190</f>
        <v>0</v>
      </c>
    </row>
    <row r="190" spans="2:11" ht="19.5" customHeight="1">
      <c r="B190" s="266" t="s">
        <v>4</v>
      </c>
      <c r="C190" s="136" t="s">
        <v>13</v>
      </c>
      <c r="D190" s="63" t="s">
        <v>10</v>
      </c>
      <c r="E190" s="63" t="s">
        <v>62</v>
      </c>
      <c r="F190" s="63" t="s">
        <v>105</v>
      </c>
      <c r="G190" s="63" t="s">
        <v>42</v>
      </c>
      <c r="H190" s="63"/>
      <c r="I190" s="64">
        <f>I191+I192</f>
        <v>5250485</v>
      </c>
      <c r="J190" s="64">
        <f>J191+J192</f>
        <v>5250485</v>
      </c>
      <c r="K190" s="64">
        <f>K191+K192</f>
        <v>0</v>
      </c>
    </row>
    <row r="191" spans="2:11" ht="12.75">
      <c r="B191" s="306" t="s">
        <v>106</v>
      </c>
      <c r="C191" s="307" t="s">
        <v>13</v>
      </c>
      <c r="D191" s="12" t="s">
        <v>10</v>
      </c>
      <c r="E191" s="12" t="s">
        <v>62</v>
      </c>
      <c r="F191" s="12" t="s">
        <v>105</v>
      </c>
      <c r="G191" s="12" t="s">
        <v>42</v>
      </c>
      <c r="H191" s="12" t="s">
        <v>40</v>
      </c>
      <c r="I191" s="39">
        <v>5000485</v>
      </c>
      <c r="J191" s="39">
        <v>5000485</v>
      </c>
      <c r="K191" s="39">
        <f>J191-I191</f>
        <v>0</v>
      </c>
    </row>
    <row r="192" spans="2:11" ht="12.75">
      <c r="B192" s="306" t="s">
        <v>238</v>
      </c>
      <c r="C192" s="307" t="s">
        <v>13</v>
      </c>
      <c r="D192" s="12" t="s">
        <v>10</v>
      </c>
      <c r="E192" s="12" t="s">
        <v>62</v>
      </c>
      <c r="F192" s="12" t="s">
        <v>105</v>
      </c>
      <c r="G192" s="12" t="s">
        <v>10</v>
      </c>
      <c r="H192" s="12" t="s">
        <v>40</v>
      </c>
      <c r="I192" s="39">
        <v>250000</v>
      </c>
      <c r="J192" s="39">
        <v>250000</v>
      </c>
      <c r="K192" s="39">
        <f>J192-I192</f>
        <v>0</v>
      </c>
    </row>
    <row r="193" spans="2:11" ht="12.75">
      <c r="B193" s="309" t="s">
        <v>190</v>
      </c>
      <c r="C193" s="135" t="s">
        <v>13</v>
      </c>
      <c r="D193" s="18" t="s">
        <v>10</v>
      </c>
      <c r="E193" s="18" t="s">
        <v>191</v>
      </c>
      <c r="F193" s="18" t="s">
        <v>42</v>
      </c>
      <c r="G193" s="18" t="s">
        <v>42</v>
      </c>
      <c r="H193" s="18"/>
      <c r="I193" s="38">
        <f>I194+I196</f>
        <v>78000</v>
      </c>
      <c r="J193" s="38">
        <f>J194+J196</f>
        <v>78000</v>
      </c>
      <c r="K193" s="38">
        <f>K194+K196</f>
        <v>0</v>
      </c>
    </row>
    <row r="194" spans="2:11" ht="25.5">
      <c r="B194" s="310" t="s">
        <v>228</v>
      </c>
      <c r="C194" s="136" t="s">
        <v>13</v>
      </c>
      <c r="D194" s="63" t="s">
        <v>10</v>
      </c>
      <c r="E194" s="63" t="s">
        <v>191</v>
      </c>
      <c r="F194" s="63" t="s">
        <v>42</v>
      </c>
      <c r="G194" s="63" t="s">
        <v>10</v>
      </c>
      <c r="H194" s="63"/>
      <c r="I194" s="64">
        <f>I195</f>
        <v>30000</v>
      </c>
      <c r="J194" s="64">
        <f>J195</f>
        <v>30000</v>
      </c>
      <c r="K194" s="64">
        <f>K195</f>
        <v>0</v>
      </c>
    </row>
    <row r="195" spans="2:11" ht="12.75">
      <c r="B195" s="306" t="s">
        <v>195</v>
      </c>
      <c r="C195" s="137" t="s">
        <v>13</v>
      </c>
      <c r="D195" s="12" t="s">
        <v>10</v>
      </c>
      <c r="E195" s="12" t="s">
        <v>191</v>
      </c>
      <c r="F195" s="12" t="s">
        <v>42</v>
      </c>
      <c r="G195" s="12" t="s">
        <v>10</v>
      </c>
      <c r="H195" s="12" t="s">
        <v>196</v>
      </c>
      <c r="I195" s="39">
        <v>30000</v>
      </c>
      <c r="J195" s="39">
        <v>30000</v>
      </c>
      <c r="K195" s="39">
        <f>J195-I195</f>
        <v>0</v>
      </c>
    </row>
    <row r="196" spans="2:11" ht="19.5" customHeight="1">
      <c r="B196" s="311" t="s">
        <v>192</v>
      </c>
      <c r="C196" s="136" t="s">
        <v>13</v>
      </c>
      <c r="D196" s="63" t="s">
        <v>10</v>
      </c>
      <c r="E196" s="63" t="s">
        <v>191</v>
      </c>
      <c r="F196" s="63" t="s">
        <v>11</v>
      </c>
      <c r="G196" s="63" t="s">
        <v>42</v>
      </c>
      <c r="H196" s="63"/>
      <c r="I196" s="64">
        <f>I197</f>
        <v>48000</v>
      </c>
      <c r="J196" s="64">
        <f>J197</f>
        <v>48000</v>
      </c>
      <c r="K196" s="64">
        <f>K197</f>
        <v>0</v>
      </c>
    </row>
    <row r="197" spans="2:11" ht="21.75" customHeight="1">
      <c r="B197" s="306" t="s">
        <v>106</v>
      </c>
      <c r="C197" s="307" t="s">
        <v>13</v>
      </c>
      <c r="D197" s="12" t="s">
        <v>10</v>
      </c>
      <c r="E197" s="12" t="s">
        <v>191</v>
      </c>
      <c r="F197" s="12" t="s">
        <v>11</v>
      </c>
      <c r="G197" s="12" t="s">
        <v>42</v>
      </c>
      <c r="H197" s="12" t="s">
        <v>40</v>
      </c>
      <c r="I197" s="39">
        <v>48000</v>
      </c>
      <c r="J197" s="39">
        <v>48000</v>
      </c>
      <c r="K197" s="39">
        <f>J197-I197</f>
        <v>0</v>
      </c>
    </row>
    <row r="198" spans="2:11" ht="24.75" customHeight="1">
      <c r="B198" s="146" t="s">
        <v>86</v>
      </c>
      <c r="C198" s="135" t="s">
        <v>13</v>
      </c>
      <c r="D198" s="18" t="s">
        <v>10</v>
      </c>
      <c r="E198" s="18" t="s">
        <v>161</v>
      </c>
      <c r="F198" s="18" t="s">
        <v>42</v>
      </c>
      <c r="G198" s="18" t="s">
        <v>42</v>
      </c>
      <c r="H198" s="18"/>
      <c r="I198" s="38">
        <f>I204+I199</f>
        <v>1355000</v>
      </c>
      <c r="J198" s="38">
        <f>J204+J199</f>
        <v>1355000</v>
      </c>
      <c r="K198" s="38">
        <f>K204+K199</f>
        <v>0</v>
      </c>
    </row>
    <row r="199" spans="2:11" ht="29.25" customHeight="1">
      <c r="B199" s="290" t="s">
        <v>167</v>
      </c>
      <c r="C199" s="143" t="s">
        <v>13</v>
      </c>
      <c r="D199" s="19" t="s">
        <v>10</v>
      </c>
      <c r="E199" s="18" t="s">
        <v>161</v>
      </c>
      <c r="F199" s="19" t="s">
        <v>10</v>
      </c>
      <c r="G199" s="19" t="s">
        <v>42</v>
      </c>
      <c r="H199" s="19"/>
      <c r="I199" s="38">
        <f>I200+I202</f>
        <v>280000</v>
      </c>
      <c r="J199" s="38">
        <f>J200+J202</f>
        <v>280000</v>
      </c>
      <c r="K199" s="38">
        <f>K200+K202</f>
        <v>0</v>
      </c>
    </row>
    <row r="200" spans="2:11" ht="30" customHeight="1">
      <c r="B200" s="266" t="s">
        <v>193</v>
      </c>
      <c r="C200" s="142" t="s">
        <v>13</v>
      </c>
      <c r="D200" s="66" t="s">
        <v>10</v>
      </c>
      <c r="E200" s="63" t="s">
        <v>161</v>
      </c>
      <c r="F200" s="66" t="s">
        <v>10</v>
      </c>
      <c r="G200" s="66" t="s">
        <v>10</v>
      </c>
      <c r="H200" s="66"/>
      <c r="I200" s="64">
        <f>I201</f>
        <v>3000</v>
      </c>
      <c r="J200" s="64">
        <f>J201</f>
        <v>3000</v>
      </c>
      <c r="K200" s="64">
        <f>K201</f>
        <v>0</v>
      </c>
    </row>
    <row r="201" spans="2:11" ht="17.25" customHeight="1">
      <c r="B201" s="306" t="s">
        <v>106</v>
      </c>
      <c r="C201" s="137" t="s">
        <v>13</v>
      </c>
      <c r="D201" s="12" t="s">
        <v>10</v>
      </c>
      <c r="E201" s="12" t="s">
        <v>161</v>
      </c>
      <c r="F201" s="12" t="s">
        <v>10</v>
      </c>
      <c r="G201" s="12" t="s">
        <v>10</v>
      </c>
      <c r="H201" s="12" t="s">
        <v>40</v>
      </c>
      <c r="I201" s="39">
        <v>3000</v>
      </c>
      <c r="J201" s="39">
        <v>3000</v>
      </c>
      <c r="K201" s="39">
        <f>J201-I201</f>
        <v>0</v>
      </c>
    </row>
    <row r="202" spans="2:11" ht="12.75">
      <c r="B202" s="266" t="s">
        <v>255</v>
      </c>
      <c r="C202" s="136" t="s">
        <v>13</v>
      </c>
      <c r="D202" s="63" t="s">
        <v>10</v>
      </c>
      <c r="E202" s="63" t="s">
        <v>161</v>
      </c>
      <c r="F202" s="63" t="s">
        <v>10</v>
      </c>
      <c r="G202" s="63" t="s">
        <v>17</v>
      </c>
      <c r="H202" s="63"/>
      <c r="I202" s="64">
        <f>I203</f>
        <v>277000</v>
      </c>
      <c r="J202" s="64">
        <f>J203</f>
        <v>277000</v>
      </c>
      <c r="K202" s="64">
        <f>K203</f>
        <v>0</v>
      </c>
    </row>
    <row r="203" spans="2:11" ht="18.75" customHeight="1">
      <c r="B203" s="306" t="s">
        <v>106</v>
      </c>
      <c r="C203" s="137" t="s">
        <v>13</v>
      </c>
      <c r="D203" s="12" t="s">
        <v>10</v>
      </c>
      <c r="E203" s="12" t="s">
        <v>161</v>
      </c>
      <c r="F203" s="12" t="s">
        <v>10</v>
      </c>
      <c r="G203" s="12" t="s">
        <v>17</v>
      </c>
      <c r="H203" s="12" t="s">
        <v>40</v>
      </c>
      <c r="I203" s="39">
        <v>277000</v>
      </c>
      <c r="J203" s="39">
        <v>277000</v>
      </c>
      <c r="K203" s="39">
        <f>J203-I203</f>
        <v>0</v>
      </c>
    </row>
    <row r="204" spans="2:11" ht="25.5">
      <c r="B204" s="168" t="s">
        <v>162</v>
      </c>
      <c r="C204" s="136" t="s">
        <v>13</v>
      </c>
      <c r="D204" s="63" t="s">
        <v>10</v>
      </c>
      <c r="E204" s="63" t="s">
        <v>161</v>
      </c>
      <c r="F204" s="63" t="s">
        <v>11</v>
      </c>
      <c r="G204" s="63" t="s">
        <v>42</v>
      </c>
      <c r="H204" s="63"/>
      <c r="I204" s="64">
        <f>I205+I206</f>
        <v>1075000</v>
      </c>
      <c r="J204" s="64">
        <f>J205+J206</f>
        <v>1075000</v>
      </c>
      <c r="K204" s="64">
        <f>K205+K206</f>
        <v>0</v>
      </c>
    </row>
    <row r="205" spans="2:11" ht="21.75" customHeight="1">
      <c r="B205" s="306" t="s">
        <v>106</v>
      </c>
      <c r="C205" s="137" t="s">
        <v>13</v>
      </c>
      <c r="D205" s="12" t="s">
        <v>10</v>
      </c>
      <c r="E205" s="12" t="s">
        <v>161</v>
      </c>
      <c r="F205" s="12" t="s">
        <v>11</v>
      </c>
      <c r="G205" s="12" t="s">
        <v>42</v>
      </c>
      <c r="H205" s="12" t="s">
        <v>40</v>
      </c>
      <c r="I205" s="39">
        <v>760000</v>
      </c>
      <c r="J205" s="39">
        <v>760000</v>
      </c>
      <c r="K205" s="39">
        <f>J205-I205</f>
        <v>0</v>
      </c>
    </row>
    <row r="206" spans="2:11" ht="24" customHeight="1">
      <c r="B206" s="306" t="s">
        <v>241</v>
      </c>
      <c r="C206" s="137" t="s">
        <v>13</v>
      </c>
      <c r="D206" s="12" t="s">
        <v>10</v>
      </c>
      <c r="E206" s="12" t="s">
        <v>161</v>
      </c>
      <c r="F206" s="12" t="s">
        <v>11</v>
      </c>
      <c r="G206" s="12" t="s">
        <v>17</v>
      </c>
      <c r="H206" s="12" t="s">
        <v>40</v>
      </c>
      <c r="I206" s="39">
        <v>315000</v>
      </c>
      <c r="J206" s="39">
        <v>315000</v>
      </c>
      <c r="K206" s="39">
        <f>J206-I206</f>
        <v>0</v>
      </c>
    </row>
    <row r="207" spans="2:11" ht="22.5" customHeight="1">
      <c r="B207" s="195" t="s">
        <v>3</v>
      </c>
      <c r="C207" s="143" t="s">
        <v>13</v>
      </c>
      <c r="D207" s="19" t="s">
        <v>10</v>
      </c>
      <c r="E207" s="18" t="s">
        <v>37</v>
      </c>
      <c r="F207" s="18" t="s">
        <v>42</v>
      </c>
      <c r="G207" s="18" t="s">
        <v>42</v>
      </c>
      <c r="H207" s="19"/>
      <c r="I207" s="44">
        <f>I208+I210+I212</f>
        <v>21000</v>
      </c>
      <c r="J207" s="44">
        <f>J208+J210+J212</f>
        <v>21000</v>
      </c>
      <c r="K207" s="44">
        <f>K208+K210+K212</f>
        <v>0</v>
      </c>
    </row>
    <row r="208" spans="2:11" ht="32.25" customHeight="1">
      <c r="B208" s="310" t="s">
        <v>194</v>
      </c>
      <c r="C208" s="136" t="s">
        <v>13</v>
      </c>
      <c r="D208" s="63" t="s">
        <v>10</v>
      </c>
      <c r="E208" s="63" t="s">
        <v>37</v>
      </c>
      <c r="F208" s="63" t="s">
        <v>12</v>
      </c>
      <c r="G208" s="63" t="s">
        <v>21</v>
      </c>
      <c r="H208" s="63"/>
      <c r="I208" s="64">
        <f>I209</f>
        <v>0</v>
      </c>
      <c r="J208" s="64">
        <f>J209</f>
        <v>0</v>
      </c>
      <c r="K208" s="64">
        <f>K209</f>
        <v>0</v>
      </c>
    </row>
    <row r="209" spans="2:11" ht="17.25" customHeight="1">
      <c r="B209" s="306" t="s">
        <v>195</v>
      </c>
      <c r="C209" s="137" t="s">
        <v>13</v>
      </c>
      <c r="D209" s="12" t="s">
        <v>10</v>
      </c>
      <c r="E209" s="12" t="s">
        <v>37</v>
      </c>
      <c r="F209" s="12" t="s">
        <v>12</v>
      </c>
      <c r="G209" s="12" t="s">
        <v>21</v>
      </c>
      <c r="H209" s="12" t="s">
        <v>196</v>
      </c>
      <c r="I209" s="39"/>
      <c r="J209" s="39"/>
      <c r="K209" s="39"/>
    </row>
    <row r="210" spans="2:11" ht="30" customHeight="1">
      <c r="B210" s="310" t="s">
        <v>197</v>
      </c>
      <c r="C210" s="136" t="s">
        <v>13</v>
      </c>
      <c r="D210" s="63" t="s">
        <v>10</v>
      </c>
      <c r="E210" s="63" t="s">
        <v>37</v>
      </c>
      <c r="F210" s="63" t="s">
        <v>14</v>
      </c>
      <c r="G210" s="63" t="s">
        <v>20</v>
      </c>
      <c r="H210" s="63"/>
      <c r="I210" s="64">
        <f>I211</f>
        <v>21000</v>
      </c>
      <c r="J210" s="64">
        <f>J211</f>
        <v>21000</v>
      </c>
      <c r="K210" s="64">
        <f>K211</f>
        <v>0</v>
      </c>
    </row>
    <row r="211" spans="2:11" ht="17.25" customHeight="1">
      <c r="B211" s="306" t="s">
        <v>106</v>
      </c>
      <c r="C211" s="137" t="s">
        <v>13</v>
      </c>
      <c r="D211" s="12" t="s">
        <v>10</v>
      </c>
      <c r="E211" s="12" t="s">
        <v>37</v>
      </c>
      <c r="F211" s="12" t="s">
        <v>14</v>
      </c>
      <c r="G211" s="12" t="s">
        <v>20</v>
      </c>
      <c r="H211" s="12" t="s">
        <v>40</v>
      </c>
      <c r="I211" s="39">
        <v>21000</v>
      </c>
      <c r="J211" s="39">
        <v>21000</v>
      </c>
      <c r="K211" s="39">
        <f>J211-I211</f>
        <v>0</v>
      </c>
    </row>
    <row r="212" spans="2:11" ht="25.5" customHeight="1">
      <c r="B212" s="310" t="s">
        <v>198</v>
      </c>
      <c r="C212" s="136" t="s">
        <v>13</v>
      </c>
      <c r="D212" s="63" t="s">
        <v>10</v>
      </c>
      <c r="E212" s="63" t="s">
        <v>37</v>
      </c>
      <c r="F212" s="63" t="s">
        <v>199</v>
      </c>
      <c r="G212" s="63" t="s">
        <v>20</v>
      </c>
      <c r="H212" s="63"/>
      <c r="I212" s="64">
        <f>I213</f>
        <v>0</v>
      </c>
      <c r="J212" s="64">
        <f>J213</f>
        <v>0</v>
      </c>
      <c r="K212" s="64">
        <f>K213</f>
        <v>0</v>
      </c>
    </row>
    <row r="213" spans="2:11" ht="15.75" customHeight="1">
      <c r="B213" s="306" t="s">
        <v>195</v>
      </c>
      <c r="C213" s="137" t="s">
        <v>13</v>
      </c>
      <c r="D213" s="12" t="s">
        <v>10</v>
      </c>
      <c r="E213" s="12" t="s">
        <v>37</v>
      </c>
      <c r="F213" s="12" t="s">
        <v>199</v>
      </c>
      <c r="G213" s="12" t="s">
        <v>20</v>
      </c>
      <c r="H213" s="12" t="s">
        <v>196</v>
      </c>
      <c r="I213" s="39"/>
      <c r="J213" s="39"/>
      <c r="K213" s="39"/>
    </row>
    <row r="214" spans="2:11" ht="12.75">
      <c r="B214" s="289" t="s">
        <v>70</v>
      </c>
      <c r="C214" s="288" t="s">
        <v>13</v>
      </c>
      <c r="D214" s="11" t="s">
        <v>21</v>
      </c>
      <c r="E214" s="11"/>
      <c r="F214" s="11"/>
      <c r="G214" s="11"/>
      <c r="H214" s="11"/>
      <c r="I214" s="40">
        <f aca="true" t="shared" si="17" ref="I214:K216">I215</f>
        <v>670000</v>
      </c>
      <c r="J214" s="40">
        <f t="shared" si="17"/>
        <v>670000</v>
      </c>
      <c r="K214" s="40">
        <f t="shared" si="17"/>
        <v>0</v>
      </c>
    </row>
    <row r="215" spans="2:11" ht="18.75" customHeight="1">
      <c r="B215" s="290" t="s">
        <v>64</v>
      </c>
      <c r="C215" s="135" t="s">
        <v>13</v>
      </c>
      <c r="D215" s="18" t="s">
        <v>21</v>
      </c>
      <c r="E215" s="18" t="s">
        <v>38</v>
      </c>
      <c r="F215" s="18" t="s">
        <v>42</v>
      </c>
      <c r="G215" s="18" t="s">
        <v>42</v>
      </c>
      <c r="H215" s="18"/>
      <c r="I215" s="38">
        <f t="shared" si="17"/>
        <v>670000</v>
      </c>
      <c r="J215" s="38">
        <f t="shared" si="17"/>
        <v>670000</v>
      </c>
      <c r="K215" s="38">
        <f t="shared" si="17"/>
        <v>0</v>
      </c>
    </row>
    <row r="216" spans="2:11" ht="14.25" customHeight="1">
      <c r="B216" s="77" t="s">
        <v>63</v>
      </c>
      <c r="C216" s="136" t="s">
        <v>13</v>
      </c>
      <c r="D216" s="63" t="s">
        <v>21</v>
      </c>
      <c r="E216" s="63" t="s">
        <v>38</v>
      </c>
      <c r="F216" s="63" t="s">
        <v>107</v>
      </c>
      <c r="G216" s="63" t="s">
        <v>42</v>
      </c>
      <c r="H216" s="63"/>
      <c r="I216" s="64">
        <f t="shared" si="17"/>
        <v>670000</v>
      </c>
      <c r="J216" s="64">
        <f t="shared" si="17"/>
        <v>670000</v>
      </c>
      <c r="K216" s="64">
        <f t="shared" si="17"/>
        <v>0</v>
      </c>
    </row>
    <row r="217" spans="2:11" ht="15.75" customHeight="1">
      <c r="B217" s="169" t="s">
        <v>128</v>
      </c>
      <c r="C217" s="307" t="s">
        <v>13</v>
      </c>
      <c r="D217" s="12" t="s">
        <v>21</v>
      </c>
      <c r="E217" s="12" t="s">
        <v>38</v>
      </c>
      <c r="F217" s="12" t="s">
        <v>107</v>
      </c>
      <c r="G217" s="12" t="s">
        <v>42</v>
      </c>
      <c r="H217" s="12" t="s">
        <v>149</v>
      </c>
      <c r="I217" s="39">
        <v>670000</v>
      </c>
      <c r="J217" s="39">
        <v>670000</v>
      </c>
      <c r="K217" s="39">
        <f>J217-I217</f>
        <v>0</v>
      </c>
    </row>
    <row r="218" spans="2:11" ht="12.75">
      <c r="B218" s="188" t="s">
        <v>229</v>
      </c>
      <c r="C218" s="288" t="s">
        <v>13</v>
      </c>
      <c r="D218" s="11" t="s">
        <v>11</v>
      </c>
      <c r="E218" s="11"/>
      <c r="F218" s="11"/>
      <c r="G218" s="11"/>
      <c r="H218" s="11"/>
      <c r="I218" s="40">
        <f>I219+I222</f>
        <v>117500.6</v>
      </c>
      <c r="J218" s="40">
        <f>J219+J222</f>
        <v>117500.6</v>
      </c>
      <c r="K218" s="40">
        <f>K219+K222</f>
        <v>0</v>
      </c>
    </row>
    <row r="219" spans="2:11" ht="16.5" customHeight="1">
      <c r="B219" s="294" t="s">
        <v>84</v>
      </c>
      <c r="C219" s="295" t="s">
        <v>13</v>
      </c>
      <c r="D219" s="32" t="s">
        <v>11</v>
      </c>
      <c r="E219" s="32" t="s">
        <v>83</v>
      </c>
      <c r="F219" s="32" t="s">
        <v>42</v>
      </c>
      <c r="G219" s="32" t="s">
        <v>42</v>
      </c>
      <c r="H219" s="32"/>
      <c r="I219" s="38">
        <f aca="true" t="shared" si="18" ref="I219:K220">I220</f>
        <v>100000</v>
      </c>
      <c r="J219" s="38">
        <f t="shared" si="18"/>
        <v>100000</v>
      </c>
      <c r="K219" s="38">
        <f t="shared" si="18"/>
        <v>0</v>
      </c>
    </row>
    <row r="220" spans="2:11" ht="12" customHeight="1">
      <c r="B220" s="266" t="s">
        <v>136</v>
      </c>
      <c r="C220" s="142" t="s">
        <v>13</v>
      </c>
      <c r="D220" s="63" t="s">
        <v>11</v>
      </c>
      <c r="E220" s="63" t="s">
        <v>83</v>
      </c>
      <c r="F220" s="63" t="s">
        <v>18</v>
      </c>
      <c r="G220" s="63" t="s">
        <v>42</v>
      </c>
      <c r="H220" s="63"/>
      <c r="I220" s="64">
        <f t="shared" si="18"/>
        <v>100000</v>
      </c>
      <c r="J220" s="64">
        <f t="shared" si="18"/>
        <v>100000</v>
      </c>
      <c r="K220" s="64">
        <f t="shared" si="18"/>
        <v>0</v>
      </c>
    </row>
    <row r="221" spans="2:11" ht="18" customHeight="1">
      <c r="B221" s="169" t="s">
        <v>128</v>
      </c>
      <c r="C221" s="16" t="s">
        <v>13</v>
      </c>
      <c r="D221" s="12" t="s">
        <v>11</v>
      </c>
      <c r="E221" s="12" t="s">
        <v>83</v>
      </c>
      <c r="F221" s="12" t="s">
        <v>18</v>
      </c>
      <c r="G221" s="12" t="s">
        <v>42</v>
      </c>
      <c r="H221" s="12" t="s">
        <v>149</v>
      </c>
      <c r="I221" s="39">
        <v>100000</v>
      </c>
      <c r="J221" s="39">
        <v>100000</v>
      </c>
      <c r="K221" s="39">
        <f>J221-I221</f>
        <v>0</v>
      </c>
    </row>
    <row r="222" spans="2:11" ht="15.75" customHeight="1">
      <c r="B222" s="146" t="s">
        <v>164</v>
      </c>
      <c r="C222" s="138" t="s">
        <v>13</v>
      </c>
      <c r="D222" s="18" t="s">
        <v>11</v>
      </c>
      <c r="E222" s="18" t="s">
        <v>165</v>
      </c>
      <c r="F222" s="19" t="s">
        <v>0</v>
      </c>
      <c r="G222" s="19" t="s">
        <v>0</v>
      </c>
      <c r="H222" s="18"/>
      <c r="I222" s="38">
        <f aca="true" t="shared" si="19" ref="I222:K223">I223</f>
        <v>17500.6</v>
      </c>
      <c r="J222" s="38">
        <f t="shared" si="19"/>
        <v>17500.6</v>
      </c>
      <c r="K222" s="38">
        <f t="shared" si="19"/>
        <v>0</v>
      </c>
    </row>
    <row r="223" spans="2:11" ht="12.75">
      <c r="B223" s="170" t="s">
        <v>166</v>
      </c>
      <c r="C223" s="65" t="s">
        <v>13</v>
      </c>
      <c r="D223" s="63" t="s">
        <v>11</v>
      </c>
      <c r="E223" s="63" t="s">
        <v>165</v>
      </c>
      <c r="F223" s="66" t="s">
        <v>17</v>
      </c>
      <c r="G223" s="66" t="s">
        <v>0</v>
      </c>
      <c r="H223" s="63"/>
      <c r="I223" s="64">
        <f t="shared" si="19"/>
        <v>17500.6</v>
      </c>
      <c r="J223" s="64">
        <f t="shared" si="19"/>
        <v>17500.6</v>
      </c>
      <c r="K223" s="64">
        <f t="shared" si="19"/>
        <v>0</v>
      </c>
    </row>
    <row r="224" spans="2:11" ht="22.5" customHeight="1">
      <c r="B224" s="169" t="s">
        <v>128</v>
      </c>
      <c r="C224" s="35" t="s">
        <v>13</v>
      </c>
      <c r="D224" s="12" t="s">
        <v>11</v>
      </c>
      <c r="E224" s="12" t="s">
        <v>165</v>
      </c>
      <c r="F224" s="13" t="s">
        <v>17</v>
      </c>
      <c r="G224" s="13" t="s">
        <v>42</v>
      </c>
      <c r="H224" s="12" t="s">
        <v>149</v>
      </c>
      <c r="I224" s="39">
        <v>17500.6</v>
      </c>
      <c r="J224" s="39">
        <v>17500.6</v>
      </c>
      <c r="K224" s="39">
        <f>J224-I224</f>
        <v>0</v>
      </c>
    </row>
    <row r="225" spans="2:11" ht="15.75">
      <c r="B225" s="287" t="s">
        <v>24</v>
      </c>
      <c r="C225" s="308" t="s">
        <v>14</v>
      </c>
      <c r="D225" s="28"/>
      <c r="E225" s="28"/>
      <c r="F225" s="28"/>
      <c r="G225" s="28"/>
      <c r="H225" s="28"/>
      <c r="I225" s="41">
        <f>I226+I238+I257+I269+I281+I285</f>
        <v>58306108.78</v>
      </c>
      <c r="J225" s="41">
        <f>J226+J238+J257+J269+J281+J285</f>
        <v>59956108.78</v>
      </c>
      <c r="K225" s="41">
        <f>K226+K238+K257+K269+K281+K285</f>
        <v>1650000.000000001</v>
      </c>
    </row>
    <row r="226" spans="2:11" ht="12.75">
      <c r="B226" s="289" t="s">
        <v>132</v>
      </c>
      <c r="C226" s="288" t="s">
        <v>14</v>
      </c>
      <c r="D226" s="11" t="s">
        <v>10</v>
      </c>
      <c r="E226" s="12"/>
      <c r="F226" s="12"/>
      <c r="G226" s="12"/>
      <c r="H226" s="12"/>
      <c r="I226" s="40">
        <f>I227+I231</f>
        <v>20155392.39</v>
      </c>
      <c r="J226" s="40">
        <f>J227+J231</f>
        <v>20815092.66</v>
      </c>
      <c r="K226" s="40">
        <f>K227+K231</f>
        <v>659700.2700000005</v>
      </c>
    </row>
    <row r="227" spans="2:11" ht="12.75">
      <c r="B227" s="290" t="s">
        <v>65</v>
      </c>
      <c r="C227" s="135" t="s">
        <v>14</v>
      </c>
      <c r="D227" s="18" t="s">
        <v>10</v>
      </c>
      <c r="E227" s="18" t="s">
        <v>35</v>
      </c>
      <c r="F227" s="18" t="s">
        <v>42</v>
      </c>
      <c r="G227" s="18" t="s">
        <v>42</v>
      </c>
      <c r="H227" s="18"/>
      <c r="I227" s="38">
        <f>I228</f>
        <v>19133034.39</v>
      </c>
      <c r="J227" s="38">
        <f>J228</f>
        <v>19792734.66</v>
      </c>
      <c r="K227" s="38">
        <f>K228</f>
        <v>659700.2700000005</v>
      </c>
    </row>
    <row r="228" spans="2:11" ht="18.75" customHeight="1">
      <c r="B228" s="266" t="s">
        <v>4</v>
      </c>
      <c r="C228" s="136" t="s">
        <v>14</v>
      </c>
      <c r="D228" s="63" t="s">
        <v>10</v>
      </c>
      <c r="E228" s="63" t="s">
        <v>35</v>
      </c>
      <c r="F228" s="63" t="s">
        <v>105</v>
      </c>
      <c r="G228" s="63" t="s">
        <v>42</v>
      </c>
      <c r="H228" s="63"/>
      <c r="I228" s="64">
        <f>I229+I230</f>
        <v>19133034.39</v>
      </c>
      <c r="J228" s="64">
        <f>J229+J230</f>
        <v>19792734.66</v>
      </c>
      <c r="K228" s="64">
        <f>K229+K230</f>
        <v>659700.2700000005</v>
      </c>
    </row>
    <row r="229" spans="2:11" ht="12.75">
      <c r="B229" s="268" t="s">
        <v>106</v>
      </c>
      <c r="C229" s="307" t="s">
        <v>14</v>
      </c>
      <c r="D229" s="12" t="s">
        <v>10</v>
      </c>
      <c r="E229" s="12" t="s">
        <v>35</v>
      </c>
      <c r="F229" s="12" t="s">
        <v>105</v>
      </c>
      <c r="G229" s="12" t="s">
        <v>42</v>
      </c>
      <c r="H229" s="12" t="s">
        <v>40</v>
      </c>
      <c r="I229" s="39">
        <v>13994608.71</v>
      </c>
      <c r="J229" s="39">
        <v>14624794.71</v>
      </c>
      <c r="K229" s="39">
        <f>J229-I229</f>
        <v>630186</v>
      </c>
    </row>
    <row r="230" spans="2:11" ht="12.75">
      <c r="B230" s="306" t="s">
        <v>238</v>
      </c>
      <c r="C230" s="307" t="s">
        <v>14</v>
      </c>
      <c r="D230" s="12" t="s">
        <v>10</v>
      </c>
      <c r="E230" s="12" t="s">
        <v>35</v>
      </c>
      <c r="F230" s="12" t="s">
        <v>105</v>
      </c>
      <c r="G230" s="12" t="s">
        <v>10</v>
      </c>
      <c r="H230" s="12" t="s">
        <v>40</v>
      </c>
      <c r="I230" s="39">
        <v>5138425.68</v>
      </c>
      <c r="J230" s="39">
        <v>5167939.95</v>
      </c>
      <c r="K230" s="39">
        <f>J230-I230</f>
        <v>29514.270000000484</v>
      </c>
    </row>
    <row r="231" spans="2:11" ht="12.75" customHeight="1">
      <c r="B231" s="290" t="s">
        <v>167</v>
      </c>
      <c r="C231" s="143" t="s">
        <v>14</v>
      </c>
      <c r="D231" s="19" t="s">
        <v>10</v>
      </c>
      <c r="E231" s="18" t="s">
        <v>161</v>
      </c>
      <c r="F231" s="19" t="s">
        <v>10</v>
      </c>
      <c r="G231" s="19" t="s">
        <v>42</v>
      </c>
      <c r="H231" s="19"/>
      <c r="I231" s="38">
        <f>I232+I234+I236</f>
        <v>1022358</v>
      </c>
      <c r="J231" s="38">
        <f>J232+J234+J236</f>
        <v>1022358</v>
      </c>
      <c r="K231" s="38">
        <f>K232+K234+K236</f>
        <v>0</v>
      </c>
    </row>
    <row r="232" spans="2:12" ht="25.5">
      <c r="B232" s="266" t="s">
        <v>193</v>
      </c>
      <c r="C232" s="142" t="s">
        <v>14</v>
      </c>
      <c r="D232" s="66" t="s">
        <v>10</v>
      </c>
      <c r="E232" s="63" t="s">
        <v>161</v>
      </c>
      <c r="F232" s="66" t="s">
        <v>10</v>
      </c>
      <c r="G232" s="66" t="s">
        <v>10</v>
      </c>
      <c r="H232" s="66"/>
      <c r="I232" s="64">
        <f>I233</f>
        <v>23000</v>
      </c>
      <c r="J232" s="64">
        <f>J233</f>
        <v>23000</v>
      </c>
      <c r="K232" s="64">
        <f>K233</f>
        <v>0</v>
      </c>
      <c r="L232" s="264"/>
    </row>
    <row r="233" spans="2:11" ht="18" customHeight="1">
      <c r="B233" s="306" t="s">
        <v>106</v>
      </c>
      <c r="C233" s="137" t="s">
        <v>14</v>
      </c>
      <c r="D233" s="12" t="s">
        <v>10</v>
      </c>
      <c r="E233" s="12" t="s">
        <v>161</v>
      </c>
      <c r="F233" s="12" t="s">
        <v>10</v>
      </c>
      <c r="G233" s="12" t="s">
        <v>10</v>
      </c>
      <c r="H233" s="12" t="s">
        <v>40</v>
      </c>
      <c r="I233" s="39">
        <v>23000</v>
      </c>
      <c r="J233" s="39">
        <v>23000</v>
      </c>
      <c r="K233" s="39">
        <f>J233-I233</f>
        <v>0</v>
      </c>
    </row>
    <row r="234" spans="2:11" ht="15" customHeight="1">
      <c r="B234" s="266" t="s">
        <v>255</v>
      </c>
      <c r="C234" s="136" t="s">
        <v>14</v>
      </c>
      <c r="D234" s="63" t="s">
        <v>10</v>
      </c>
      <c r="E234" s="63" t="s">
        <v>161</v>
      </c>
      <c r="F234" s="63" t="s">
        <v>10</v>
      </c>
      <c r="G234" s="63" t="s">
        <v>17</v>
      </c>
      <c r="H234" s="63"/>
      <c r="I234" s="64">
        <f>I235</f>
        <v>432000</v>
      </c>
      <c r="J234" s="64">
        <f>J235</f>
        <v>432000</v>
      </c>
      <c r="K234" s="64">
        <f>K235</f>
        <v>0</v>
      </c>
    </row>
    <row r="235" spans="2:11" ht="15.75" customHeight="1">
      <c r="B235" s="306" t="s">
        <v>106</v>
      </c>
      <c r="C235" s="137" t="s">
        <v>14</v>
      </c>
      <c r="D235" s="12" t="s">
        <v>10</v>
      </c>
      <c r="E235" s="12" t="s">
        <v>161</v>
      </c>
      <c r="F235" s="12" t="s">
        <v>10</v>
      </c>
      <c r="G235" s="12" t="s">
        <v>17</v>
      </c>
      <c r="H235" s="12" t="s">
        <v>40</v>
      </c>
      <c r="I235" s="39">
        <v>432000</v>
      </c>
      <c r="J235" s="39">
        <v>432000</v>
      </c>
      <c r="K235" s="39">
        <f>J235-I235</f>
        <v>0</v>
      </c>
    </row>
    <row r="236" spans="2:11" ht="25.5">
      <c r="B236" s="266" t="s">
        <v>262</v>
      </c>
      <c r="C236" s="136" t="s">
        <v>14</v>
      </c>
      <c r="D236" s="63" t="s">
        <v>10</v>
      </c>
      <c r="E236" s="63" t="s">
        <v>161</v>
      </c>
      <c r="F236" s="63" t="s">
        <v>10</v>
      </c>
      <c r="G236" s="63" t="s">
        <v>211</v>
      </c>
      <c r="H236" s="63"/>
      <c r="I236" s="64">
        <f>I237</f>
        <v>567358</v>
      </c>
      <c r="J236" s="64">
        <f>J237</f>
        <v>567358</v>
      </c>
      <c r="K236" s="64">
        <f>K237</f>
        <v>0</v>
      </c>
    </row>
    <row r="237" spans="2:11" ht="14.25" customHeight="1">
      <c r="B237" s="306" t="s">
        <v>106</v>
      </c>
      <c r="C237" s="137" t="s">
        <v>14</v>
      </c>
      <c r="D237" s="12" t="s">
        <v>10</v>
      </c>
      <c r="E237" s="12" t="s">
        <v>161</v>
      </c>
      <c r="F237" s="12" t="s">
        <v>10</v>
      </c>
      <c r="G237" s="12" t="s">
        <v>211</v>
      </c>
      <c r="H237" s="12" t="s">
        <v>40</v>
      </c>
      <c r="I237" s="39">
        <v>567358</v>
      </c>
      <c r="J237" s="39">
        <v>567358</v>
      </c>
      <c r="K237" s="39">
        <f>J237-I237</f>
        <v>0</v>
      </c>
    </row>
    <row r="238" spans="2:11" ht="12.75">
      <c r="B238" s="127" t="s">
        <v>133</v>
      </c>
      <c r="C238" s="288" t="s">
        <v>14</v>
      </c>
      <c r="D238" s="11" t="s">
        <v>18</v>
      </c>
      <c r="E238" s="11"/>
      <c r="F238" s="11"/>
      <c r="G238" s="11"/>
      <c r="H238" s="11"/>
      <c r="I238" s="40">
        <f>I239+I243+I248</f>
        <v>19455717.310000002</v>
      </c>
      <c r="J238" s="40">
        <f>J239+J243+J248</f>
        <v>19960522.65</v>
      </c>
      <c r="K238" s="40">
        <f>K239+K243+K248</f>
        <v>504805.3400000003</v>
      </c>
    </row>
    <row r="239" spans="2:11" ht="16.5" customHeight="1">
      <c r="B239" s="290" t="s">
        <v>65</v>
      </c>
      <c r="C239" s="135" t="s">
        <v>14</v>
      </c>
      <c r="D239" s="18" t="s">
        <v>18</v>
      </c>
      <c r="E239" s="18" t="s">
        <v>35</v>
      </c>
      <c r="F239" s="18" t="s">
        <v>42</v>
      </c>
      <c r="G239" s="18" t="s">
        <v>42</v>
      </c>
      <c r="H239" s="18"/>
      <c r="I239" s="38">
        <f>I240</f>
        <v>13774687.31</v>
      </c>
      <c r="J239" s="38">
        <f>J240</f>
        <v>14279492.65</v>
      </c>
      <c r="K239" s="38">
        <f>K240</f>
        <v>504805.3400000003</v>
      </c>
    </row>
    <row r="240" spans="2:11" ht="12.75">
      <c r="B240" s="266" t="s">
        <v>4</v>
      </c>
      <c r="C240" s="136" t="s">
        <v>14</v>
      </c>
      <c r="D240" s="63" t="s">
        <v>18</v>
      </c>
      <c r="E240" s="63" t="s">
        <v>35</v>
      </c>
      <c r="F240" s="63" t="s">
        <v>105</v>
      </c>
      <c r="G240" s="63" t="s">
        <v>42</v>
      </c>
      <c r="H240" s="63"/>
      <c r="I240" s="64">
        <f>I241+I242</f>
        <v>13774687.31</v>
      </c>
      <c r="J240" s="64">
        <f>J241+J242</f>
        <v>14279492.65</v>
      </c>
      <c r="K240" s="64">
        <f>K241+K242</f>
        <v>504805.3400000003</v>
      </c>
    </row>
    <row r="241" spans="2:11" ht="12.75">
      <c r="B241" s="268" t="s">
        <v>106</v>
      </c>
      <c r="C241" s="307" t="s">
        <v>14</v>
      </c>
      <c r="D241" s="12" t="s">
        <v>18</v>
      </c>
      <c r="E241" s="12" t="s">
        <v>35</v>
      </c>
      <c r="F241" s="12" t="s">
        <v>105</v>
      </c>
      <c r="G241" s="12" t="s">
        <v>42</v>
      </c>
      <c r="H241" s="12" t="s">
        <v>40</v>
      </c>
      <c r="I241" s="39">
        <v>10573112.99</v>
      </c>
      <c r="J241" s="39">
        <v>10997926.99</v>
      </c>
      <c r="K241" s="39">
        <f>J241-I241</f>
        <v>424814</v>
      </c>
    </row>
    <row r="242" spans="2:11" ht="12.75">
      <c r="B242" s="306" t="s">
        <v>238</v>
      </c>
      <c r="C242" s="307" t="s">
        <v>14</v>
      </c>
      <c r="D242" s="12" t="s">
        <v>18</v>
      </c>
      <c r="E242" s="12" t="s">
        <v>35</v>
      </c>
      <c r="F242" s="12" t="s">
        <v>105</v>
      </c>
      <c r="G242" s="12" t="s">
        <v>10</v>
      </c>
      <c r="H242" s="12" t="s">
        <v>40</v>
      </c>
      <c r="I242" s="39">
        <v>3201574.32</v>
      </c>
      <c r="J242" s="39">
        <v>3281565.66</v>
      </c>
      <c r="K242" s="39">
        <f>J242-I242</f>
        <v>79991.34000000032</v>
      </c>
    </row>
    <row r="243" spans="2:11" ht="17.25" customHeight="1">
      <c r="B243" s="290" t="s">
        <v>81</v>
      </c>
      <c r="C243" s="135" t="s">
        <v>14</v>
      </c>
      <c r="D243" s="18" t="s">
        <v>18</v>
      </c>
      <c r="E243" s="18" t="s">
        <v>6</v>
      </c>
      <c r="F243" s="18" t="s">
        <v>42</v>
      </c>
      <c r="G243" s="18" t="s">
        <v>42</v>
      </c>
      <c r="H243" s="18"/>
      <c r="I243" s="38">
        <f>I244+I246</f>
        <v>4658388</v>
      </c>
      <c r="J243" s="38">
        <f>J244+J246</f>
        <v>4658388</v>
      </c>
      <c r="K243" s="38">
        <f>K244+K246</f>
        <v>0</v>
      </c>
    </row>
    <row r="244" spans="2:11" ht="25.5">
      <c r="B244" s="266" t="s">
        <v>85</v>
      </c>
      <c r="C244" s="136" t="s">
        <v>14</v>
      </c>
      <c r="D244" s="63" t="s">
        <v>18</v>
      </c>
      <c r="E244" s="63" t="s">
        <v>6</v>
      </c>
      <c r="F244" s="63" t="s">
        <v>114</v>
      </c>
      <c r="G244" s="63" t="s">
        <v>42</v>
      </c>
      <c r="H244" s="63"/>
      <c r="I244" s="64">
        <f>I245</f>
        <v>1410000</v>
      </c>
      <c r="J244" s="64">
        <f>J245</f>
        <v>1410000</v>
      </c>
      <c r="K244" s="64">
        <f>K245</f>
        <v>0</v>
      </c>
    </row>
    <row r="245" spans="2:11" ht="16.5" customHeight="1">
      <c r="B245" s="268" t="s">
        <v>106</v>
      </c>
      <c r="C245" s="307" t="s">
        <v>14</v>
      </c>
      <c r="D245" s="12" t="s">
        <v>18</v>
      </c>
      <c r="E245" s="12" t="s">
        <v>6</v>
      </c>
      <c r="F245" s="12" t="s">
        <v>114</v>
      </c>
      <c r="G245" s="12" t="s">
        <v>42</v>
      </c>
      <c r="H245" s="12" t="s">
        <v>40</v>
      </c>
      <c r="I245" s="39">
        <v>1410000</v>
      </c>
      <c r="J245" s="39">
        <v>1410000</v>
      </c>
      <c r="K245" s="39">
        <f>J245-I245</f>
        <v>0</v>
      </c>
    </row>
    <row r="246" spans="2:11" ht="44.25" customHeight="1">
      <c r="B246" s="265" t="s">
        <v>242</v>
      </c>
      <c r="C246" s="136" t="s">
        <v>14</v>
      </c>
      <c r="D246" s="63" t="s">
        <v>18</v>
      </c>
      <c r="E246" s="63" t="s">
        <v>6</v>
      </c>
      <c r="F246" s="63" t="s">
        <v>243</v>
      </c>
      <c r="G246" s="63" t="s">
        <v>42</v>
      </c>
      <c r="H246" s="12"/>
      <c r="I246" s="64">
        <f>I247</f>
        <v>3248388</v>
      </c>
      <c r="J246" s="64">
        <f>J247</f>
        <v>3248388</v>
      </c>
      <c r="K246" s="64">
        <f>K247</f>
        <v>0</v>
      </c>
    </row>
    <row r="247" spans="2:11" ht="17.25" customHeight="1">
      <c r="B247" s="268" t="s">
        <v>106</v>
      </c>
      <c r="C247" s="307" t="s">
        <v>14</v>
      </c>
      <c r="D247" s="12" t="s">
        <v>18</v>
      </c>
      <c r="E247" s="12" t="s">
        <v>6</v>
      </c>
      <c r="F247" s="12" t="s">
        <v>243</v>
      </c>
      <c r="G247" s="12" t="s">
        <v>42</v>
      </c>
      <c r="H247" s="12" t="s">
        <v>40</v>
      </c>
      <c r="I247" s="39">
        <v>3248388</v>
      </c>
      <c r="J247" s="39">
        <v>3248388</v>
      </c>
      <c r="K247" s="39">
        <f>J247-I247</f>
        <v>0</v>
      </c>
    </row>
    <row r="248" spans="2:11" ht="30" customHeight="1">
      <c r="B248" s="290" t="s">
        <v>167</v>
      </c>
      <c r="C248" s="143" t="s">
        <v>14</v>
      </c>
      <c r="D248" s="19" t="s">
        <v>18</v>
      </c>
      <c r="E248" s="18" t="s">
        <v>161</v>
      </c>
      <c r="F248" s="19" t="s">
        <v>10</v>
      </c>
      <c r="G248" s="19" t="s">
        <v>42</v>
      </c>
      <c r="H248" s="19"/>
      <c r="I248" s="38">
        <f>I249+I251+I253+I255</f>
        <v>1022642</v>
      </c>
      <c r="J248" s="38">
        <f>J249+J251+J253+J255</f>
        <v>1022642</v>
      </c>
      <c r="K248" s="38">
        <f>K249+K251+K253+K255</f>
        <v>0</v>
      </c>
    </row>
    <row r="249" spans="2:11" ht="25.5">
      <c r="B249" s="266" t="s">
        <v>193</v>
      </c>
      <c r="C249" s="142" t="s">
        <v>14</v>
      </c>
      <c r="D249" s="66" t="s">
        <v>18</v>
      </c>
      <c r="E249" s="63" t="s">
        <v>161</v>
      </c>
      <c r="F249" s="66" t="s">
        <v>10</v>
      </c>
      <c r="G249" s="66" t="s">
        <v>10</v>
      </c>
      <c r="H249" s="66"/>
      <c r="I249" s="64">
        <f>I250</f>
        <v>12000</v>
      </c>
      <c r="J249" s="64">
        <f>J250</f>
        <v>12000</v>
      </c>
      <c r="K249" s="64">
        <f>K250</f>
        <v>0</v>
      </c>
    </row>
    <row r="250" spans="2:11" ht="16.5" customHeight="1">
      <c r="B250" s="306" t="s">
        <v>106</v>
      </c>
      <c r="C250" s="137" t="s">
        <v>14</v>
      </c>
      <c r="D250" s="12" t="s">
        <v>18</v>
      </c>
      <c r="E250" s="12" t="s">
        <v>161</v>
      </c>
      <c r="F250" s="12" t="s">
        <v>10</v>
      </c>
      <c r="G250" s="12" t="s">
        <v>10</v>
      </c>
      <c r="H250" s="12" t="s">
        <v>40</v>
      </c>
      <c r="I250" s="39">
        <v>12000</v>
      </c>
      <c r="J250" s="39">
        <v>12000</v>
      </c>
      <c r="K250" s="39">
        <f>J250-I250</f>
        <v>0</v>
      </c>
    </row>
    <row r="251" spans="2:11" ht="12.75">
      <c r="B251" s="266" t="s">
        <v>255</v>
      </c>
      <c r="C251" s="136" t="s">
        <v>14</v>
      </c>
      <c r="D251" s="63" t="s">
        <v>18</v>
      </c>
      <c r="E251" s="63" t="s">
        <v>161</v>
      </c>
      <c r="F251" s="63" t="s">
        <v>10</v>
      </c>
      <c r="G251" s="63" t="s">
        <v>17</v>
      </c>
      <c r="H251" s="63"/>
      <c r="I251" s="64">
        <f>I252</f>
        <v>590000</v>
      </c>
      <c r="J251" s="64">
        <f>J252</f>
        <v>590000</v>
      </c>
      <c r="K251" s="64">
        <f>K252</f>
        <v>0</v>
      </c>
    </row>
    <row r="252" spans="2:11" ht="19.5" customHeight="1">
      <c r="B252" s="306" t="s">
        <v>106</v>
      </c>
      <c r="C252" s="137" t="s">
        <v>14</v>
      </c>
      <c r="D252" s="12" t="s">
        <v>18</v>
      </c>
      <c r="E252" s="12" t="s">
        <v>161</v>
      </c>
      <c r="F252" s="12" t="s">
        <v>10</v>
      </c>
      <c r="G252" s="12" t="s">
        <v>17</v>
      </c>
      <c r="H252" s="12" t="s">
        <v>40</v>
      </c>
      <c r="I252" s="39">
        <v>590000</v>
      </c>
      <c r="J252" s="39">
        <v>590000</v>
      </c>
      <c r="K252" s="39">
        <f>J252-I252</f>
        <v>0</v>
      </c>
    </row>
    <row r="253" spans="2:11" ht="17.25" customHeight="1">
      <c r="B253" s="266" t="s">
        <v>187</v>
      </c>
      <c r="C253" s="136" t="s">
        <v>14</v>
      </c>
      <c r="D253" s="63" t="s">
        <v>18</v>
      </c>
      <c r="E253" s="63" t="s">
        <v>161</v>
      </c>
      <c r="F253" s="63" t="s">
        <v>10</v>
      </c>
      <c r="G253" s="63" t="s">
        <v>87</v>
      </c>
      <c r="H253" s="63"/>
      <c r="I253" s="64">
        <f>I254</f>
        <v>225000</v>
      </c>
      <c r="J253" s="64">
        <f>J254</f>
        <v>225000</v>
      </c>
      <c r="K253" s="64">
        <f>K254</f>
        <v>0</v>
      </c>
    </row>
    <row r="254" spans="2:11" ht="18" customHeight="1">
      <c r="B254" s="306" t="s">
        <v>200</v>
      </c>
      <c r="C254" s="137" t="s">
        <v>14</v>
      </c>
      <c r="D254" s="12" t="s">
        <v>18</v>
      </c>
      <c r="E254" s="12" t="s">
        <v>161</v>
      </c>
      <c r="F254" s="12" t="s">
        <v>10</v>
      </c>
      <c r="G254" s="12" t="s">
        <v>87</v>
      </c>
      <c r="H254" s="12" t="s">
        <v>40</v>
      </c>
      <c r="I254" s="39">
        <v>225000</v>
      </c>
      <c r="J254" s="39">
        <v>225000</v>
      </c>
      <c r="K254" s="39">
        <f>J254-I254</f>
        <v>0</v>
      </c>
    </row>
    <row r="255" spans="2:11" ht="25.5">
      <c r="B255" s="266" t="s">
        <v>262</v>
      </c>
      <c r="C255" s="136" t="s">
        <v>14</v>
      </c>
      <c r="D255" s="63" t="s">
        <v>18</v>
      </c>
      <c r="E255" s="63" t="s">
        <v>161</v>
      </c>
      <c r="F255" s="63" t="s">
        <v>10</v>
      </c>
      <c r="G255" s="63" t="s">
        <v>211</v>
      </c>
      <c r="H255" s="63"/>
      <c r="I255" s="64">
        <f>I256</f>
        <v>195642</v>
      </c>
      <c r="J255" s="64">
        <f>J256</f>
        <v>195642</v>
      </c>
      <c r="K255" s="64">
        <f>K256</f>
        <v>0</v>
      </c>
    </row>
    <row r="256" spans="2:11" ht="15" customHeight="1">
      <c r="B256" s="306" t="s">
        <v>106</v>
      </c>
      <c r="C256" s="137" t="s">
        <v>14</v>
      </c>
      <c r="D256" s="12" t="s">
        <v>18</v>
      </c>
      <c r="E256" s="12" t="s">
        <v>161</v>
      </c>
      <c r="F256" s="12" t="s">
        <v>10</v>
      </c>
      <c r="G256" s="12" t="s">
        <v>211</v>
      </c>
      <c r="H256" s="12" t="s">
        <v>40</v>
      </c>
      <c r="I256" s="39">
        <v>195642</v>
      </c>
      <c r="J256" s="39">
        <v>195642</v>
      </c>
      <c r="K256" s="39">
        <f>J256-I256</f>
        <v>0</v>
      </c>
    </row>
    <row r="257" spans="2:11" ht="12.75">
      <c r="B257" s="127" t="s">
        <v>144</v>
      </c>
      <c r="C257" s="288" t="s">
        <v>14</v>
      </c>
      <c r="D257" s="11" t="s">
        <v>21</v>
      </c>
      <c r="E257" s="11"/>
      <c r="F257" s="11"/>
      <c r="G257" s="11"/>
      <c r="H257" s="11"/>
      <c r="I257" s="40">
        <f>I258+I262+I266</f>
        <v>16916456.21</v>
      </c>
      <c r="J257" s="40">
        <f>J258+J262+J266</f>
        <v>17401950.6</v>
      </c>
      <c r="K257" s="40">
        <f>K258+K262+K266</f>
        <v>485494.39</v>
      </c>
    </row>
    <row r="258" spans="2:11" ht="12.75">
      <c r="B258" s="290" t="s">
        <v>65</v>
      </c>
      <c r="C258" s="135" t="s">
        <v>14</v>
      </c>
      <c r="D258" s="18" t="s">
        <v>21</v>
      </c>
      <c r="E258" s="18" t="s">
        <v>35</v>
      </c>
      <c r="F258" s="18" t="s">
        <v>42</v>
      </c>
      <c r="G258" s="18" t="s">
        <v>42</v>
      </c>
      <c r="H258" s="18"/>
      <c r="I258" s="38">
        <f>I259</f>
        <v>14032483.85</v>
      </c>
      <c r="J258" s="38">
        <f>J259</f>
        <v>14517978.24</v>
      </c>
      <c r="K258" s="38">
        <f>K259</f>
        <v>485494.39</v>
      </c>
    </row>
    <row r="259" spans="2:11" ht="16.5" customHeight="1">
      <c r="B259" s="266" t="s">
        <v>4</v>
      </c>
      <c r="C259" s="136" t="s">
        <v>14</v>
      </c>
      <c r="D259" s="63" t="s">
        <v>21</v>
      </c>
      <c r="E259" s="63" t="s">
        <v>35</v>
      </c>
      <c r="F259" s="63" t="s">
        <v>105</v>
      </c>
      <c r="G259" s="63" t="s">
        <v>42</v>
      </c>
      <c r="H259" s="63"/>
      <c r="I259" s="64">
        <f>I260+I261</f>
        <v>14032483.85</v>
      </c>
      <c r="J259" s="64">
        <f>J260+J261</f>
        <v>14517978.24</v>
      </c>
      <c r="K259" s="64">
        <f>K260+K261</f>
        <v>485494.39</v>
      </c>
    </row>
    <row r="260" spans="2:11" ht="12.75">
      <c r="B260" s="268" t="s">
        <v>106</v>
      </c>
      <c r="C260" s="307" t="s">
        <v>14</v>
      </c>
      <c r="D260" s="12" t="s">
        <v>21</v>
      </c>
      <c r="E260" s="12" t="s">
        <v>35</v>
      </c>
      <c r="F260" s="12" t="s">
        <v>105</v>
      </c>
      <c r="G260" s="12" t="s">
        <v>42</v>
      </c>
      <c r="H260" s="12" t="s">
        <v>40</v>
      </c>
      <c r="I260" s="39">
        <v>13882483.85</v>
      </c>
      <c r="J260" s="39">
        <v>14477483.85</v>
      </c>
      <c r="K260" s="39">
        <f>J260-I260</f>
        <v>595000</v>
      </c>
    </row>
    <row r="261" spans="2:11" ht="15.75" customHeight="1">
      <c r="B261" s="306" t="s">
        <v>238</v>
      </c>
      <c r="C261" s="307" t="s">
        <v>14</v>
      </c>
      <c r="D261" s="12" t="s">
        <v>21</v>
      </c>
      <c r="E261" s="12" t="s">
        <v>35</v>
      </c>
      <c r="F261" s="12" t="s">
        <v>105</v>
      </c>
      <c r="G261" s="12" t="s">
        <v>10</v>
      </c>
      <c r="H261" s="12" t="s">
        <v>40</v>
      </c>
      <c r="I261" s="39">
        <v>150000</v>
      </c>
      <c r="J261" s="39">
        <v>40494.39</v>
      </c>
      <c r="K261" s="39">
        <f>J261-I261</f>
        <v>-109505.61</v>
      </c>
    </row>
    <row r="262" spans="2:11" ht="16.5" customHeight="1">
      <c r="B262" s="290" t="s">
        <v>81</v>
      </c>
      <c r="C262" s="135" t="s">
        <v>14</v>
      </c>
      <c r="D262" s="18" t="s">
        <v>21</v>
      </c>
      <c r="E262" s="18" t="s">
        <v>6</v>
      </c>
      <c r="F262" s="18" t="s">
        <v>42</v>
      </c>
      <c r="G262" s="18" t="s">
        <v>42</v>
      </c>
      <c r="H262" s="18"/>
      <c r="I262" s="38">
        <f>I263</f>
        <v>1838972.36</v>
      </c>
      <c r="J262" s="38">
        <f>J263</f>
        <v>1838972.36</v>
      </c>
      <c r="K262" s="38">
        <f>K263</f>
        <v>0</v>
      </c>
    </row>
    <row r="263" spans="2:11" ht="25.5">
      <c r="B263" s="266" t="s">
        <v>85</v>
      </c>
      <c r="C263" s="136" t="s">
        <v>14</v>
      </c>
      <c r="D263" s="63" t="s">
        <v>21</v>
      </c>
      <c r="E263" s="63" t="s">
        <v>6</v>
      </c>
      <c r="F263" s="63" t="s">
        <v>114</v>
      </c>
      <c r="G263" s="63" t="s">
        <v>42</v>
      </c>
      <c r="H263" s="63"/>
      <c r="I263" s="64">
        <f>I264+I265</f>
        <v>1838972.36</v>
      </c>
      <c r="J263" s="64">
        <f>J264+J265</f>
        <v>1838972.36</v>
      </c>
      <c r="K263" s="64">
        <f>K264+K265</f>
        <v>0</v>
      </c>
    </row>
    <row r="264" spans="2:11" ht="17.25" customHeight="1">
      <c r="B264" s="268" t="s">
        <v>106</v>
      </c>
      <c r="C264" s="307" t="s">
        <v>14</v>
      </c>
      <c r="D264" s="12" t="s">
        <v>21</v>
      </c>
      <c r="E264" s="12" t="s">
        <v>6</v>
      </c>
      <c r="F264" s="12" t="s">
        <v>114</v>
      </c>
      <c r="G264" s="12" t="s">
        <v>42</v>
      </c>
      <c r="H264" s="12" t="s">
        <v>40</v>
      </c>
      <c r="I264" s="39">
        <v>1814000</v>
      </c>
      <c r="J264" s="39">
        <v>1814000</v>
      </c>
      <c r="K264" s="39">
        <f>J264-I264</f>
        <v>0</v>
      </c>
    </row>
    <row r="265" spans="2:11" ht="15" customHeight="1">
      <c r="B265" s="306" t="s">
        <v>239</v>
      </c>
      <c r="C265" s="307" t="s">
        <v>14</v>
      </c>
      <c r="D265" s="12" t="s">
        <v>21</v>
      </c>
      <c r="E265" s="12" t="s">
        <v>6</v>
      </c>
      <c r="F265" s="12" t="s">
        <v>114</v>
      </c>
      <c r="G265" s="12" t="s">
        <v>42</v>
      </c>
      <c r="H265" s="12" t="s">
        <v>40</v>
      </c>
      <c r="I265" s="39">
        <v>24972.36</v>
      </c>
      <c r="J265" s="39">
        <v>24972.36</v>
      </c>
      <c r="K265" s="39">
        <f>J265-I265</f>
        <v>0</v>
      </c>
    </row>
    <row r="266" spans="2:11" ht="25.5" customHeight="1">
      <c r="B266" s="290" t="s">
        <v>167</v>
      </c>
      <c r="C266" s="143" t="s">
        <v>14</v>
      </c>
      <c r="D266" s="19" t="s">
        <v>21</v>
      </c>
      <c r="E266" s="18" t="s">
        <v>161</v>
      </c>
      <c r="F266" s="19" t="s">
        <v>10</v>
      </c>
      <c r="G266" s="19" t="s">
        <v>42</v>
      </c>
      <c r="H266" s="19"/>
      <c r="I266" s="38">
        <f aca="true" t="shared" si="20" ref="I266:K267">I267</f>
        <v>1045000</v>
      </c>
      <c r="J266" s="38">
        <f t="shared" si="20"/>
        <v>1045000</v>
      </c>
      <c r="K266" s="38">
        <f t="shared" si="20"/>
        <v>0</v>
      </c>
    </row>
    <row r="267" spans="2:11" ht="12.75">
      <c r="B267" s="266" t="s">
        <v>255</v>
      </c>
      <c r="C267" s="136" t="s">
        <v>14</v>
      </c>
      <c r="D267" s="63" t="s">
        <v>21</v>
      </c>
      <c r="E267" s="63" t="s">
        <v>161</v>
      </c>
      <c r="F267" s="63" t="s">
        <v>10</v>
      </c>
      <c r="G267" s="63" t="s">
        <v>17</v>
      </c>
      <c r="H267" s="63"/>
      <c r="I267" s="64">
        <f t="shared" si="20"/>
        <v>1045000</v>
      </c>
      <c r="J267" s="64">
        <f t="shared" si="20"/>
        <v>1045000</v>
      </c>
      <c r="K267" s="64">
        <f t="shared" si="20"/>
        <v>0</v>
      </c>
    </row>
    <row r="268" spans="2:11" ht="15" customHeight="1">
      <c r="B268" s="306" t="s">
        <v>106</v>
      </c>
      <c r="C268" s="137" t="s">
        <v>14</v>
      </c>
      <c r="D268" s="12" t="s">
        <v>21</v>
      </c>
      <c r="E268" s="12" t="s">
        <v>161</v>
      </c>
      <c r="F268" s="12" t="s">
        <v>10</v>
      </c>
      <c r="G268" s="12" t="s">
        <v>17</v>
      </c>
      <c r="H268" s="12" t="s">
        <v>40</v>
      </c>
      <c r="I268" s="39">
        <v>1045000</v>
      </c>
      <c r="J268" s="39">
        <v>1045000</v>
      </c>
      <c r="K268" s="39">
        <f>J268-I268</f>
        <v>0</v>
      </c>
    </row>
    <row r="269" spans="2:11" ht="12.75">
      <c r="B269" s="127" t="s">
        <v>145</v>
      </c>
      <c r="C269" s="288" t="s">
        <v>14</v>
      </c>
      <c r="D269" s="11" t="s">
        <v>11</v>
      </c>
      <c r="E269" s="11"/>
      <c r="F269" s="11"/>
      <c r="G269" s="11"/>
      <c r="H269" s="11"/>
      <c r="I269" s="40">
        <f>I270+I274+I277</f>
        <v>673000</v>
      </c>
      <c r="J269" s="40">
        <f>J270+J274+J277</f>
        <v>673000</v>
      </c>
      <c r="K269" s="40">
        <f>K270+K274+K277</f>
        <v>0</v>
      </c>
    </row>
    <row r="270" spans="2:11" ht="13.5" customHeight="1">
      <c r="B270" s="312" t="s">
        <v>201</v>
      </c>
      <c r="C270" s="135" t="s">
        <v>14</v>
      </c>
      <c r="D270" s="18" t="s">
        <v>11</v>
      </c>
      <c r="E270" s="18" t="s">
        <v>202</v>
      </c>
      <c r="F270" s="18" t="s">
        <v>42</v>
      </c>
      <c r="G270" s="18" t="s">
        <v>42</v>
      </c>
      <c r="H270" s="18"/>
      <c r="I270" s="38">
        <f>I271</f>
        <v>413000</v>
      </c>
      <c r="J270" s="38">
        <f>J271</f>
        <v>413000</v>
      </c>
      <c r="K270" s="38">
        <f>K271</f>
        <v>0</v>
      </c>
    </row>
    <row r="271" spans="2:11" ht="15.75" customHeight="1">
      <c r="B271" s="266" t="s">
        <v>4</v>
      </c>
      <c r="C271" s="136" t="s">
        <v>14</v>
      </c>
      <c r="D271" s="63" t="s">
        <v>11</v>
      </c>
      <c r="E271" s="63" t="s">
        <v>202</v>
      </c>
      <c r="F271" s="63" t="s">
        <v>105</v>
      </c>
      <c r="G271" s="63" t="s">
        <v>42</v>
      </c>
      <c r="H271" s="63"/>
      <c r="I271" s="64">
        <f>I272+I273</f>
        <v>413000</v>
      </c>
      <c r="J271" s="64">
        <f>J272+J273</f>
        <v>413000</v>
      </c>
      <c r="K271" s="64">
        <f>K272+K273</f>
        <v>0</v>
      </c>
    </row>
    <row r="272" spans="2:11" ht="14.25" customHeight="1">
      <c r="B272" s="268" t="s">
        <v>106</v>
      </c>
      <c r="C272" s="307" t="s">
        <v>14</v>
      </c>
      <c r="D272" s="12" t="s">
        <v>11</v>
      </c>
      <c r="E272" s="12" t="s">
        <v>202</v>
      </c>
      <c r="F272" s="12" t="s">
        <v>105</v>
      </c>
      <c r="G272" s="12" t="s">
        <v>42</v>
      </c>
      <c r="H272" s="12" t="s">
        <v>40</v>
      </c>
      <c r="I272" s="39">
        <v>403000</v>
      </c>
      <c r="J272" s="39">
        <v>403000</v>
      </c>
      <c r="K272" s="39">
        <f>J272-I272</f>
        <v>0</v>
      </c>
    </row>
    <row r="273" spans="2:11" ht="12.75">
      <c r="B273" s="306" t="s">
        <v>238</v>
      </c>
      <c r="C273" s="307" t="s">
        <v>14</v>
      </c>
      <c r="D273" s="12" t="s">
        <v>11</v>
      </c>
      <c r="E273" s="12" t="s">
        <v>202</v>
      </c>
      <c r="F273" s="12" t="s">
        <v>105</v>
      </c>
      <c r="G273" s="12" t="s">
        <v>10</v>
      </c>
      <c r="H273" s="12" t="s">
        <v>40</v>
      </c>
      <c r="I273" s="39">
        <v>10000</v>
      </c>
      <c r="J273" s="39">
        <v>10000</v>
      </c>
      <c r="K273" s="39">
        <f>J273-I273</f>
        <v>0</v>
      </c>
    </row>
    <row r="274" spans="2:11" ht="27.75" customHeight="1">
      <c r="B274" s="290" t="s">
        <v>167</v>
      </c>
      <c r="C274" s="143" t="s">
        <v>14</v>
      </c>
      <c r="D274" s="19" t="s">
        <v>11</v>
      </c>
      <c r="E274" s="18" t="s">
        <v>161</v>
      </c>
      <c r="F274" s="19" t="s">
        <v>10</v>
      </c>
      <c r="G274" s="19" t="s">
        <v>42</v>
      </c>
      <c r="H274" s="19"/>
      <c r="I274" s="38">
        <f aca="true" t="shared" si="21" ref="I274:K275">I275</f>
        <v>4000</v>
      </c>
      <c r="J274" s="38">
        <f t="shared" si="21"/>
        <v>4000</v>
      </c>
      <c r="K274" s="38">
        <f t="shared" si="21"/>
        <v>0</v>
      </c>
    </row>
    <row r="275" spans="2:11" ht="15.75" customHeight="1">
      <c r="B275" s="266" t="s">
        <v>255</v>
      </c>
      <c r="C275" s="136" t="s">
        <v>14</v>
      </c>
      <c r="D275" s="63" t="s">
        <v>11</v>
      </c>
      <c r="E275" s="63" t="s">
        <v>161</v>
      </c>
      <c r="F275" s="63" t="s">
        <v>10</v>
      </c>
      <c r="G275" s="63" t="s">
        <v>17</v>
      </c>
      <c r="H275" s="63"/>
      <c r="I275" s="64">
        <f t="shared" si="21"/>
        <v>4000</v>
      </c>
      <c r="J275" s="64">
        <f t="shared" si="21"/>
        <v>4000</v>
      </c>
      <c r="K275" s="64">
        <f t="shared" si="21"/>
        <v>0</v>
      </c>
    </row>
    <row r="276" spans="2:11" ht="14.25" customHeight="1">
      <c r="B276" s="306" t="s">
        <v>106</v>
      </c>
      <c r="C276" s="137" t="s">
        <v>14</v>
      </c>
      <c r="D276" s="12" t="s">
        <v>11</v>
      </c>
      <c r="E276" s="12" t="s">
        <v>161</v>
      </c>
      <c r="F276" s="12" t="s">
        <v>10</v>
      </c>
      <c r="G276" s="12" t="s">
        <v>17</v>
      </c>
      <c r="H276" s="12" t="s">
        <v>40</v>
      </c>
      <c r="I276" s="39">
        <v>4000</v>
      </c>
      <c r="J276" s="39">
        <v>4000</v>
      </c>
      <c r="K276" s="39">
        <f>J276-I276</f>
        <v>0</v>
      </c>
    </row>
    <row r="277" spans="2:11" ht="16.5" customHeight="1">
      <c r="B277" s="290" t="s">
        <v>111</v>
      </c>
      <c r="C277" s="135" t="s">
        <v>14</v>
      </c>
      <c r="D277" s="18" t="s">
        <v>11</v>
      </c>
      <c r="E277" s="18" t="s">
        <v>233</v>
      </c>
      <c r="F277" s="18" t="s">
        <v>42</v>
      </c>
      <c r="G277" s="18" t="s">
        <v>42</v>
      </c>
      <c r="H277" s="18"/>
      <c r="I277" s="38">
        <f>I278</f>
        <v>256000</v>
      </c>
      <c r="J277" s="38">
        <f>J278</f>
        <v>256000</v>
      </c>
      <c r="K277" s="38">
        <f>K278</f>
        <v>0</v>
      </c>
    </row>
    <row r="278" spans="2:11" ht="30.75" customHeight="1">
      <c r="B278" s="266" t="s">
        <v>113</v>
      </c>
      <c r="C278" s="136" t="s">
        <v>14</v>
      </c>
      <c r="D278" s="63" t="s">
        <v>11</v>
      </c>
      <c r="E278" s="63" t="s">
        <v>233</v>
      </c>
      <c r="F278" s="63" t="s">
        <v>12</v>
      </c>
      <c r="G278" s="63" t="s">
        <v>42</v>
      </c>
      <c r="H278" s="63"/>
      <c r="I278" s="64">
        <f>I279+I280</f>
        <v>256000</v>
      </c>
      <c r="J278" s="64">
        <f>J279+J280</f>
        <v>256000</v>
      </c>
      <c r="K278" s="64">
        <f>K279+K280</f>
        <v>0</v>
      </c>
    </row>
    <row r="279" spans="2:11" ht="14.25" customHeight="1">
      <c r="B279" s="268" t="s">
        <v>106</v>
      </c>
      <c r="C279" s="307" t="s">
        <v>14</v>
      </c>
      <c r="D279" s="12" t="s">
        <v>11</v>
      </c>
      <c r="E279" s="12" t="s">
        <v>233</v>
      </c>
      <c r="F279" s="12" t="s">
        <v>12</v>
      </c>
      <c r="G279" s="12" t="s">
        <v>42</v>
      </c>
      <c r="H279" s="12" t="s">
        <v>40</v>
      </c>
      <c r="I279" s="39">
        <v>240000</v>
      </c>
      <c r="J279" s="39">
        <v>240000</v>
      </c>
      <c r="K279" s="39">
        <f>J279-I279</f>
        <v>0</v>
      </c>
    </row>
    <row r="280" spans="2:11" ht="16.5" customHeight="1">
      <c r="B280" s="306" t="s">
        <v>239</v>
      </c>
      <c r="C280" s="307" t="s">
        <v>14</v>
      </c>
      <c r="D280" s="12" t="s">
        <v>11</v>
      </c>
      <c r="E280" s="12" t="s">
        <v>233</v>
      </c>
      <c r="F280" s="12" t="s">
        <v>12</v>
      </c>
      <c r="G280" s="12" t="s">
        <v>42</v>
      </c>
      <c r="H280" s="12" t="s">
        <v>40</v>
      </c>
      <c r="I280" s="39">
        <v>16000</v>
      </c>
      <c r="J280" s="39">
        <v>16000</v>
      </c>
      <c r="K280" s="39">
        <f>J280-I280</f>
        <v>0</v>
      </c>
    </row>
    <row r="281" spans="2:11" ht="15">
      <c r="B281" s="313" t="s">
        <v>25</v>
      </c>
      <c r="C281" s="288" t="s">
        <v>14</v>
      </c>
      <c r="D281" s="11" t="s">
        <v>13</v>
      </c>
      <c r="E281" s="12"/>
      <c r="F281" s="12"/>
      <c r="G281" s="12"/>
      <c r="H281" s="12"/>
      <c r="I281" s="40">
        <f>I282</f>
        <v>144000</v>
      </c>
      <c r="J281" s="40">
        <f>J282</f>
        <v>144000</v>
      </c>
      <c r="K281" s="40">
        <f>K282</f>
        <v>0</v>
      </c>
    </row>
    <row r="282" spans="2:11" ht="18.75" customHeight="1">
      <c r="B282" s="314" t="s">
        <v>2</v>
      </c>
      <c r="C282" s="135" t="s">
        <v>14</v>
      </c>
      <c r="D282" s="18" t="s">
        <v>13</v>
      </c>
      <c r="E282" s="18" t="s">
        <v>39</v>
      </c>
      <c r="F282" s="18" t="s">
        <v>42</v>
      </c>
      <c r="G282" s="18" t="s">
        <v>42</v>
      </c>
      <c r="H282" s="18"/>
      <c r="I282" s="38">
        <f>I284</f>
        <v>144000</v>
      </c>
      <c r="J282" s="38">
        <f>J284</f>
        <v>144000</v>
      </c>
      <c r="K282" s="38">
        <f>K284</f>
        <v>0</v>
      </c>
    </row>
    <row r="283" spans="2:11" ht="12.75">
      <c r="B283" s="266" t="s">
        <v>7</v>
      </c>
      <c r="C283" s="136" t="s">
        <v>14</v>
      </c>
      <c r="D283" s="63" t="s">
        <v>13</v>
      </c>
      <c r="E283" s="63" t="s">
        <v>39</v>
      </c>
      <c r="F283" s="63" t="s">
        <v>115</v>
      </c>
      <c r="G283" s="63" t="s">
        <v>42</v>
      </c>
      <c r="H283" s="63"/>
      <c r="I283" s="64">
        <f>I284</f>
        <v>144000</v>
      </c>
      <c r="J283" s="64">
        <f>J284</f>
        <v>144000</v>
      </c>
      <c r="K283" s="64">
        <f>K284</f>
        <v>0</v>
      </c>
    </row>
    <row r="284" spans="2:11" ht="18" customHeight="1">
      <c r="B284" s="268" t="s">
        <v>140</v>
      </c>
      <c r="C284" s="307" t="s">
        <v>14</v>
      </c>
      <c r="D284" s="12" t="s">
        <v>13</v>
      </c>
      <c r="E284" s="12" t="s">
        <v>39</v>
      </c>
      <c r="F284" s="12" t="s">
        <v>115</v>
      </c>
      <c r="G284" s="12" t="s">
        <v>42</v>
      </c>
      <c r="H284" s="12" t="s">
        <v>141</v>
      </c>
      <c r="I284" s="39">
        <v>144000</v>
      </c>
      <c r="J284" s="39">
        <v>144000</v>
      </c>
      <c r="K284" s="39">
        <f>J284-I284</f>
        <v>0</v>
      </c>
    </row>
    <row r="285" spans="2:11" ht="12.75">
      <c r="B285" s="289" t="s">
        <v>139</v>
      </c>
      <c r="C285" s="288" t="s">
        <v>14</v>
      </c>
      <c r="D285" s="11" t="s">
        <v>16</v>
      </c>
      <c r="E285" s="11"/>
      <c r="F285" s="11"/>
      <c r="G285" s="11"/>
      <c r="H285" s="11"/>
      <c r="I285" s="40">
        <f aca="true" t="shared" si="22" ref="I285:K287">I286</f>
        <v>961542.87</v>
      </c>
      <c r="J285" s="40">
        <f t="shared" si="22"/>
        <v>961542.87</v>
      </c>
      <c r="K285" s="40">
        <f t="shared" si="22"/>
        <v>0</v>
      </c>
    </row>
    <row r="286" spans="2:11" ht="19.5" customHeight="1">
      <c r="B286" s="294" t="s">
        <v>84</v>
      </c>
      <c r="C286" s="295" t="s">
        <v>14</v>
      </c>
      <c r="D286" s="32" t="s">
        <v>16</v>
      </c>
      <c r="E286" s="32" t="s">
        <v>83</v>
      </c>
      <c r="F286" s="32" t="s">
        <v>42</v>
      </c>
      <c r="G286" s="32" t="s">
        <v>42</v>
      </c>
      <c r="H286" s="32"/>
      <c r="I286" s="38">
        <f t="shared" si="22"/>
        <v>961542.87</v>
      </c>
      <c r="J286" s="38">
        <f t="shared" si="22"/>
        <v>961542.87</v>
      </c>
      <c r="K286" s="38">
        <f t="shared" si="22"/>
        <v>0</v>
      </c>
    </row>
    <row r="287" spans="2:11" ht="12.75">
      <c r="B287" s="266" t="s">
        <v>136</v>
      </c>
      <c r="C287" s="142" t="s">
        <v>14</v>
      </c>
      <c r="D287" s="63" t="s">
        <v>16</v>
      </c>
      <c r="E287" s="63" t="s">
        <v>83</v>
      </c>
      <c r="F287" s="63" t="s">
        <v>18</v>
      </c>
      <c r="G287" s="63" t="s">
        <v>42</v>
      </c>
      <c r="H287" s="63"/>
      <c r="I287" s="64">
        <f t="shared" si="22"/>
        <v>961542.87</v>
      </c>
      <c r="J287" s="64">
        <f t="shared" si="22"/>
        <v>961542.87</v>
      </c>
      <c r="K287" s="64">
        <f t="shared" si="22"/>
        <v>0</v>
      </c>
    </row>
    <row r="288" spans="2:11" ht="18" customHeight="1">
      <c r="B288" s="169" t="s">
        <v>128</v>
      </c>
      <c r="C288" s="16" t="s">
        <v>14</v>
      </c>
      <c r="D288" s="12" t="s">
        <v>16</v>
      </c>
      <c r="E288" s="12" t="s">
        <v>83</v>
      </c>
      <c r="F288" s="12" t="s">
        <v>18</v>
      </c>
      <c r="G288" s="12" t="s">
        <v>42</v>
      </c>
      <c r="H288" s="12" t="s">
        <v>149</v>
      </c>
      <c r="I288" s="39">
        <v>961542.87</v>
      </c>
      <c r="J288" s="39">
        <v>961542.87</v>
      </c>
      <c r="K288" s="39">
        <f>J288-I288</f>
        <v>0</v>
      </c>
    </row>
    <row r="289" spans="2:11" ht="15.75">
      <c r="B289" s="287" t="s">
        <v>26</v>
      </c>
      <c r="C289" s="308" t="s">
        <v>16</v>
      </c>
      <c r="D289" s="28"/>
      <c r="E289" s="28"/>
      <c r="F289" s="28"/>
      <c r="G289" s="28"/>
      <c r="H289" s="28"/>
      <c r="I289" s="45">
        <f>I290+I294+I305+I324</f>
        <v>36191609.57</v>
      </c>
      <c r="J289" s="45">
        <f>J290+J294+J305+J324</f>
        <v>36514609.57</v>
      </c>
      <c r="K289" s="45">
        <f>K290+K294+K305+K324</f>
        <v>323000</v>
      </c>
    </row>
    <row r="290" spans="2:11" ht="12.75">
      <c r="B290" s="289" t="s">
        <v>31</v>
      </c>
      <c r="C290" s="288" t="s">
        <v>16</v>
      </c>
      <c r="D290" s="11" t="s">
        <v>10</v>
      </c>
      <c r="E290" s="11"/>
      <c r="F290" s="11"/>
      <c r="G290" s="11"/>
      <c r="H290" s="11"/>
      <c r="I290" s="40">
        <f aca="true" t="shared" si="23" ref="I290:K292">I291</f>
        <v>585000</v>
      </c>
      <c r="J290" s="40">
        <f t="shared" si="23"/>
        <v>585000</v>
      </c>
      <c r="K290" s="40">
        <f t="shared" si="23"/>
        <v>0</v>
      </c>
    </row>
    <row r="291" spans="2:11" ht="18.75" customHeight="1">
      <c r="B291" s="290" t="s">
        <v>116</v>
      </c>
      <c r="C291" s="135" t="s">
        <v>16</v>
      </c>
      <c r="D291" s="18" t="s">
        <v>10</v>
      </c>
      <c r="E291" s="18" t="s">
        <v>117</v>
      </c>
      <c r="F291" s="18" t="s">
        <v>42</v>
      </c>
      <c r="G291" s="18" t="s">
        <v>42</v>
      </c>
      <c r="H291" s="18"/>
      <c r="I291" s="38">
        <f t="shared" si="23"/>
        <v>585000</v>
      </c>
      <c r="J291" s="38">
        <f t="shared" si="23"/>
        <v>585000</v>
      </c>
      <c r="K291" s="38">
        <f t="shared" si="23"/>
        <v>0</v>
      </c>
    </row>
    <row r="292" spans="2:11" ht="12.75">
      <c r="B292" s="266" t="s">
        <v>79</v>
      </c>
      <c r="C292" s="136" t="s">
        <v>16</v>
      </c>
      <c r="D292" s="63" t="s">
        <v>10</v>
      </c>
      <c r="E292" s="63" t="s">
        <v>117</v>
      </c>
      <c r="F292" s="63" t="s">
        <v>118</v>
      </c>
      <c r="G292" s="63" t="s">
        <v>10</v>
      </c>
      <c r="H292" s="63"/>
      <c r="I292" s="64">
        <f t="shared" si="23"/>
        <v>585000</v>
      </c>
      <c r="J292" s="64">
        <f t="shared" si="23"/>
        <v>585000</v>
      </c>
      <c r="K292" s="64">
        <f t="shared" si="23"/>
        <v>0</v>
      </c>
    </row>
    <row r="293" spans="2:11" ht="17.25" customHeight="1">
      <c r="B293" s="306" t="s">
        <v>119</v>
      </c>
      <c r="C293" s="307" t="s">
        <v>16</v>
      </c>
      <c r="D293" s="12" t="s">
        <v>10</v>
      </c>
      <c r="E293" s="12" t="s">
        <v>117</v>
      </c>
      <c r="F293" s="12" t="s">
        <v>118</v>
      </c>
      <c r="G293" s="12" t="s">
        <v>10</v>
      </c>
      <c r="H293" s="12" t="s">
        <v>41</v>
      </c>
      <c r="I293" s="39">
        <v>585000</v>
      </c>
      <c r="J293" s="39">
        <v>585000</v>
      </c>
      <c r="K293" s="39">
        <f>J293-I293</f>
        <v>0</v>
      </c>
    </row>
    <row r="294" spans="2:11" ht="12.75">
      <c r="B294" s="289" t="s">
        <v>27</v>
      </c>
      <c r="C294" s="288" t="s">
        <v>16</v>
      </c>
      <c r="D294" s="11" t="s">
        <v>18</v>
      </c>
      <c r="E294" s="12"/>
      <c r="F294" s="12"/>
      <c r="G294" s="12"/>
      <c r="H294" s="12"/>
      <c r="I294" s="40">
        <f>I295+I298+I301</f>
        <v>16256394.1</v>
      </c>
      <c r="J294" s="40">
        <f>J295+J298+J301</f>
        <v>16256394.1</v>
      </c>
      <c r="K294" s="40">
        <f>K295+K298+K301</f>
        <v>0</v>
      </c>
    </row>
    <row r="295" spans="2:11" ht="30" customHeight="1">
      <c r="B295" s="290" t="s">
        <v>203</v>
      </c>
      <c r="C295" s="135" t="s">
        <v>16</v>
      </c>
      <c r="D295" s="18" t="s">
        <v>18</v>
      </c>
      <c r="E295" s="18" t="s">
        <v>72</v>
      </c>
      <c r="F295" s="18" t="s">
        <v>107</v>
      </c>
      <c r="G295" s="18" t="s">
        <v>42</v>
      </c>
      <c r="H295" s="18"/>
      <c r="I295" s="38">
        <f aca="true" t="shared" si="24" ref="I295:K296">I296</f>
        <v>337000</v>
      </c>
      <c r="J295" s="38">
        <f t="shared" si="24"/>
        <v>337000</v>
      </c>
      <c r="K295" s="38">
        <f t="shared" si="24"/>
        <v>0</v>
      </c>
    </row>
    <row r="296" spans="2:11" ht="89.25">
      <c r="B296" s="266" t="s">
        <v>120</v>
      </c>
      <c r="C296" s="136" t="s">
        <v>16</v>
      </c>
      <c r="D296" s="63" t="s">
        <v>18</v>
      </c>
      <c r="E296" s="63" t="s">
        <v>72</v>
      </c>
      <c r="F296" s="63" t="s">
        <v>107</v>
      </c>
      <c r="G296" s="63" t="s">
        <v>11</v>
      </c>
      <c r="H296" s="63"/>
      <c r="I296" s="64">
        <f t="shared" si="24"/>
        <v>337000</v>
      </c>
      <c r="J296" s="64">
        <f t="shared" si="24"/>
        <v>337000</v>
      </c>
      <c r="K296" s="64">
        <f t="shared" si="24"/>
        <v>0</v>
      </c>
    </row>
    <row r="297" spans="2:11" ht="16.5" customHeight="1">
      <c r="B297" s="306" t="s">
        <v>106</v>
      </c>
      <c r="C297" s="137" t="s">
        <v>16</v>
      </c>
      <c r="D297" s="12" t="s">
        <v>18</v>
      </c>
      <c r="E297" s="12" t="s">
        <v>72</v>
      </c>
      <c r="F297" s="12" t="s">
        <v>107</v>
      </c>
      <c r="G297" s="12" t="s">
        <v>11</v>
      </c>
      <c r="H297" s="12" t="s">
        <v>40</v>
      </c>
      <c r="I297" s="39">
        <v>337000</v>
      </c>
      <c r="J297" s="39">
        <v>337000</v>
      </c>
      <c r="K297" s="39">
        <f>J297-I297</f>
        <v>0</v>
      </c>
    </row>
    <row r="298" spans="2:11" ht="16.5" customHeight="1">
      <c r="B298" s="290" t="s">
        <v>80</v>
      </c>
      <c r="C298" s="135" t="s">
        <v>16</v>
      </c>
      <c r="D298" s="18" t="s">
        <v>18</v>
      </c>
      <c r="E298" s="18" t="s">
        <v>131</v>
      </c>
      <c r="F298" s="18" t="s">
        <v>42</v>
      </c>
      <c r="G298" s="18" t="s">
        <v>42</v>
      </c>
      <c r="H298" s="18"/>
      <c r="I298" s="38">
        <f aca="true" t="shared" si="25" ref="I298:K299">I299</f>
        <v>2200000</v>
      </c>
      <c r="J298" s="38">
        <f t="shared" si="25"/>
        <v>2200000</v>
      </c>
      <c r="K298" s="38">
        <f t="shared" si="25"/>
        <v>0</v>
      </c>
    </row>
    <row r="299" spans="2:11" ht="16.5" customHeight="1">
      <c r="B299" s="266" t="s">
        <v>4</v>
      </c>
      <c r="C299" s="136" t="s">
        <v>16</v>
      </c>
      <c r="D299" s="63" t="s">
        <v>18</v>
      </c>
      <c r="E299" s="63" t="s">
        <v>131</v>
      </c>
      <c r="F299" s="63" t="s">
        <v>105</v>
      </c>
      <c r="G299" s="63" t="s">
        <v>42</v>
      </c>
      <c r="H299" s="63"/>
      <c r="I299" s="64">
        <f t="shared" si="25"/>
        <v>2200000</v>
      </c>
      <c r="J299" s="64">
        <f t="shared" si="25"/>
        <v>2200000</v>
      </c>
      <c r="K299" s="64">
        <f t="shared" si="25"/>
        <v>0</v>
      </c>
    </row>
    <row r="300" spans="2:11" ht="12.75">
      <c r="B300" s="306" t="s">
        <v>238</v>
      </c>
      <c r="C300" s="137" t="s">
        <v>16</v>
      </c>
      <c r="D300" s="12" t="s">
        <v>18</v>
      </c>
      <c r="E300" s="12" t="s">
        <v>131</v>
      </c>
      <c r="F300" s="12" t="s">
        <v>105</v>
      </c>
      <c r="G300" s="12" t="s">
        <v>42</v>
      </c>
      <c r="H300" s="12" t="s">
        <v>40</v>
      </c>
      <c r="I300" s="39">
        <v>2200000</v>
      </c>
      <c r="J300" s="39">
        <v>2200000</v>
      </c>
      <c r="K300" s="39">
        <f>J300-I300</f>
        <v>0</v>
      </c>
    </row>
    <row r="301" spans="2:11" ht="20.25" customHeight="1">
      <c r="B301" s="290" t="s">
        <v>111</v>
      </c>
      <c r="C301" s="135" t="s">
        <v>16</v>
      </c>
      <c r="D301" s="18" t="s">
        <v>18</v>
      </c>
      <c r="E301" s="18" t="s">
        <v>233</v>
      </c>
      <c r="F301" s="18" t="s">
        <v>42</v>
      </c>
      <c r="G301" s="18" t="s">
        <v>42</v>
      </c>
      <c r="H301" s="18"/>
      <c r="I301" s="38">
        <f>I302</f>
        <v>13719394.1</v>
      </c>
      <c r="J301" s="38">
        <f>J302</f>
        <v>13719394.1</v>
      </c>
      <c r="K301" s="38">
        <f>K302</f>
        <v>0</v>
      </c>
    </row>
    <row r="302" spans="2:11" ht="39.75" customHeight="1">
      <c r="B302" s="147" t="s">
        <v>155</v>
      </c>
      <c r="C302" s="136" t="s">
        <v>16</v>
      </c>
      <c r="D302" s="63" t="s">
        <v>18</v>
      </c>
      <c r="E302" s="63" t="s">
        <v>233</v>
      </c>
      <c r="F302" s="63" t="s">
        <v>20</v>
      </c>
      <c r="G302" s="63" t="s">
        <v>42</v>
      </c>
      <c r="H302" s="63"/>
      <c r="I302" s="64">
        <f>I303+I304</f>
        <v>13719394.1</v>
      </c>
      <c r="J302" s="64">
        <f>J303+J304</f>
        <v>13719394.1</v>
      </c>
      <c r="K302" s="64">
        <f>K303+K304</f>
        <v>0</v>
      </c>
    </row>
    <row r="303" spans="2:11" ht="21.75" customHeight="1">
      <c r="B303" s="268" t="s">
        <v>204</v>
      </c>
      <c r="C303" s="137" t="s">
        <v>16</v>
      </c>
      <c r="D303" s="12" t="s">
        <v>18</v>
      </c>
      <c r="E303" s="12" t="s">
        <v>233</v>
      </c>
      <c r="F303" s="12" t="s">
        <v>20</v>
      </c>
      <c r="G303" s="12" t="s">
        <v>42</v>
      </c>
      <c r="H303" s="12" t="s">
        <v>40</v>
      </c>
      <c r="I303" s="39">
        <v>13709000</v>
      </c>
      <c r="J303" s="39">
        <v>13709000</v>
      </c>
      <c r="K303" s="39">
        <f>J303-I303</f>
        <v>0</v>
      </c>
    </row>
    <row r="304" spans="2:11" ht="21" customHeight="1">
      <c r="B304" s="268" t="s">
        <v>239</v>
      </c>
      <c r="C304" s="137" t="s">
        <v>16</v>
      </c>
      <c r="D304" s="12" t="s">
        <v>18</v>
      </c>
      <c r="E304" s="12" t="s">
        <v>233</v>
      </c>
      <c r="F304" s="12" t="s">
        <v>20</v>
      </c>
      <c r="G304" s="12" t="s">
        <v>42</v>
      </c>
      <c r="H304" s="12" t="s">
        <v>40</v>
      </c>
      <c r="I304" s="39">
        <v>10394.1</v>
      </c>
      <c r="J304" s="39">
        <v>10394.1</v>
      </c>
      <c r="K304" s="39">
        <f>J304-I304</f>
        <v>0</v>
      </c>
    </row>
    <row r="305" spans="2:11" ht="14.25" customHeight="1">
      <c r="B305" s="289" t="s">
        <v>28</v>
      </c>
      <c r="C305" s="288" t="s">
        <v>16</v>
      </c>
      <c r="D305" s="11" t="s">
        <v>20</v>
      </c>
      <c r="E305" s="12"/>
      <c r="F305" s="12"/>
      <c r="G305" s="12"/>
      <c r="H305" s="12"/>
      <c r="I305" s="40">
        <f>I306+I318+I321</f>
        <v>5302657.43</v>
      </c>
      <c r="J305" s="40">
        <f>J306+J318+J321</f>
        <v>5625657.43</v>
      </c>
      <c r="K305" s="40">
        <f>K306+K318+K321</f>
        <v>323000</v>
      </c>
    </row>
    <row r="306" spans="2:11" ht="15.75" customHeight="1">
      <c r="B306" s="315" t="s">
        <v>103</v>
      </c>
      <c r="C306" s="316" t="s">
        <v>16</v>
      </c>
      <c r="D306" s="37" t="s">
        <v>20</v>
      </c>
      <c r="E306" s="37" t="s">
        <v>72</v>
      </c>
      <c r="F306" s="37" t="s">
        <v>42</v>
      </c>
      <c r="G306" s="37" t="s">
        <v>42</v>
      </c>
      <c r="H306" s="37"/>
      <c r="I306" s="38">
        <f>I307+I309+I311+I316</f>
        <v>5212657.43</v>
      </c>
      <c r="J306" s="38">
        <f>J307+J309+J311+J316</f>
        <v>5212657.43</v>
      </c>
      <c r="K306" s="38">
        <f>K307+K309+K311+K316</f>
        <v>0</v>
      </c>
    </row>
    <row r="307" spans="2:11" ht="15" customHeight="1">
      <c r="B307" s="266" t="s">
        <v>134</v>
      </c>
      <c r="C307" s="136" t="s">
        <v>16</v>
      </c>
      <c r="D307" s="63" t="s">
        <v>20</v>
      </c>
      <c r="E307" s="63" t="s">
        <v>72</v>
      </c>
      <c r="F307" s="66" t="s">
        <v>42</v>
      </c>
      <c r="G307" s="66" t="s">
        <v>10</v>
      </c>
      <c r="H307" s="63"/>
      <c r="I307" s="64">
        <f>I308</f>
        <v>111000</v>
      </c>
      <c r="J307" s="64">
        <f>J308</f>
        <v>111000</v>
      </c>
      <c r="K307" s="64">
        <f>K308</f>
        <v>0</v>
      </c>
    </row>
    <row r="308" spans="2:11" ht="13.5" customHeight="1">
      <c r="B308" s="306" t="s">
        <v>119</v>
      </c>
      <c r="C308" s="137" t="s">
        <v>16</v>
      </c>
      <c r="D308" s="12" t="s">
        <v>20</v>
      </c>
      <c r="E308" s="12" t="s">
        <v>72</v>
      </c>
      <c r="F308" s="12" t="s">
        <v>42</v>
      </c>
      <c r="G308" s="12" t="s">
        <v>10</v>
      </c>
      <c r="H308" s="12" t="s">
        <v>41</v>
      </c>
      <c r="I308" s="39">
        <v>111000</v>
      </c>
      <c r="J308" s="39">
        <v>111000</v>
      </c>
      <c r="K308" s="39">
        <f>J308-I308</f>
        <v>0</v>
      </c>
    </row>
    <row r="309" spans="2:11" ht="28.5" customHeight="1">
      <c r="B309" s="305" t="s">
        <v>97</v>
      </c>
      <c r="C309" s="283" t="s">
        <v>16</v>
      </c>
      <c r="D309" s="67" t="s">
        <v>20</v>
      </c>
      <c r="E309" s="67" t="s">
        <v>72</v>
      </c>
      <c r="F309" s="67" t="s">
        <v>104</v>
      </c>
      <c r="G309" s="67" t="s">
        <v>42</v>
      </c>
      <c r="H309" s="67"/>
      <c r="I309" s="68">
        <f>I310</f>
        <v>941000</v>
      </c>
      <c r="J309" s="68">
        <f>J310</f>
        <v>941000</v>
      </c>
      <c r="K309" s="68">
        <f>K310</f>
        <v>0</v>
      </c>
    </row>
    <row r="310" spans="2:11" ht="15" customHeight="1">
      <c r="B310" s="169" t="s">
        <v>128</v>
      </c>
      <c r="C310" s="285" t="s">
        <v>16</v>
      </c>
      <c r="D310" s="20" t="s">
        <v>20</v>
      </c>
      <c r="E310" s="20" t="s">
        <v>72</v>
      </c>
      <c r="F310" s="20" t="s">
        <v>104</v>
      </c>
      <c r="G310" s="20" t="s">
        <v>42</v>
      </c>
      <c r="H310" s="20" t="s">
        <v>149</v>
      </c>
      <c r="I310" s="43">
        <v>941000</v>
      </c>
      <c r="J310" s="43">
        <v>941000</v>
      </c>
      <c r="K310" s="39">
        <f>J310-I310</f>
        <v>0</v>
      </c>
    </row>
    <row r="311" spans="2:11" ht="12.75">
      <c r="B311" s="266" t="s">
        <v>205</v>
      </c>
      <c r="C311" s="136" t="s">
        <v>16</v>
      </c>
      <c r="D311" s="63" t="s">
        <v>20</v>
      </c>
      <c r="E311" s="63" t="s">
        <v>72</v>
      </c>
      <c r="F311" s="63" t="s">
        <v>206</v>
      </c>
      <c r="G311" s="63" t="s">
        <v>42</v>
      </c>
      <c r="H311" s="63"/>
      <c r="I311" s="64">
        <f>I312+I315</f>
        <v>4129897.43</v>
      </c>
      <c r="J311" s="64">
        <f>J312+J315</f>
        <v>4129897.43</v>
      </c>
      <c r="K311" s="64">
        <f>K312+K315</f>
        <v>0</v>
      </c>
    </row>
    <row r="312" spans="2:11" ht="14.25" customHeight="1">
      <c r="B312" s="306" t="s">
        <v>207</v>
      </c>
      <c r="C312" s="137" t="s">
        <v>16</v>
      </c>
      <c r="D312" s="12" t="s">
        <v>20</v>
      </c>
      <c r="E312" s="12" t="s">
        <v>72</v>
      </c>
      <c r="F312" s="12" t="s">
        <v>206</v>
      </c>
      <c r="G312" s="12" t="s">
        <v>42</v>
      </c>
      <c r="H312" s="12" t="s">
        <v>41</v>
      </c>
      <c r="I312" s="39">
        <v>3144000</v>
      </c>
      <c r="J312" s="39">
        <v>3144000</v>
      </c>
      <c r="K312" s="39">
        <f>J312-I312</f>
        <v>0</v>
      </c>
    </row>
    <row r="313" spans="2:11" ht="51">
      <c r="B313" s="268" t="s">
        <v>208</v>
      </c>
      <c r="C313" s="137" t="s">
        <v>16</v>
      </c>
      <c r="D313" s="12" t="s">
        <v>20</v>
      </c>
      <c r="E313" s="12" t="s">
        <v>72</v>
      </c>
      <c r="F313" s="12" t="s">
        <v>206</v>
      </c>
      <c r="G313" s="12" t="s">
        <v>42</v>
      </c>
      <c r="H313" s="12" t="s">
        <v>41</v>
      </c>
      <c r="I313" s="39">
        <v>1079000</v>
      </c>
      <c r="J313" s="39">
        <v>1079000</v>
      </c>
      <c r="K313" s="39">
        <f>J313-I313</f>
        <v>0</v>
      </c>
    </row>
    <row r="314" spans="2:11" ht="29.25" customHeight="1">
      <c r="B314" s="306" t="s">
        <v>209</v>
      </c>
      <c r="C314" s="137" t="s">
        <v>16</v>
      </c>
      <c r="D314" s="12" t="s">
        <v>20</v>
      </c>
      <c r="E314" s="12" t="s">
        <v>72</v>
      </c>
      <c r="F314" s="12" t="s">
        <v>206</v>
      </c>
      <c r="G314" s="12" t="s">
        <v>42</v>
      </c>
      <c r="H314" s="12" t="s">
        <v>41</v>
      </c>
      <c r="I314" s="39">
        <v>2965000</v>
      </c>
      <c r="J314" s="39">
        <v>2965000</v>
      </c>
      <c r="K314" s="39">
        <f>J314-I314</f>
        <v>0</v>
      </c>
    </row>
    <row r="315" spans="2:11" ht="25.5" customHeight="1">
      <c r="B315" s="306" t="s">
        <v>244</v>
      </c>
      <c r="C315" s="137" t="s">
        <v>16</v>
      </c>
      <c r="D315" s="12" t="s">
        <v>20</v>
      </c>
      <c r="E315" s="12" t="s">
        <v>72</v>
      </c>
      <c r="F315" s="12" t="s">
        <v>206</v>
      </c>
      <c r="G315" s="12" t="s">
        <v>42</v>
      </c>
      <c r="H315" s="12" t="s">
        <v>41</v>
      </c>
      <c r="I315" s="39">
        <v>985897.43</v>
      </c>
      <c r="J315" s="39">
        <v>985897.43</v>
      </c>
      <c r="K315" s="39">
        <f>J315-I315</f>
        <v>0</v>
      </c>
    </row>
    <row r="316" spans="2:11" ht="16.5" customHeight="1">
      <c r="B316" s="266" t="s">
        <v>147</v>
      </c>
      <c r="C316" s="136" t="s">
        <v>16</v>
      </c>
      <c r="D316" s="63" t="s">
        <v>20</v>
      </c>
      <c r="E316" s="63" t="s">
        <v>72</v>
      </c>
      <c r="F316" s="63" t="s">
        <v>108</v>
      </c>
      <c r="G316" s="63" t="s">
        <v>20</v>
      </c>
      <c r="H316" s="63"/>
      <c r="I316" s="64">
        <f>I317</f>
        <v>30760</v>
      </c>
      <c r="J316" s="64">
        <f>J317</f>
        <v>30760</v>
      </c>
      <c r="K316" s="64">
        <f>K317</f>
        <v>0</v>
      </c>
    </row>
    <row r="317" spans="2:11" ht="17.25" customHeight="1">
      <c r="B317" s="306" t="s">
        <v>207</v>
      </c>
      <c r="C317" s="137" t="s">
        <v>16</v>
      </c>
      <c r="D317" s="12" t="s">
        <v>20</v>
      </c>
      <c r="E317" s="12" t="s">
        <v>72</v>
      </c>
      <c r="F317" s="12" t="s">
        <v>108</v>
      </c>
      <c r="G317" s="12" t="s">
        <v>20</v>
      </c>
      <c r="H317" s="12" t="s">
        <v>41</v>
      </c>
      <c r="I317" s="39">
        <v>30760</v>
      </c>
      <c r="J317" s="39">
        <v>30760</v>
      </c>
      <c r="K317" s="39">
        <f>J317-I317</f>
        <v>0</v>
      </c>
    </row>
    <row r="318" spans="2:11" ht="15" customHeight="1">
      <c r="B318" s="290" t="s">
        <v>111</v>
      </c>
      <c r="C318" s="135" t="s">
        <v>16</v>
      </c>
      <c r="D318" s="18" t="s">
        <v>20</v>
      </c>
      <c r="E318" s="18" t="s">
        <v>233</v>
      </c>
      <c r="F318" s="18" t="s">
        <v>42</v>
      </c>
      <c r="G318" s="18" t="s">
        <v>42</v>
      </c>
      <c r="H318" s="18"/>
      <c r="I318" s="38">
        <f aca="true" t="shared" si="26" ref="I318:K322">I319</f>
        <v>90000</v>
      </c>
      <c r="J318" s="38">
        <f t="shared" si="26"/>
        <v>90000</v>
      </c>
      <c r="K318" s="38">
        <f t="shared" si="26"/>
        <v>0</v>
      </c>
    </row>
    <row r="319" spans="2:11" ht="32.25" customHeight="1">
      <c r="B319" s="266" t="s">
        <v>113</v>
      </c>
      <c r="C319" s="136" t="s">
        <v>16</v>
      </c>
      <c r="D319" s="63" t="s">
        <v>20</v>
      </c>
      <c r="E319" s="63" t="s">
        <v>233</v>
      </c>
      <c r="F319" s="63" t="s">
        <v>12</v>
      </c>
      <c r="G319" s="63" t="s">
        <v>42</v>
      </c>
      <c r="H319" s="63"/>
      <c r="I319" s="64">
        <f t="shared" si="26"/>
        <v>90000</v>
      </c>
      <c r="J319" s="64">
        <f t="shared" si="26"/>
        <v>90000</v>
      </c>
      <c r="K319" s="64">
        <f t="shared" si="26"/>
        <v>0</v>
      </c>
    </row>
    <row r="320" spans="2:11" ht="17.25" customHeight="1">
      <c r="B320" s="306" t="s">
        <v>119</v>
      </c>
      <c r="C320" s="307" t="s">
        <v>16</v>
      </c>
      <c r="D320" s="12" t="s">
        <v>20</v>
      </c>
      <c r="E320" s="12" t="s">
        <v>233</v>
      </c>
      <c r="F320" s="12" t="s">
        <v>12</v>
      </c>
      <c r="G320" s="12" t="s">
        <v>42</v>
      </c>
      <c r="H320" s="12" t="s">
        <v>41</v>
      </c>
      <c r="I320" s="39">
        <v>90000</v>
      </c>
      <c r="J320" s="39">
        <v>90000</v>
      </c>
      <c r="K320" s="39">
        <f>J320-I320</f>
        <v>0</v>
      </c>
    </row>
    <row r="321" spans="2:11" ht="17.25" customHeight="1">
      <c r="B321" s="290" t="s">
        <v>284</v>
      </c>
      <c r="C321" s="135" t="s">
        <v>16</v>
      </c>
      <c r="D321" s="18" t="s">
        <v>20</v>
      </c>
      <c r="E321" s="18" t="s">
        <v>283</v>
      </c>
      <c r="F321" s="18" t="s">
        <v>42</v>
      </c>
      <c r="G321" s="18" t="s">
        <v>42</v>
      </c>
      <c r="H321" s="18"/>
      <c r="I321" s="38">
        <f t="shared" si="26"/>
        <v>0</v>
      </c>
      <c r="J321" s="38">
        <f t="shared" si="26"/>
        <v>323000</v>
      </c>
      <c r="K321" s="38">
        <f t="shared" si="26"/>
        <v>323000</v>
      </c>
    </row>
    <row r="322" spans="2:11" ht="33.75" customHeight="1">
      <c r="B322" s="266" t="s">
        <v>285</v>
      </c>
      <c r="C322" s="136" t="s">
        <v>16</v>
      </c>
      <c r="D322" s="63" t="s">
        <v>20</v>
      </c>
      <c r="E322" s="63" t="s">
        <v>283</v>
      </c>
      <c r="F322" s="63" t="s">
        <v>42</v>
      </c>
      <c r="G322" s="63" t="s">
        <v>10</v>
      </c>
      <c r="H322" s="63"/>
      <c r="I322" s="64">
        <f t="shared" si="26"/>
        <v>0</v>
      </c>
      <c r="J322" s="64">
        <f t="shared" si="26"/>
        <v>323000</v>
      </c>
      <c r="K322" s="64">
        <f t="shared" si="26"/>
        <v>323000</v>
      </c>
    </row>
    <row r="323" spans="2:11" ht="17.25" customHeight="1">
      <c r="B323" s="306" t="s">
        <v>119</v>
      </c>
      <c r="C323" s="307" t="s">
        <v>16</v>
      </c>
      <c r="D323" s="12" t="s">
        <v>20</v>
      </c>
      <c r="E323" s="12" t="s">
        <v>283</v>
      </c>
      <c r="F323" s="12" t="s">
        <v>42</v>
      </c>
      <c r="G323" s="12" t="s">
        <v>10</v>
      </c>
      <c r="H323" s="12" t="s">
        <v>41</v>
      </c>
      <c r="I323" s="39">
        <v>0</v>
      </c>
      <c r="J323" s="39">
        <v>323000</v>
      </c>
      <c r="K323" s="39">
        <f>J323-I323</f>
        <v>323000</v>
      </c>
    </row>
    <row r="324" spans="2:11" ht="12.75">
      <c r="B324" s="289" t="s">
        <v>121</v>
      </c>
      <c r="C324" s="288" t="s">
        <v>16</v>
      </c>
      <c r="D324" s="11" t="s">
        <v>21</v>
      </c>
      <c r="E324" s="17"/>
      <c r="F324" s="17"/>
      <c r="G324" s="17"/>
      <c r="H324" s="17"/>
      <c r="I324" s="40">
        <f>I325+I338</f>
        <v>14047558.04</v>
      </c>
      <c r="J324" s="40">
        <f>J325+J338</f>
        <v>14047558.04</v>
      </c>
      <c r="K324" s="40">
        <f>K325+K338</f>
        <v>0</v>
      </c>
    </row>
    <row r="325" spans="2:11" ht="18" customHeight="1">
      <c r="B325" s="290" t="s">
        <v>81</v>
      </c>
      <c r="C325" s="143" t="s">
        <v>16</v>
      </c>
      <c r="D325" s="19" t="s">
        <v>21</v>
      </c>
      <c r="E325" s="18" t="s">
        <v>6</v>
      </c>
      <c r="F325" s="18" t="s">
        <v>42</v>
      </c>
      <c r="G325" s="18" t="s">
        <v>42</v>
      </c>
      <c r="H325" s="19"/>
      <c r="I325" s="38">
        <f>I326+I330</f>
        <v>11457158.04</v>
      </c>
      <c r="J325" s="38">
        <f>J326+J330</f>
        <v>11457158.04</v>
      </c>
      <c r="K325" s="38">
        <f>K326+K330</f>
        <v>0</v>
      </c>
    </row>
    <row r="326" spans="2:11" ht="42.75" customHeight="1">
      <c r="B326" s="266" t="s">
        <v>210</v>
      </c>
      <c r="C326" s="142" t="s">
        <v>16</v>
      </c>
      <c r="D326" s="66" t="s">
        <v>21</v>
      </c>
      <c r="E326" s="63" t="s">
        <v>6</v>
      </c>
      <c r="F326" s="63" t="s">
        <v>16</v>
      </c>
      <c r="G326" s="63" t="s">
        <v>42</v>
      </c>
      <c r="H326" s="66"/>
      <c r="I326" s="64">
        <f>I327+I328</f>
        <v>2827158.04</v>
      </c>
      <c r="J326" s="64">
        <f>J327+J328</f>
        <v>2827158.04</v>
      </c>
      <c r="K326" s="64">
        <f>K327+K328</f>
        <v>0</v>
      </c>
    </row>
    <row r="327" spans="2:11" ht="16.5" customHeight="1">
      <c r="B327" s="306" t="s">
        <v>119</v>
      </c>
      <c r="C327" s="16" t="s">
        <v>16</v>
      </c>
      <c r="D327" s="13" t="s">
        <v>21</v>
      </c>
      <c r="E327" s="12" t="s">
        <v>6</v>
      </c>
      <c r="F327" s="12" t="s">
        <v>16</v>
      </c>
      <c r="G327" s="12" t="s">
        <v>42</v>
      </c>
      <c r="H327" s="13" t="s">
        <v>41</v>
      </c>
      <c r="I327" s="39">
        <v>2618000</v>
      </c>
      <c r="J327" s="39">
        <v>2618000</v>
      </c>
      <c r="K327" s="39">
        <f>J327-I327</f>
        <v>0</v>
      </c>
    </row>
    <row r="328" spans="2:11" ht="17.25" customHeight="1">
      <c r="B328" s="306" t="s">
        <v>245</v>
      </c>
      <c r="C328" s="16" t="s">
        <v>16</v>
      </c>
      <c r="D328" s="13" t="s">
        <v>21</v>
      </c>
      <c r="E328" s="12" t="s">
        <v>6</v>
      </c>
      <c r="F328" s="12" t="s">
        <v>16</v>
      </c>
      <c r="G328" s="12" t="s">
        <v>42</v>
      </c>
      <c r="H328" s="13" t="s">
        <v>41</v>
      </c>
      <c r="I328" s="39">
        <v>209158.04</v>
      </c>
      <c r="J328" s="39">
        <v>209158.04</v>
      </c>
      <c r="K328" s="39">
        <f>J328-I328</f>
        <v>0</v>
      </c>
    </row>
    <row r="329" spans="2:11" ht="16.5" customHeight="1">
      <c r="B329" s="306" t="s">
        <v>263</v>
      </c>
      <c r="C329" s="16" t="s">
        <v>16</v>
      </c>
      <c r="D329" s="13" t="s">
        <v>21</v>
      </c>
      <c r="E329" s="12" t="s">
        <v>6</v>
      </c>
      <c r="F329" s="12" t="s">
        <v>16</v>
      </c>
      <c r="G329" s="12" t="s">
        <v>10</v>
      </c>
      <c r="H329" s="13" t="s">
        <v>41</v>
      </c>
      <c r="I329" s="39">
        <v>186145.61</v>
      </c>
      <c r="J329" s="39">
        <v>186145.61</v>
      </c>
      <c r="K329" s="39">
        <f>J329-I329</f>
        <v>0</v>
      </c>
    </row>
    <row r="330" spans="2:11" ht="31.5" customHeight="1">
      <c r="B330" s="290" t="s">
        <v>246</v>
      </c>
      <c r="C330" s="143" t="s">
        <v>16</v>
      </c>
      <c r="D330" s="19" t="s">
        <v>21</v>
      </c>
      <c r="E330" s="18" t="s">
        <v>6</v>
      </c>
      <c r="F330" s="18" t="s">
        <v>211</v>
      </c>
      <c r="G330" s="18" t="s">
        <v>16</v>
      </c>
      <c r="H330" s="19"/>
      <c r="I330" s="38">
        <f>I331+I333+I335</f>
        <v>8630000</v>
      </c>
      <c r="J330" s="38">
        <f>J331+J333+J335</f>
        <v>8630000</v>
      </c>
      <c r="K330" s="38">
        <f>K331+K333+K335</f>
        <v>0</v>
      </c>
    </row>
    <row r="331" spans="2:11" ht="12.75">
      <c r="B331" s="266" t="s">
        <v>247</v>
      </c>
      <c r="C331" s="142" t="s">
        <v>16</v>
      </c>
      <c r="D331" s="66" t="s">
        <v>21</v>
      </c>
      <c r="E331" s="63" t="s">
        <v>6</v>
      </c>
      <c r="F331" s="63" t="s">
        <v>211</v>
      </c>
      <c r="G331" s="63" t="s">
        <v>87</v>
      </c>
      <c r="H331" s="66"/>
      <c r="I331" s="64">
        <f>I332</f>
        <v>350000</v>
      </c>
      <c r="J331" s="64">
        <f>J332</f>
        <v>350000</v>
      </c>
      <c r="K331" s="64">
        <f>K332</f>
        <v>0</v>
      </c>
    </row>
    <row r="332" spans="2:11" ht="15.75" customHeight="1">
      <c r="B332" s="306" t="s">
        <v>119</v>
      </c>
      <c r="C332" s="16" t="s">
        <v>16</v>
      </c>
      <c r="D332" s="13" t="s">
        <v>21</v>
      </c>
      <c r="E332" s="12" t="s">
        <v>6</v>
      </c>
      <c r="F332" s="12" t="s">
        <v>211</v>
      </c>
      <c r="G332" s="12" t="s">
        <v>87</v>
      </c>
      <c r="H332" s="13" t="s">
        <v>41</v>
      </c>
      <c r="I332" s="39">
        <v>350000</v>
      </c>
      <c r="J332" s="39">
        <v>350000</v>
      </c>
      <c r="K332" s="39">
        <f>J332-I332</f>
        <v>0</v>
      </c>
    </row>
    <row r="333" spans="2:11" ht="12.75">
      <c r="B333" s="266" t="s">
        <v>248</v>
      </c>
      <c r="C333" s="142" t="s">
        <v>16</v>
      </c>
      <c r="D333" s="66" t="s">
        <v>21</v>
      </c>
      <c r="E333" s="63" t="s">
        <v>6</v>
      </c>
      <c r="F333" s="63" t="s">
        <v>211</v>
      </c>
      <c r="G333" s="63" t="s">
        <v>15</v>
      </c>
      <c r="H333" s="66"/>
      <c r="I333" s="64">
        <f>I334</f>
        <v>270000</v>
      </c>
      <c r="J333" s="64">
        <f>J334</f>
        <v>270000</v>
      </c>
      <c r="K333" s="64">
        <f>K334</f>
        <v>0</v>
      </c>
    </row>
    <row r="334" spans="2:11" ht="12" customHeight="1">
      <c r="B334" s="306" t="s">
        <v>119</v>
      </c>
      <c r="C334" s="16" t="s">
        <v>16</v>
      </c>
      <c r="D334" s="13" t="s">
        <v>21</v>
      </c>
      <c r="E334" s="12" t="s">
        <v>6</v>
      </c>
      <c r="F334" s="12" t="s">
        <v>211</v>
      </c>
      <c r="G334" s="12" t="s">
        <v>15</v>
      </c>
      <c r="H334" s="13" t="s">
        <v>41</v>
      </c>
      <c r="I334" s="39">
        <v>270000</v>
      </c>
      <c r="J334" s="39">
        <v>270000</v>
      </c>
      <c r="K334" s="39">
        <f>J334-I334</f>
        <v>0</v>
      </c>
    </row>
    <row r="335" spans="2:11" ht="15" customHeight="1">
      <c r="B335" s="266" t="s">
        <v>249</v>
      </c>
      <c r="C335" s="142" t="s">
        <v>16</v>
      </c>
      <c r="D335" s="66" t="s">
        <v>21</v>
      </c>
      <c r="E335" s="63" t="s">
        <v>6</v>
      </c>
      <c r="F335" s="63" t="s">
        <v>211</v>
      </c>
      <c r="G335" s="63" t="s">
        <v>211</v>
      </c>
      <c r="H335" s="66"/>
      <c r="I335" s="64">
        <f>I336+I337</f>
        <v>8010000</v>
      </c>
      <c r="J335" s="64">
        <f>J336+J337</f>
        <v>8010000</v>
      </c>
      <c r="K335" s="64">
        <f>K336+K337</f>
        <v>0</v>
      </c>
    </row>
    <row r="336" spans="2:11" ht="15.75" customHeight="1">
      <c r="B336" s="306" t="s">
        <v>119</v>
      </c>
      <c r="C336" s="307" t="s">
        <v>16</v>
      </c>
      <c r="D336" s="12" t="s">
        <v>21</v>
      </c>
      <c r="E336" s="12" t="s">
        <v>6</v>
      </c>
      <c r="F336" s="13" t="s">
        <v>211</v>
      </c>
      <c r="G336" s="13" t="s">
        <v>211</v>
      </c>
      <c r="H336" s="12" t="s">
        <v>41</v>
      </c>
      <c r="I336" s="39">
        <v>8000000</v>
      </c>
      <c r="J336" s="39">
        <v>8000000</v>
      </c>
      <c r="K336" s="39">
        <f>J336-I336</f>
        <v>0</v>
      </c>
    </row>
    <row r="337" spans="2:11" ht="16.5" customHeight="1">
      <c r="B337" s="306" t="s">
        <v>245</v>
      </c>
      <c r="C337" s="307" t="s">
        <v>16</v>
      </c>
      <c r="D337" s="12" t="s">
        <v>21</v>
      </c>
      <c r="E337" s="12" t="s">
        <v>6</v>
      </c>
      <c r="F337" s="13" t="s">
        <v>211</v>
      </c>
      <c r="G337" s="13" t="s">
        <v>211</v>
      </c>
      <c r="H337" s="12" t="s">
        <v>41</v>
      </c>
      <c r="I337" s="39">
        <v>10000</v>
      </c>
      <c r="J337" s="39">
        <v>10000</v>
      </c>
      <c r="K337" s="39">
        <f>J337-I337</f>
        <v>0</v>
      </c>
    </row>
    <row r="338" spans="2:11" ht="15" customHeight="1">
      <c r="B338" s="290" t="s">
        <v>111</v>
      </c>
      <c r="C338" s="143" t="s">
        <v>16</v>
      </c>
      <c r="D338" s="19" t="s">
        <v>21</v>
      </c>
      <c r="E338" s="18" t="s">
        <v>233</v>
      </c>
      <c r="F338" s="18" t="s">
        <v>42</v>
      </c>
      <c r="G338" s="18" t="s">
        <v>42</v>
      </c>
      <c r="H338" s="19"/>
      <c r="I338" s="38">
        <f aca="true" t="shared" si="27" ref="I338:K339">I339</f>
        <v>2590400</v>
      </c>
      <c r="J338" s="38">
        <f t="shared" si="27"/>
        <v>2590400</v>
      </c>
      <c r="K338" s="38">
        <f t="shared" si="27"/>
        <v>0</v>
      </c>
    </row>
    <row r="339" spans="2:11" ht="37.5" customHeight="1">
      <c r="B339" s="266" t="s">
        <v>212</v>
      </c>
      <c r="C339" s="142" t="s">
        <v>16</v>
      </c>
      <c r="D339" s="66" t="s">
        <v>21</v>
      </c>
      <c r="E339" s="63" t="s">
        <v>233</v>
      </c>
      <c r="F339" s="63" t="s">
        <v>18</v>
      </c>
      <c r="G339" s="63" t="s">
        <v>42</v>
      </c>
      <c r="H339" s="66"/>
      <c r="I339" s="64">
        <f t="shared" si="27"/>
        <v>2590400</v>
      </c>
      <c r="J339" s="64">
        <f t="shared" si="27"/>
        <v>2590400</v>
      </c>
      <c r="K339" s="64">
        <f t="shared" si="27"/>
        <v>0</v>
      </c>
    </row>
    <row r="340" spans="2:11" ht="13.5" customHeight="1">
      <c r="B340" s="306" t="s">
        <v>119</v>
      </c>
      <c r="C340" s="307" t="s">
        <v>16</v>
      </c>
      <c r="D340" s="12" t="s">
        <v>21</v>
      </c>
      <c r="E340" s="12" t="s">
        <v>233</v>
      </c>
      <c r="F340" s="13" t="s">
        <v>18</v>
      </c>
      <c r="G340" s="13" t="s">
        <v>42</v>
      </c>
      <c r="H340" s="12" t="s">
        <v>41</v>
      </c>
      <c r="I340" s="39">
        <f>I341+I342</f>
        <v>2590400</v>
      </c>
      <c r="J340" s="39">
        <f>J341+J342</f>
        <v>2590400</v>
      </c>
      <c r="K340" s="39">
        <f>J340-I340</f>
        <v>0</v>
      </c>
    </row>
    <row r="341" spans="2:11" ht="12.75">
      <c r="B341" s="306" t="s">
        <v>213</v>
      </c>
      <c r="C341" s="307" t="s">
        <v>16</v>
      </c>
      <c r="D341" s="12" t="s">
        <v>21</v>
      </c>
      <c r="E341" s="12" t="s">
        <v>233</v>
      </c>
      <c r="F341" s="13" t="s">
        <v>18</v>
      </c>
      <c r="G341" s="13" t="s">
        <v>87</v>
      </c>
      <c r="H341" s="12" t="s">
        <v>41</v>
      </c>
      <c r="I341" s="39">
        <v>1436400</v>
      </c>
      <c r="J341" s="39">
        <v>1436400</v>
      </c>
      <c r="K341" s="39">
        <f>J341-I341</f>
        <v>0</v>
      </c>
    </row>
    <row r="342" spans="2:11" ht="12.75">
      <c r="B342" s="306" t="s">
        <v>214</v>
      </c>
      <c r="C342" s="307" t="s">
        <v>16</v>
      </c>
      <c r="D342" s="12" t="s">
        <v>21</v>
      </c>
      <c r="E342" s="12" t="s">
        <v>233</v>
      </c>
      <c r="F342" s="13" t="s">
        <v>18</v>
      </c>
      <c r="G342" s="13" t="s">
        <v>15</v>
      </c>
      <c r="H342" s="12" t="s">
        <v>41</v>
      </c>
      <c r="I342" s="39">
        <v>1154000</v>
      </c>
      <c r="J342" s="39">
        <v>1154000</v>
      </c>
      <c r="K342" s="39">
        <f>J342-I342</f>
        <v>0</v>
      </c>
    </row>
    <row r="343" spans="2:11" ht="12.75">
      <c r="B343" s="206" t="s">
        <v>135</v>
      </c>
      <c r="C343" s="161" t="s">
        <v>87</v>
      </c>
      <c r="D343" s="162"/>
      <c r="E343" s="162"/>
      <c r="F343" s="162"/>
      <c r="G343" s="162"/>
      <c r="H343" s="162"/>
      <c r="I343" s="45">
        <f>I344+I350</f>
        <v>20291819.8</v>
      </c>
      <c r="J343" s="45">
        <f>J344+J350</f>
        <v>20708319.8</v>
      </c>
      <c r="K343" s="45">
        <f>K344+K350</f>
        <v>416500</v>
      </c>
    </row>
    <row r="344" spans="2:11" ht="12.75">
      <c r="B344" s="317" t="s">
        <v>122</v>
      </c>
      <c r="C344" s="288" t="s">
        <v>87</v>
      </c>
      <c r="D344" s="34" t="s">
        <v>10</v>
      </c>
      <c r="E344" s="34"/>
      <c r="F344" s="139"/>
      <c r="G344" s="139"/>
      <c r="H344" s="34"/>
      <c r="I344" s="40">
        <f>I345</f>
        <v>7127000</v>
      </c>
      <c r="J344" s="40">
        <f>J345</f>
        <v>7427000</v>
      </c>
      <c r="K344" s="40">
        <f>K345</f>
        <v>300000</v>
      </c>
    </row>
    <row r="345" spans="2:11" ht="15" customHeight="1">
      <c r="B345" s="314" t="s">
        <v>142</v>
      </c>
      <c r="C345" s="151" t="s">
        <v>87</v>
      </c>
      <c r="D345" s="151" t="s">
        <v>10</v>
      </c>
      <c r="E345" s="151" t="s">
        <v>143</v>
      </c>
      <c r="F345" s="151" t="s">
        <v>42</v>
      </c>
      <c r="G345" s="143" t="s">
        <v>42</v>
      </c>
      <c r="H345" s="138"/>
      <c r="I345" s="38">
        <f>I346+I348</f>
        <v>7127000</v>
      </c>
      <c r="J345" s="38">
        <f>J346+J348</f>
        <v>7427000</v>
      </c>
      <c r="K345" s="38">
        <f>K346+K348</f>
        <v>300000</v>
      </c>
    </row>
    <row r="346" spans="2:11" ht="12.75">
      <c r="B346" s="77" t="s">
        <v>158</v>
      </c>
      <c r="C346" s="158" t="s">
        <v>87</v>
      </c>
      <c r="D346" s="158" t="s">
        <v>10</v>
      </c>
      <c r="E346" s="158" t="s">
        <v>143</v>
      </c>
      <c r="F346" s="158" t="s">
        <v>10</v>
      </c>
      <c r="G346" s="142" t="s">
        <v>101</v>
      </c>
      <c r="H346" s="65"/>
      <c r="I346" s="64">
        <f>I347+I385</f>
        <v>1500000</v>
      </c>
      <c r="J346" s="64">
        <f>J347+J385</f>
        <v>1800000</v>
      </c>
      <c r="K346" s="64">
        <f>K347+K385</f>
        <v>300000</v>
      </c>
    </row>
    <row r="347" spans="2:11" ht="17.25" customHeight="1">
      <c r="B347" s="207" t="s">
        <v>156</v>
      </c>
      <c r="C347" s="137" t="s">
        <v>87</v>
      </c>
      <c r="D347" s="35" t="s">
        <v>10</v>
      </c>
      <c r="E347" s="35" t="s">
        <v>143</v>
      </c>
      <c r="F347" s="16" t="s">
        <v>10</v>
      </c>
      <c r="G347" s="16" t="s">
        <v>101</v>
      </c>
      <c r="H347" s="35" t="s">
        <v>150</v>
      </c>
      <c r="I347" s="280">
        <v>1500000</v>
      </c>
      <c r="J347" s="280">
        <v>1800000</v>
      </c>
      <c r="K347" s="39">
        <f>J347-I347</f>
        <v>300000</v>
      </c>
    </row>
    <row r="348" spans="2:11" ht="25.5">
      <c r="B348" s="77" t="s">
        <v>157</v>
      </c>
      <c r="C348" s="158" t="s">
        <v>87</v>
      </c>
      <c r="D348" s="158" t="s">
        <v>10</v>
      </c>
      <c r="E348" s="158" t="s">
        <v>143</v>
      </c>
      <c r="F348" s="158" t="s">
        <v>10</v>
      </c>
      <c r="G348" s="142" t="s">
        <v>215</v>
      </c>
      <c r="H348" s="65"/>
      <c r="I348" s="64">
        <f>I349+I385</f>
        <v>5627000</v>
      </c>
      <c r="J348" s="64">
        <f>J349+J385</f>
        <v>5627000</v>
      </c>
      <c r="K348" s="64">
        <f>K349+K385</f>
        <v>0</v>
      </c>
    </row>
    <row r="349" spans="2:11" ht="13.5" customHeight="1">
      <c r="B349" s="207" t="s">
        <v>156</v>
      </c>
      <c r="C349" s="137" t="s">
        <v>87</v>
      </c>
      <c r="D349" s="35" t="s">
        <v>10</v>
      </c>
      <c r="E349" s="35" t="s">
        <v>143</v>
      </c>
      <c r="F349" s="16" t="s">
        <v>10</v>
      </c>
      <c r="G349" s="16" t="s">
        <v>215</v>
      </c>
      <c r="H349" s="35" t="s">
        <v>150</v>
      </c>
      <c r="I349" s="280">
        <v>5627000</v>
      </c>
      <c r="J349" s="280">
        <v>5627000</v>
      </c>
      <c r="K349" s="39">
        <f>J349-I349</f>
        <v>0</v>
      </c>
    </row>
    <row r="350" spans="2:11" ht="12.75">
      <c r="B350" s="289" t="s">
        <v>216</v>
      </c>
      <c r="C350" s="288" t="s">
        <v>87</v>
      </c>
      <c r="D350" s="34" t="s">
        <v>21</v>
      </c>
      <c r="E350" s="34"/>
      <c r="F350" s="139"/>
      <c r="G350" s="139"/>
      <c r="H350" s="34"/>
      <c r="I350" s="40">
        <f>I351+I353+I358+I365+I366+I369+I372+I381</f>
        <v>13164819.8</v>
      </c>
      <c r="J350" s="40">
        <f>J351+J353+J358+J365+J366+J369+J372+J381</f>
        <v>13281319.8</v>
      </c>
      <c r="K350" s="40">
        <f>K351+K353+K358+K365+K366+K369+K372+K381</f>
        <v>116500</v>
      </c>
    </row>
    <row r="351" spans="2:11" ht="12.75">
      <c r="B351" s="266" t="s">
        <v>217</v>
      </c>
      <c r="C351" s="136" t="s">
        <v>87</v>
      </c>
      <c r="D351" s="65" t="s">
        <v>21</v>
      </c>
      <c r="E351" s="65" t="s">
        <v>40</v>
      </c>
      <c r="F351" s="142" t="s">
        <v>104</v>
      </c>
      <c r="G351" s="142" t="s">
        <v>42</v>
      </c>
      <c r="H351" s="65"/>
      <c r="I351" s="64">
        <f>I352</f>
        <v>481000</v>
      </c>
      <c r="J351" s="64">
        <f>J352</f>
        <v>481000</v>
      </c>
      <c r="K351" s="64">
        <f>K352</f>
        <v>0</v>
      </c>
    </row>
    <row r="352" spans="2:11" ht="16.5" customHeight="1">
      <c r="B352" s="306" t="s">
        <v>216</v>
      </c>
      <c r="C352" s="137" t="s">
        <v>87</v>
      </c>
      <c r="D352" s="35" t="s">
        <v>21</v>
      </c>
      <c r="E352" s="35" t="s">
        <v>40</v>
      </c>
      <c r="F352" s="16" t="s">
        <v>104</v>
      </c>
      <c r="G352" s="16" t="s">
        <v>42</v>
      </c>
      <c r="H352" s="35" t="s">
        <v>218</v>
      </c>
      <c r="I352" s="39">
        <v>481000</v>
      </c>
      <c r="J352" s="39">
        <v>481000</v>
      </c>
      <c r="K352" s="39">
        <f>J352-I352</f>
        <v>0</v>
      </c>
    </row>
    <row r="353" spans="2:11" ht="16.5" customHeight="1">
      <c r="B353" s="290" t="s">
        <v>164</v>
      </c>
      <c r="C353" s="135" t="s">
        <v>87</v>
      </c>
      <c r="D353" s="138" t="s">
        <v>21</v>
      </c>
      <c r="E353" s="138" t="s">
        <v>165</v>
      </c>
      <c r="F353" s="143" t="s">
        <v>42</v>
      </c>
      <c r="G353" s="143" t="s">
        <v>42</v>
      </c>
      <c r="H353" s="138"/>
      <c r="I353" s="38">
        <f>I354+I356</f>
        <v>517419.8</v>
      </c>
      <c r="J353" s="38">
        <f>J354+J356</f>
        <v>633919.8</v>
      </c>
      <c r="K353" s="38">
        <f>K354+K356</f>
        <v>116500</v>
      </c>
    </row>
    <row r="354" spans="2:11" ht="16.5" customHeight="1">
      <c r="B354" s="170" t="s">
        <v>166</v>
      </c>
      <c r="C354" s="136" t="s">
        <v>87</v>
      </c>
      <c r="D354" s="63" t="s">
        <v>21</v>
      </c>
      <c r="E354" s="63" t="s">
        <v>165</v>
      </c>
      <c r="F354" s="63" t="s">
        <v>17</v>
      </c>
      <c r="G354" s="63" t="s">
        <v>42</v>
      </c>
      <c r="H354" s="63"/>
      <c r="I354" s="64">
        <f>I355</f>
        <v>367419.8</v>
      </c>
      <c r="J354" s="64">
        <f>J355</f>
        <v>483919.8</v>
      </c>
      <c r="K354" s="64">
        <f>K355</f>
        <v>116500</v>
      </c>
    </row>
    <row r="355" spans="2:11" ht="16.5" customHeight="1">
      <c r="B355" s="306" t="s">
        <v>250</v>
      </c>
      <c r="C355" s="137" t="s">
        <v>87</v>
      </c>
      <c r="D355" s="12" t="s">
        <v>21</v>
      </c>
      <c r="E355" s="12" t="s">
        <v>165</v>
      </c>
      <c r="F355" s="12" t="s">
        <v>17</v>
      </c>
      <c r="G355" s="12" t="s">
        <v>42</v>
      </c>
      <c r="H355" s="12" t="s">
        <v>218</v>
      </c>
      <c r="I355" s="39">
        <v>367419.8</v>
      </c>
      <c r="J355" s="39">
        <v>483919.8</v>
      </c>
      <c r="K355" s="39">
        <f>J355-I355</f>
        <v>116500</v>
      </c>
    </row>
    <row r="356" spans="2:11" ht="12.75">
      <c r="B356" s="266" t="s">
        <v>261</v>
      </c>
      <c r="C356" s="136" t="s">
        <v>87</v>
      </c>
      <c r="D356" s="65" t="s">
        <v>21</v>
      </c>
      <c r="E356" s="65" t="s">
        <v>165</v>
      </c>
      <c r="F356" s="142" t="s">
        <v>16</v>
      </c>
      <c r="G356" s="142" t="s">
        <v>42</v>
      </c>
      <c r="H356" s="65"/>
      <c r="I356" s="64">
        <f>I357</f>
        <v>150000</v>
      </c>
      <c r="J356" s="64">
        <f>J357</f>
        <v>150000</v>
      </c>
      <c r="K356" s="64">
        <f>K357</f>
        <v>0</v>
      </c>
    </row>
    <row r="357" spans="2:11" ht="18" customHeight="1">
      <c r="B357" s="306" t="s">
        <v>250</v>
      </c>
      <c r="C357" s="137" t="s">
        <v>87</v>
      </c>
      <c r="D357" s="35" t="s">
        <v>21</v>
      </c>
      <c r="E357" s="35" t="s">
        <v>165</v>
      </c>
      <c r="F357" s="16" t="s">
        <v>16</v>
      </c>
      <c r="G357" s="16" t="s">
        <v>42</v>
      </c>
      <c r="H357" s="35" t="s">
        <v>218</v>
      </c>
      <c r="I357" s="39">
        <v>150000</v>
      </c>
      <c r="J357" s="39">
        <v>150000</v>
      </c>
      <c r="K357" s="39">
        <f>J357-I357</f>
        <v>0</v>
      </c>
    </row>
    <row r="358" spans="2:11" ht="17.25" customHeight="1">
      <c r="B358" s="290" t="s">
        <v>265</v>
      </c>
      <c r="C358" s="135" t="s">
        <v>87</v>
      </c>
      <c r="D358" s="138" t="s">
        <v>21</v>
      </c>
      <c r="E358" s="138" t="s">
        <v>264</v>
      </c>
      <c r="F358" s="143" t="s">
        <v>12</v>
      </c>
      <c r="G358" s="143" t="s">
        <v>42</v>
      </c>
      <c r="H358" s="138"/>
      <c r="I358" s="38">
        <f>I359+I361</f>
        <v>2139100</v>
      </c>
      <c r="J358" s="38">
        <f>J359+J361</f>
        <v>2139100</v>
      </c>
      <c r="K358" s="38">
        <f>K359+K361</f>
        <v>0</v>
      </c>
    </row>
    <row r="359" spans="2:11" ht="12.75">
      <c r="B359" s="266" t="s">
        <v>266</v>
      </c>
      <c r="C359" s="136" t="s">
        <v>87</v>
      </c>
      <c r="D359" s="65" t="s">
        <v>21</v>
      </c>
      <c r="E359" s="65" t="s">
        <v>264</v>
      </c>
      <c r="F359" s="142" t="s">
        <v>12</v>
      </c>
      <c r="G359" s="142" t="s">
        <v>18</v>
      </c>
      <c r="H359" s="65"/>
      <c r="I359" s="64">
        <f>I360</f>
        <v>1645400</v>
      </c>
      <c r="J359" s="64">
        <f>J360</f>
        <v>1645400</v>
      </c>
      <c r="K359" s="64">
        <f>K360</f>
        <v>0</v>
      </c>
    </row>
    <row r="360" spans="2:11" ht="16.5" customHeight="1">
      <c r="B360" s="306" t="s">
        <v>250</v>
      </c>
      <c r="C360" s="137" t="s">
        <v>87</v>
      </c>
      <c r="D360" s="35" t="s">
        <v>21</v>
      </c>
      <c r="E360" s="35" t="s">
        <v>264</v>
      </c>
      <c r="F360" s="16" t="s">
        <v>12</v>
      </c>
      <c r="G360" s="16" t="s">
        <v>18</v>
      </c>
      <c r="H360" s="35" t="s">
        <v>218</v>
      </c>
      <c r="I360" s="39">
        <v>1645400</v>
      </c>
      <c r="J360" s="39">
        <v>1645400</v>
      </c>
      <c r="K360" s="39">
        <f>J360-I360</f>
        <v>0</v>
      </c>
    </row>
    <row r="361" spans="2:11" ht="12.75">
      <c r="B361" s="266" t="s">
        <v>267</v>
      </c>
      <c r="C361" s="136" t="s">
        <v>87</v>
      </c>
      <c r="D361" s="65" t="s">
        <v>21</v>
      </c>
      <c r="E361" s="65" t="s">
        <v>264</v>
      </c>
      <c r="F361" s="142" t="s">
        <v>12</v>
      </c>
      <c r="G361" s="142" t="s">
        <v>20</v>
      </c>
      <c r="H361" s="65"/>
      <c r="I361" s="64">
        <f>I362</f>
        <v>493700</v>
      </c>
      <c r="J361" s="64">
        <f>J362</f>
        <v>493700</v>
      </c>
      <c r="K361" s="64">
        <f>K362</f>
        <v>0</v>
      </c>
    </row>
    <row r="362" spans="2:11" ht="17.25" customHeight="1">
      <c r="B362" s="306" t="s">
        <v>250</v>
      </c>
      <c r="C362" s="137" t="s">
        <v>87</v>
      </c>
      <c r="D362" s="35" t="s">
        <v>21</v>
      </c>
      <c r="E362" s="35" t="s">
        <v>264</v>
      </c>
      <c r="F362" s="16" t="s">
        <v>12</v>
      </c>
      <c r="G362" s="16" t="s">
        <v>20</v>
      </c>
      <c r="H362" s="35" t="s">
        <v>218</v>
      </c>
      <c r="I362" s="39">
        <v>493700</v>
      </c>
      <c r="J362" s="39">
        <v>493700</v>
      </c>
      <c r="K362" s="39">
        <f>J362-I362</f>
        <v>0</v>
      </c>
    </row>
    <row r="363" spans="2:11" ht="17.25" customHeight="1">
      <c r="B363" s="309" t="s">
        <v>190</v>
      </c>
      <c r="C363" s="135" t="s">
        <v>87</v>
      </c>
      <c r="D363" s="18" t="s">
        <v>21</v>
      </c>
      <c r="E363" s="18" t="s">
        <v>191</v>
      </c>
      <c r="F363" s="18" t="s">
        <v>42</v>
      </c>
      <c r="G363" s="18" t="s">
        <v>42</v>
      </c>
      <c r="H363" s="35"/>
      <c r="I363" s="38">
        <f aca="true" t="shared" si="28" ref="I363:K364">I364</f>
        <v>21000</v>
      </c>
      <c r="J363" s="38">
        <f t="shared" si="28"/>
        <v>21000</v>
      </c>
      <c r="K363" s="38">
        <f t="shared" si="28"/>
        <v>0</v>
      </c>
    </row>
    <row r="364" spans="2:11" ht="15.75" customHeight="1">
      <c r="B364" s="311" t="s">
        <v>192</v>
      </c>
      <c r="C364" s="136" t="s">
        <v>87</v>
      </c>
      <c r="D364" s="63" t="s">
        <v>21</v>
      </c>
      <c r="E364" s="63" t="s">
        <v>191</v>
      </c>
      <c r="F364" s="63" t="s">
        <v>11</v>
      </c>
      <c r="G364" s="63" t="s">
        <v>42</v>
      </c>
      <c r="H364" s="63"/>
      <c r="I364" s="64">
        <f t="shared" si="28"/>
        <v>21000</v>
      </c>
      <c r="J364" s="64">
        <f t="shared" si="28"/>
        <v>21000</v>
      </c>
      <c r="K364" s="64">
        <f t="shared" si="28"/>
        <v>0</v>
      </c>
    </row>
    <row r="365" spans="2:11" ht="15.75" customHeight="1">
      <c r="B365" s="306" t="s">
        <v>250</v>
      </c>
      <c r="C365" s="307" t="s">
        <v>87</v>
      </c>
      <c r="D365" s="12" t="s">
        <v>21</v>
      </c>
      <c r="E365" s="12" t="s">
        <v>191</v>
      </c>
      <c r="F365" s="12" t="s">
        <v>11</v>
      </c>
      <c r="G365" s="12" t="s">
        <v>42</v>
      </c>
      <c r="H365" s="12" t="s">
        <v>218</v>
      </c>
      <c r="I365" s="39">
        <v>21000</v>
      </c>
      <c r="J365" s="39">
        <v>21000</v>
      </c>
      <c r="K365" s="39">
        <f>J365-I365</f>
        <v>0</v>
      </c>
    </row>
    <row r="366" spans="2:11" ht="15.75" customHeight="1">
      <c r="B366" s="290" t="s">
        <v>269</v>
      </c>
      <c r="C366" s="135" t="s">
        <v>87</v>
      </c>
      <c r="D366" s="138" t="s">
        <v>21</v>
      </c>
      <c r="E366" s="138" t="s">
        <v>268</v>
      </c>
      <c r="F366" s="143" t="s">
        <v>42</v>
      </c>
      <c r="G366" s="143" t="s">
        <v>42</v>
      </c>
      <c r="H366" s="138"/>
      <c r="I366" s="38">
        <f aca="true" t="shared" si="29" ref="I366:K367">I367</f>
        <v>1500000</v>
      </c>
      <c r="J366" s="38">
        <f t="shared" si="29"/>
        <v>1500000</v>
      </c>
      <c r="K366" s="38">
        <f t="shared" si="29"/>
        <v>0</v>
      </c>
    </row>
    <row r="367" spans="2:11" ht="25.5">
      <c r="B367" s="266" t="s">
        <v>270</v>
      </c>
      <c r="C367" s="136" t="s">
        <v>87</v>
      </c>
      <c r="D367" s="65" t="s">
        <v>21</v>
      </c>
      <c r="E367" s="65" t="s">
        <v>268</v>
      </c>
      <c r="F367" s="142" t="s">
        <v>20</v>
      </c>
      <c r="G367" s="142" t="s">
        <v>42</v>
      </c>
      <c r="H367" s="65"/>
      <c r="I367" s="64">
        <f t="shared" si="29"/>
        <v>1500000</v>
      </c>
      <c r="J367" s="64">
        <f t="shared" si="29"/>
        <v>1500000</v>
      </c>
      <c r="K367" s="64">
        <f t="shared" si="29"/>
        <v>0</v>
      </c>
    </row>
    <row r="368" spans="2:11" ht="16.5" customHeight="1">
      <c r="B368" s="306" t="s">
        <v>250</v>
      </c>
      <c r="C368" s="137" t="s">
        <v>87</v>
      </c>
      <c r="D368" s="35" t="s">
        <v>21</v>
      </c>
      <c r="E368" s="35" t="s">
        <v>268</v>
      </c>
      <c r="F368" s="16" t="s">
        <v>20</v>
      </c>
      <c r="G368" s="16" t="s">
        <v>42</v>
      </c>
      <c r="H368" s="35" t="s">
        <v>218</v>
      </c>
      <c r="I368" s="39">
        <v>1500000</v>
      </c>
      <c r="J368" s="39">
        <v>1500000</v>
      </c>
      <c r="K368" s="39">
        <f>J368-I368</f>
        <v>0</v>
      </c>
    </row>
    <row r="369" spans="2:11" ht="16.5" customHeight="1">
      <c r="B369" s="290" t="s">
        <v>81</v>
      </c>
      <c r="C369" s="135" t="s">
        <v>87</v>
      </c>
      <c r="D369" s="138" t="s">
        <v>21</v>
      </c>
      <c r="E369" s="138" t="s">
        <v>6</v>
      </c>
      <c r="F369" s="143" t="s">
        <v>42</v>
      </c>
      <c r="G369" s="143" t="s">
        <v>42</v>
      </c>
      <c r="H369" s="138"/>
      <c r="I369" s="38">
        <f aca="true" t="shared" si="30" ref="I369:K370">I370</f>
        <v>556300</v>
      </c>
      <c r="J369" s="38">
        <f t="shared" si="30"/>
        <v>556300</v>
      </c>
      <c r="K369" s="38">
        <f t="shared" si="30"/>
        <v>0</v>
      </c>
    </row>
    <row r="370" spans="2:11" ht="25.5">
      <c r="B370" s="266" t="s">
        <v>219</v>
      </c>
      <c r="C370" s="136" t="s">
        <v>87</v>
      </c>
      <c r="D370" s="65" t="s">
        <v>21</v>
      </c>
      <c r="E370" s="65" t="s">
        <v>6</v>
      </c>
      <c r="F370" s="142" t="s">
        <v>22</v>
      </c>
      <c r="G370" s="142" t="s">
        <v>42</v>
      </c>
      <c r="H370" s="65"/>
      <c r="I370" s="64">
        <f t="shared" si="30"/>
        <v>556300</v>
      </c>
      <c r="J370" s="64">
        <f t="shared" si="30"/>
        <v>556300</v>
      </c>
      <c r="K370" s="64">
        <f t="shared" si="30"/>
        <v>0</v>
      </c>
    </row>
    <row r="371" spans="2:11" ht="16.5" customHeight="1">
      <c r="B371" s="306" t="s">
        <v>250</v>
      </c>
      <c r="C371" s="137" t="s">
        <v>87</v>
      </c>
      <c r="D371" s="35" t="s">
        <v>21</v>
      </c>
      <c r="E371" s="35" t="s">
        <v>6</v>
      </c>
      <c r="F371" s="16" t="s">
        <v>22</v>
      </c>
      <c r="G371" s="16" t="s">
        <v>42</v>
      </c>
      <c r="H371" s="35" t="s">
        <v>218</v>
      </c>
      <c r="I371" s="39">
        <v>556300</v>
      </c>
      <c r="J371" s="39">
        <v>556300</v>
      </c>
      <c r="K371" s="39">
        <f>J371-I371</f>
        <v>0</v>
      </c>
    </row>
    <row r="372" spans="2:11" ht="24.75" customHeight="1">
      <c r="B372" s="290" t="s">
        <v>167</v>
      </c>
      <c r="C372" s="135" t="s">
        <v>87</v>
      </c>
      <c r="D372" s="138" t="s">
        <v>21</v>
      </c>
      <c r="E372" s="138" t="s">
        <v>161</v>
      </c>
      <c r="F372" s="143" t="s">
        <v>10</v>
      </c>
      <c r="G372" s="143" t="s">
        <v>42</v>
      </c>
      <c r="H372" s="138"/>
      <c r="I372" s="184">
        <f>I373+I375+I377+I379</f>
        <v>7941000</v>
      </c>
      <c r="J372" s="184">
        <f>J373+J375+J377+J379</f>
        <v>7941000</v>
      </c>
      <c r="K372" s="184">
        <f>K373+K375+K377+K379</f>
        <v>0</v>
      </c>
    </row>
    <row r="373" spans="2:11" ht="25.5">
      <c r="B373" s="266" t="s">
        <v>193</v>
      </c>
      <c r="C373" s="142" t="s">
        <v>87</v>
      </c>
      <c r="D373" s="66" t="s">
        <v>21</v>
      </c>
      <c r="E373" s="63" t="s">
        <v>161</v>
      </c>
      <c r="F373" s="66" t="s">
        <v>10</v>
      </c>
      <c r="G373" s="66" t="s">
        <v>10</v>
      </c>
      <c r="H373" s="66"/>
      <c r="I373" s="64">
        <f>I374</f>
        <v>34000</v>
      </c>
      <c r="J373" s="64">
        <f>J374</f>
        <v>34000</v>
      </c>
      <c r="K373" s="64">
        <f>K374</f>
        <v>0</v>
      </c>
    </row>
    <row r="374" spans="2:11" ht="17.25" customHeight="1">
      <c r="B374" s="306" t="s">
        <v>216</v>
      </c>
      <c r="C374" s="137" t="s">
        <v>87</v>
      </c>
      <c r="D374" s="12" t="s">
        <v>21</v>
      </c>
      <c r="E374" s="12" t="s">
        <v>161</v>
      </c>
      <c r="F374" s="12" t="s">
        <v>10</v>
      </c>
      <c r="G374" s="12" t="s">
        <v>10</v>
      </c>
      <c r="H374" s="12" t="s">
        <v>218</v>
      </c>
      <c r="I374" s="39">
        <v>34000</v>
      </c>
      <c r="J374" s="39">
        <v>34000</v>
      </c>
      <c r="K374" s="39">
        <f>J374-I374</f>
        <v>0</v>
      </c>
    </row>
    <row r="375" spans="2:11" ht="32.25" customHeight="1">
      <c r="B375" s="266" t="s">
        <v>186</v>
      </c>
      <c r="C375" s="136" t="s">
        <v>87</v>
      </c>
      <c r="D375" s="63" t="s">
        <v>21</v>
      </c>
      <c r="E375" s="63" t="s">
        <v>161</v>
      </c>
      <c r="F375" s="63" t="s">
        <v>10</v>
      </c>
      <c r="G375" s="63" t="s">
        <v>17</v>
      </c>
      <c r="H375" s="63"/>
      <c r="I375" s="64">
        <f>I376</f>
        <v>721000</v>
      </c>
      <c r="J375" s="64">
        <f>J376</f>
        <v>721000</v>
      </c>
      <c r="K375" s="64">
        <f>K376</f>
        <v>0</v>
      </c>
    </row>
    <row r="376" spans="2:11" ht="15.75" customHeight="1">
      <c r="B376" s="306" t="s">
        <v>216</v>
      </c>
      <c r="C376" s="137" t="s">
        <v>87</v>
      </c>
      <c r="D376" s="12" t="s">
        <v>21</v>
      </c>
      <c r="E376" s="12" t="s">
        <v>161</v>
      </c>
      <c r="F376" s="12" t="s">
        <v>10</v>
      </c>
      <c r="G376" s="12" t="s">
        <v>17</v>
      </c>
      <c r="H376" s="12" t="s">
        <v>218</v>
      </c>
      <c r="I376" s="39">
        <v>721000</v>
      </c>
      <c r="J376" s="39">
        <v>721000</v>
      </c>
      <c r="K376" s="39">
        <f>J376-I376</f>
        <v>0</v>
      </c>
    </row>
    <row r="377" spans="2:11" ht="12.75">
      <c r="B377" s="266" t="s">
        <v>260</v>
      </c>
      <c r="C377" s="136" t="s">
        <v>87</v>
      </c>
      <c r="D377" s="63" t="s">
        <v>21</v>
      </c>
      <c r="E377" s="63" t="s">
        <v>161</v>
      </c>
      <c r="F377" s="63" t="s">
        <v>10</v>
      </c>
      <c r="G377" s="63" t="s">
        <v>11</v>
      </c>
      <c r="H377" s="63"/>
      <c r="I377" s="64">
        <f>I378</f>
        <v>926000</v>
      </c>
      <c r="J377" s="64">
        <f>J378</f>
        <v>926000</v>
      </c>
      <c r="K377" s="64">
        <f>K378</f>
        <v>0</v>
      </c>
    </row>
    <row r="378" spans="2:11" ht="15.75" customHeight="1">
      <c r="B378" s="306" t="s">
        <v>216</v>
      </c>
      <c r="C378" s="137" t="s">
        <v>87</v>
      </c>
      <c r="D378" s="12" t="s">
        <v>21</v>
      </c>
      <c r="E378" s="12" t="s">
        <v>161</v>
      </c>
      <c r="F378" s="12" t="s">
        <v>10</v>
      </c>
      <c r="G378" s="12" t="s">
        <v>11</v>
      </c>
      <c r="H378" s="12" t="s">
        <v>218</v>
      </c>
      <c r="I378" s="39">
        <v>926000</v>
      </c>
      <c r="J378" s="39">
        <v>926000</v>
      </c>
      <c r="K378" s="39">
        <f>J378-I378</f>
        <v>0</v>
      </c>
    </row>
    <row r="379" spans="2:11" ht="25.5">
      <c r="B379" s="266" t="s">
        <v>187</v>
      </c>
      <c r="C379" s="136" t="s">
        <v>87</v>
      </c>
      <c r="D379" s="63" t="s">
        <v>21</v>
      </c>
      <c r="E379" s="63" t="s">
        <v>161</v>
      </c>
      <c r="F379" s="63" t="s">
        <v>10</v>
      </c>
      <c r="G379" s="63" t="s">
        <v>87</v>
      </c>
      <c r="H379" s="63"/>
      <c r="I379" s="64">
        <f>I380</f>
        <v>6260000</v>
      </c>
      <c r="J379" s="64">
        <f>J380</f>
        <v>6260000</v>
      </c>
      <c r="K379" s="64">
        <f>K380</f>
        <v>0</v>
      </c>
    </row>
    <row r="380" spans="2:11" ht="18" customHeight="1">
      <c r="B380" s="306" t="s">
        <v>216</v>
      </c>
      <c r="C380" s="137" t="s">
        <v>87</v>
      </c>
      <c r="D380" s="12" t="s">
        <v>21</v>
      </c>
      <c r="E380" s="12" t="s">
        <v>161</v>
      </c>
      <c r="F380" s="12" t="s">
        <v>10</v>
      </c>
      <c r="G380" s="12" t="s">
        <v>87</v>
      </c>
      <c r="H380" s="12" t="s">
        <v>218</v>
      </c>
      <c r="I380" s="39">
        <v>6260000</v>
      </c>
      <c r="J380" s="39">
        <v>6260000</v>
      </c>
      <c r="K380" s="39">
        <f>J380-I380</f>
        <v>0</v>
      </c>
    </row>
    <row r="381" spans="2:11" ht="18" customHeight="1">
      <c r="B381" s="195" t="s">
        <v>3</v>
      </c>
      <c r="C381" s="143" t="s">
        <v>87</v>
      </c>
      <c r="D381" s="19" t="s">
        <v>21</v>
      </c>
      <c r="E381" s="18" t="s">
        <v>37</v>
      </c>
      <c r="F381" s="18" t="s">
        <v>42</v>
      </c>
      <c r="G381" s="18" t="s">
        <v>42</v>
      </c>
      <c r="H381" s="19"/>
      <c r="I381" s="44">
        <f aca="true" t="shared" si="31" ref="I381:K382">I382</f>
        <v>9000</v>
      </c>
      <c r="J381" s="44">
        <f t="shared" si="31"/>
        <v>9000</v>
      </c>
      <c r="K381" s="44">
        <f t="shared" si="31"/>
        <v>0</v>
      </c>
    </row>
    <row r="382" spans="2:11" ht="29.25" customHeight="1">
      <c r="B382" s="310" t="s">
        <v>197</v>
      </c>
      <c r="C382" s="136" t="s">
        <v>87</v>
      </c>
      <c r="D382" s="63" t="s">
        <v>21</v>
      </c>
      <c r="E382" s="63" t="s">
        <v>37</v>
      </c>
      <c r="F382" s="63" t="s">
        <v>14</v>
      </c>
      <c r="G382" s="63" t="s">
        <v>20</v>
      </c>
      <c r="H382" s="63"/>
      <c r="I382" s="64">
        <f t="shared" si="31"/>
        <v>9000</v>
      </c>
      <c r="J382" s="64">
        <f t="shared" si="31"/>
        <v>9000</v>
      </c>
      <c r="K382" s="64">
        <f t="shared" si="31"/>
        <v>0</v>
      </c>
    </row>
    <row r="383" spans="2:11" ht="18" customHeight="1">
      <c r="B383" s="306" t="s">
        <v>250</v>
      </c>
      <c r="C383" s="137" t="s">
        <v>87</v>
      </c>
      <c r="D383" s="12" t="s">
        <v>21</v>
      </c>
      <c r="E383" s="12" t="s">
        <v>37</v>
      </c>
      <c r="F383" s="12" t="s">
        <v>14</v>
      </c>
      <c r="G383" s="12" t="s">
        <v>20</v>
      </c>
      <c r="H383" s="12" t="s">
        <v>218</v>
      </c>
      <c r="I383" s="39">
        <v>9000</v>
      </c>
      <c r="J383" s="39">
        <v>9000</v>
      </c>
      <c r="K383" s="39">
        <f>J383-I383</f>
        <v>0</v>
      </c>
    </row>
    <row r="384" spans="2:11" ht="15.75">
      <c r="B384" s="318" t="s">
        <v>32</v>
      </c>
      <c r="C384" s="319"/>
      <c r="D384" s="319"/>
      <c r="E384" s="320"/>
      <c r="F384" s="320"/>
      <c r="G384" s="320"/>
      <c r="H384" s="320"/>
      <c r="I384" s="41">
        <f>I9+I67+I72+I83+I110+I187+I225+I289+I343</f>
        <v>369092200</v>
      </c>
      <c r="J384" s="41">
        <f>J9+J67+J72+J83+J110+J187+J225+J289+J343</f>
        <v>372698200</v>
      </c>
      <c r="K384" s="41">
        <f>K9+K67+K72+K83+K110+K187+K225+K289+K343</f>
        <v>3606000.000000001</v>
      </c>
    </row>
    <row r="386" spans="2:11" ht="12.75">
      <c r="B386" t="s">
        <v>272</v>
      </c>
      <c r="J386" t="s">
        <v>274</v>
      </c>
      <c r="K386" s="264">
        <f>K13+K15+K19+K21+K45+K53+K57+K61+K64+K66+K71+K82+K87+K91+K93+K105+K109+K114+K133+K138+K175+K178+K185+K191+K195+K217+K221+K224+K229+K241+K260+K272+K284+K288+K293+K308+K347+K355+K371</f>
        <v>4099000</v>
      </c>
    </row>
    <row r="387" spans="10:11" ht="12.75">
      <c r="J387" t="s">
        <v>275</v>
      </c>
      <c r="K387" s="264">
        <f>K28+K41+K76+K80+K97+K100+K116+K122+K144+K150+K157+K165+K169+K180+K197+K199+K207+K231+K243+K248+K262+K266+K274+K277+K295+K301+K306-K308+K318+K324+K348+K351+K357+K358+K365+K366+K372+K383+K323</f>
        <v>-493000</v>
      </c>
    </row>
    <row r="388" spans="10:11" ht="12.75">
      <c r="J388" t="s">
        <v>276</v>
      </c>
      <c r="K388" s="264">
        <f>K115+K134+K135+K139+K140+K179+K192+K230+K242+K261+K273+K300</f>
        <v>8.003553375601768E-10</v>
      </c>
    </row>
    <row r="389" spans="10:11" ht="12.75">
      <c r="J389" t="s">
        <v>277</v>
      </c>
      <c r="K389" s="264">
        <f>K23+K47+K204</f>
        <v>0</v>
      </c>
    </row>
    <row r="390" spans="10:11" ht="12.75">
      <c r="J390" t="s">
        <v>282</v>
      </c>
      <c r="K390" s="264">
        <f>SUM(K386:K389)</f>
        <v>3606000.000000001</v>
      </c>
    </row>
  </sheetData>
  <mergeCells count="8">
    <mergeCell ref="K3:K8"/>
    <mergeCell ref="B3:B8"/>
    <mergeCell ref="C3:C8"/>
    <mergeCell ref="D3:D8"/>
    <mergeCell ref="E3:G8"/>
    <mergeCell ref="H3:H8"/>
    <mergeCell ref="J3:J8"/>
    <mergeCell ref="I3:I8"/>
  </mergeCells>
  <printOptions/>
  <pageMargins left="0.75" right="0.17" top="0.17" bottom="0.17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9"/>
  <sheetViews>
    <sheetView tabSelected="1" workbookViewId="0" topLeftCell="A78">
      <selection activeCell="C78" sqref="C78"/>
    </sheetView>
  </sheetViews>
  <sheetFormatPr defaultColWidth="9.00390625" defaultRowHeight="12.75"/>
  <cols>
    <col min="1" max="1" width="73.125" style="0" customWidth="1"/>
    <col min="2" max="2" width="6.125" style="0" customWidth="1"/>
    <col min="3" max="3" width="6.875" style="0" customWidth="1"/>
    <col min="4" max="4" width="6.375" style="0" customWidth="1"/>
    <col min="5" max="5" width="6.75390625" style="0" customWidth="1"/>
    <col min="6" max="6" width="6.125" style="0" customWidth="1"/>
    <col min="7" max="7" width="5.375" style="0" customWidth="1"/>
    <col min="8" max="8" width="5.875" style="0" customWidth="1"/>
    <col min="9" max="9" width="17.875" style="0" customWidth="1"/>
  </cols>
  <sheetData>
    <row r="1" ht="12.75">
      <c r="E1" s="8" t="s">
        <v>152</v>
      </c>
    </row>
    <row r="2" ht="12.75">
      <c r="E2" s="8" t="s">
        <v>226</v>
      </c>
    </row>
    <row r="3" ht="12.75">
      <c r="E3" s="8" t="s">
        <v>225</v>
      </c>
    </row>
    <row r="4" ht="12.75">
      <c r="I4" s="8"/>
    </row>
    <row r="5" spans="1:9" ht="27.75" customHeight="1">
      <c r="A5" s="341" t="s">
        <v>231</v>
      </c>
      <c r="B5" s="341"/>
      <c r="C5" s="341"/>
      <c r="D5" s="341"/>
      <c r="E5" s="341"/>
      <c r="F5" s="341"/>
      <c r="G5" s="341"/>
      <c r="H5" s="341"/>
      <c r="I5" s="341"/>
    </row>
    <row r="6" spans="1:9" ht="13.5" thickBot="1">
      <c r="A6" s="1"/>
      <c r="B6" s="1"/>
      <c r="C6" s="4"/>
      <c r="D6" s="4"/>
      <c r="E6" s="6"/>
      <c r="F6" s="6"/>
      <c r="G6" s="6"/>
      <c r="H6" s="6"/>
      <c r="I6" s="5" t="s">
        <v>232</v>
      </c>
    </row>
    <row r="7" spans="1:9" ht="12.75" customHeight="1">
      <c r="A7" s="342" t="s">
        <v>8</v>
      </c>
      <c r="B7" s="345" t="s">
        <v>91</v>
      </c>
      <c r="C7" s="347" t="s">
        <v>9</v>
      </c>
      <c r="D7" s="328" t="s">
        <v>19</v>
      </c>
      <c r="E7" s="331" t="s">
        <v>33</v>
      </c>
      <c r="F7" s="332"/>
      <c r="G7" s="333"/>
      <c r="H7" s="338" t="s">
        <v>34</v>
      </c>
      <c r="I7" s="352" t="s">
        <v>44</v>
      </c>
    </row>
    <row r="8" spans="1:9" ht="12.75">
      <c r="A8" s="343"/>
      <c r="B8" s="346"/>
      <c r="C8" s="348"/>
      <c r="D8" s="329"/>
      <c r="E8" s="334"/>
      <c r="F8" s="335"/>
      <c r="G8" s="336"/>
      <c r="H8" s="339"/>
      <c r="I8" s="353"/>
    </row>
    <row r="9" spans="1:9" ht="12.75">
      <c r="A9" s="343"/>
      <c r="B9" s="346"/>
      <c r="C9" s="348"/>
      <c r="D9" s="329"/>
      <c r="E9" s="334"/>
      <c r="F9" s="335"/>
      <c r="G9" s="336"/>
      <c r="H9" s="339"/>
      <c r="I9" s="353"/>
    </row>
    <row r="10" spans="1:9" ht="12.75">
      <c r="A10" s="343"/>
      <c r="B10" s="346"/>
      <c r="C10" s="348"/>
      <c r="D10" s="329"/>
      <c r="E10" s="334"/>
      <c r="F10" s="335"/>
      <c r="G10" s="336"/>
      <c r="H10" s="339"/>
      <c r="I10" s="353"/>
    </row>
    <row r="11" spans="1:9" ht="12.75">
      <c r="A11" s="343"/>
      <c r="B11" s="346"/>
      <c r="C11" s="348"/>
      <c r="D11" s="329"/>
      <c r="E11" s="334"/>
      <c r="F11" s="335"/>
      <c r="G11" s="336"/>
      <c r="H11" s="339"/>
      <c r="I11" s="353"/>
    </row>
    <row r="12" spans="1:9" ht="13.5" thickBot="1">
      <c r="A12" s="344"/>
      <c r="B12" s="346"/>
      <c r="C12" s="349"/>
      <c r="D12" s="350"/>
      <c r="E12" s="334"/>
      <c r="F12" s="337"/>
      <c r="G12" s="336"/>
      <c r="H12" s="351"/>
      <c r="I12" s="354"/>
    </row>
    <row r="13" spans="1:9" ht="37.5">
      <c r="A13" s="55" t="s">
        <v>89</v>
      </c>
      <c r="B13" s="223" t="s">
        <v>92</v>
      </c>
      <c r="C13" s="224"/>
      <c r="D13" s="53"/>
      <c r="E13" s="225"/>
      <c r="F13" s="225"/>
      <c r="G13" s="225"/>
      <c r="H13" s="54"/>
      <c r="I13" s="56">
        <f>I389</f>
        <v>372698200</v>
      </c>
    </row>
    <row r="14" spans="1:9" ht="15.75">
      <c r="A14" s="287" t="s">
        <v>29</v>
      </c>
      <c r="B14" s="226" t="s">
        <v>92</v>
      </c>
      <c r="C14" s="27" t="s">
        <v>10</v>
      </c>
      <c r="D14" s="27"/>
      <c r="E14" s="27"/>
      <c r="F14" s="27"/>
      <c r="G14" s="27"/>
      <c r="H14" s="27"/>
      <c r="I14" s="41">
        <f>I15+I21+I43+I47+I55+I59+I63</f>
        <v>22327261.36</v>
      </c>
    </row>
    <row r="15" spans="1:9" ht="37.5" customHeight="1">
      <c r="A15" s="105" t="s">
        <v>99</v>
      </c>
      <c r="B15" s="230" t="s">
        <v>92</v>
      </c>
      <c r="C15" s="78" t="s">
        <v>10</v>
      </c>
      <c r="D15" s="11" t="s">
        <v>20</v>
      </c>
      <c r="E15" s="11"/>
      <c r="F15" s="11"/>
      <c r="G15" s="11"/>
      <c r="H15" s="235"/>
      <c r="I15" s="40">
        <f>I16</f>
        <v>188000</v>
      </c>
    </row>
    <row r="16" spans="1:9" ht="40.5" customHeight="1">
      <c r="A16" s="106" t="s">
        <v>124</v>
      </c>
      <c r="B16" s="231" t="s">
        <v>92</v>
      </c>
      <c r="C16" s="76" t="s">
        <v>10</v>
      </c>
      <c r="D16" s="18" t="s">
        <v>20</v>
      </c>
      <c r="E16" s="18" t="s">
        <v>125</v>
      </c>
      <c r="F16" s="18" t="s">
        <v>42</v>
      </c>
      <c r="G16" s="18" t="s">
        <v>42</v>
      </c>
      <c r="H16" s="149"/>
      <c r="I16" s="38">
        <f>I19+I17</f>
        <v>188000</v>
      </c>
    </row>
    <row r="17" spans="1:9" ht="14.25" customHeight="1">
      <c r="A17" s="70" t="s">
        <v>5</v>
      </c>
      <c r="B17" s="232" t="s">
        <v>92</v>
      </c>
      <c r="C17" s="81" t="s">
        <v>10</v>
      </c>
      <c r="D17" s="63" t="s">
        <v>20</v>
      </c>
      <c r="E17" s="63" t="s">
        <v>125</v>
      </c>
      <c r="F17" s="63" t="s">
        <v>21</v>
      </c>
      <c r="G17" s="63" t="s">
        <v>42</v>
      </c>
      <c r="H17" s="150"/>
      <c r="I17" s="64">
        <f>SUM(I18:I18)</f>
        <v>36000</v>
      </c>
    </row>
    <row r="18" spans="1:9" ht="19.5" customHeight="1">
      <c r="A18" s="107" t="s">
        <v>128</v>
      </c>
      <c r="B18" s="227" t="s">
        <v>92</v>
      </c>
      <c r="C18" s="79" t="s">
        <v>10</v>
      </c>
      <c r="D18" s="12" t="s">
        <v>20</v>
      </c>
      <c r="E18" s="12" t="s">
        <v>125</v>
      </c>
      <c r="F18" s="12" t="s">
        <v>21</v>
      </c>
      <c r="G18" s="12" t="s">
        <v>42</v>
      </c>
      <c r="H18" s="148" t="s">
        <v>149</v>
      </c>
      <c r="I18" s="39">
        <v>36000</v>
      </c>
    </row>
    <row r="19" spans="1:9" ht="26.25" customHeight="1">
      <c r="A19" s="166" t="s">
        <v>159</v>
      </c>
      <c r="B19" s="232" t="s">
        <v>92</v>
      </c>
      <c r="C19" s="81" t="s">
        <v>10</v>
      </c>
      <c r="D19" s="63" t="s">
        <v>20</v>
      </c>
      <c r="E19" s="63" t="s">
        <v>125</v>
      </c>
      <c r="F19" s="63" t="s">
        <v>87</v>
      </c>
      <c r="G19" s="63" t="s">
        <v>42</v>
      </c>
      <c r="H19" s="150"/>
      <c r="I19" s="64">
        <f>I20</f>
        <v>152000</v>
      </c>
    </row>
    <row r="20" spans="1:9" ht="16.5" customHeight="1">
      <c r="A20" s="107" t="s">
        <v>128</v>
      </c>
      <c r="B20" s="227" t="s">
        <v>92</v>
      </c>
      <c r="C20" s="79" t="s">
        <v>10</v>
      </c>
      <c r="D20" s="12" t="s">
        <v>20</v>
      </c>
      <c r="E20" s="12" t="s">
        <v>125</v>
      </c>
      <c r="F20" s="12" t="s">
        <v>87</v>
      </c>
      <c r="G20" s="12" t="s">
        <v>42</v>
      </c>
      <c r="H20" s="148" t="s">
        <v>149</v>
      </c>
      <c r="I20" s="39">
        <v>152000</v>
      </c>
    </row>
    <row r="21" spans="1:9" ht="28.5" customHeight="1">
      <c r="A21" s="57" t="s">
        <v>71</v>
      </c>
      <c r="B21" s="230" t="s">
        <v>92</v>
      </c>
      <c r="C21" s="78" t="s">
        <v>10</v>
      </c>
      <c r="D21" s="11" t="s">
        <v>21</v>
      </c>
      <c r="E21" s="11"/>
      <c r="F21" s="11"/>
      <c r="G21" s="11"/>
      <c r="H21" s="235"/>
      <c r="I21" s="40">
        <f>I22+I27+I33</f>
        <v>15372700</v>
      </c>
    </row>
    <row r="22" spans="1:9" ht="35.25" customHeight="1">
      <c r="A22" s="108" t="s">
        <v>124</v>
      </c>
      <c r="B22" s="231" t="s">
        <v>92</v>
      </c>
      <c r="C22" s="76" t="s">
        <v>10</v>
      </c>
      <c r="D22" s="18" t="s">
        <v>21</v>
      </c>
      <c r="E22" s="18" t="s">
        <v>125</v>
      </c>
      <c r="F22" s="18" t="s">
        <v>42</v>
      </c>
      <c r="G22" s="18" t="s">
        <v>42</v>
      </c>
      <c r="H22" s="149"/>
      <c r="I22" s="38">
        <f>I23+I25</f>
        <v>14023000</v>
      </c>
    </row>
    <row r="23" spans="1:9" ht="13.5" customHeight="1">
      <c r="A23" s="70" t="s">
        <v>5</v>
      </c>
      <c r="B23" s="232" t="s">
        <v>92</v>
      </c>
      <c r="C23" s="81" t="s">
        <v>10</v>
      </c>
      <c r="D23" s="63" t="s">
        <v>21</v>
      </c>
      <c r="E23" s="63" t="s">
        <v>125</v>
      </c>
      <c r="F23" s="63" t="s">
        <v>21</v>
      </c>
      <c r="G23" s="63" t="s">
        <v>42</v>
      </c>
      <c r="H23" s="150"/>
      <c r="I23" s="64">
        <f>SUM(I24:I24)</f>
        <v>12573000</v>
      </c>
    </row>
    <row r="24" spans="1:9" ht="14.25" customHeight="1">
      <c r="A24" s="107" t="s">
        <v>128</v>
      </c>
      <c r="B24" s="227" t="s">
        <v>92</v>
      </c>
      <c r="C24" s="79" t="s">
        <v>10</v>
      </c>
      <c r="D24" s="12" t="s">
        <v>21</v>
      </c>
      <c r="E24" s="12" t="s">
        <v>125</v>
      </c>
      <c r="F24" s="12" t="s">
        <v>21</v>
      </c>
      <c r="G24" s="12" t="s">
        <v>42</v>
      </c>
      <c r="H24" s="148" t="s">
        <v>149</v>
      </c>
      <c r="I24" s="39">
        <v>12573000</v>
      </c>
    </row>
    <row r="25" spans="1:9" ht="30" customHeight="1">
      <c r="A25" s="70" t="s">
        <v>93</v>
      </c>
      <c r="B25" s="232" t="s">
        <v>92</v>
      </c>
      <c r="C25" s="81" t="s">
        <v>10</v>
      </c>
      <c r="D25" s="63" t="s">
        <v>21</v>
      </c>
      <c r="E25" s="63" t="s">
        <v>125</v>
      </c>
      <c r="F25" s="63" t="s">
        <v>13</v>
      </c>
      <c r="G25" s="63" t="s">
        <v>42</v>
      </c>
      <c r="H25" s="150"/>
      <c r="I25" s="64">
        <f>I26</f>
        <v>1450000</v>
      </c>
    </row>
    <row r="26" spans="1:9" ht="14.25" customHeight="1">
      <c r="A26" s="107" t="s">
        <v>128</v>
      </c>
      <c r="B26" s="227" t="s">
        <v>92</v>
      </c>
      <c r="C26" s="79" t="s">
        <v>10</v>
      </c>
      <c r="D26" s="12" t="s">
        <v>21</v>
      </c>
      <c r="E26" s="12" t="s">
        <v>125</v>
      </c>
      <c r="F26" s="12" t="s">
        <v>13</v>
      </c>
      <c r="G26" s="12" t="s">
        <v>42</v>
      </c>
      <c r="H26" s="148" t="s">
        <v>149</v>
      </c>
      <c r="I26" s="39">
        <v>1450000</v>
      </c>
    </row>
    <row r="27" spans="1:9" ht="15" customHeight="1">
      <c r="A27" s="146" t="s">
        <v>86</v>
      </c>
      <c r="B27" s="231" t="s">
        <v>92</v>
      </c>
      <c r="C27" s="76" t="s">
        <v>10</v>
      </c>
      <c r="D27" s="18" t="s">
        <v>21</v>
      </c>
      <c r="E27" s="18" t="s">
        <v>161</v>
      </c>
      <c r="F27" s="18" t="s">
        <v>42</v>
      </c>
      <c r="G27" s="18" t="s">
        <v>42</v>
      </c>
      <c r="H27" s="149"/>
      <c r="I27" s="38">
        <f>I28</f>
        <v>198000</v>
      </c>
    </row>
    <row r="28" spans="1:9" ht="36" customHeight="1">
      <c r="A28" s="168" t="s">
        <v>162</v>
      </c>
      <c r="B28" s="232" t="s">
        <v>92</v>
      </c>
      <c r="C28" s="86" t="s">
        <v>10</v>
      </c>
      <c r="D28" s="63" t="s">
        <v>21</v>
      </c>
      <c r="E28" s="63" t="s">
        <v>161</v>
      </c>
      <c r="F28" s="66" t="s">
        <v>11</v>
      </c>
      <c r="G28" s="66" t="s">
        <v>42</v>
      </c>
      <c r="H28" s="150"/>
      <c r="I28" s="64">
        <f>SUM(I29:I32)</f>
        <v>198000</v>
      </c>
    </row>
    <row r="29" spans="1:9" ht="15.75" customHeight="1">
      <c r="A29" s="107" t="s">
        <v>128</v>
      </c>
      <c r="B29" s="227" t="s">
        <v>92</v>
      </c>
      <c r="C29" s="87" t="s">
        <v>10</v>
      </c>
      <c r="D29" s="130" t="s">
        <v>21</v>
      </c>
      <c r="E29" s="12" t="s">
        <v>161</v>
      </c>
      <c r="F29" s="13" t="s">
        <v>11</v>
      </c>
      <c r="G29" s="13" t="s">
        <v>42</v>
      </c>
      <c r="H29" s="148" t="s">
        <v>149</v>
      </c>
      <c r="I29" s="39">
        <v>110000</v>
      </c>
    </row>
    <row r="30" spans="1:9" ht="29.25" customHeight="1">
      <c r="A30" s="169" t="s">
        <v>235</v>
      </c>
      <c r="B30" s="232" t="s">
        <v>92</v>
      </c>
      <c r="C30" s="87" t="s">
        <v>10</v>
      </c>
      <c r="D30" s="130" t="s">
        <v>21</v>
      </c>
      <c r="E30" s="12" t="s">
        <v>161</v>
      </c>
      <c r="F30" s="13" t="s">
        <v>11</v>
      </c>
      <c r="G30" s="13" t="s">
        <v>10</v>
      </c>
      <c r="H30" s="148" t="s">
        <v>149</v>
      </c>
      <c r="I30" s="39">
        <v>66000</v>
      </c>
    </row>
    <row r="31" spans="1:9" ht="17.25" customHeight="1">
      <c r="A31" s="169" t="s">
        <v>236</v>
      </c>
      <c r="B31" s="227" t="s">
        <v>92</v>
      </c>
      <c r="C31" s="87" t="s">
        <v>10</v>
      </c>
      <c r="D31" s="130" t="s">
        <v>21</v>
      </c>
      <c r="E31" s="12" t="s">
        <v>161</v>
      </c>
      <c r="F31" s="13" t="s">
        <v>11</v>
      </c>
      <c r="G31" s="13" t="s">
        <v>20</v>
      </c>
      <c r="H31" s="148" t="s">
        <v>149</v>
      </c>
      <c r="I31" s="39">
        <v>11000</v>
      </c>
    </row>
    <row r="32" spans="1:9" ht="17.25" customHeight="1">
      <c r="A32" s="169" t="s">
        <v>237</v>
      </c>
      <c r="B32" s="232" t="s">
        <v>92</v>
      </c>
      <c r="C32" s="87" t="s">
        <v>10</v>
      </c>
      <c r="D32" s="130" t="s">
        <v>21</v>
      </c>
      <c r="E32" s="12" t="s">
        <v>161</v>
      </c>
      <c r="F32" s="13" t="s">
        <v>11</v>
      </c>
      <c r="G32" s="13" t="s">
        <v>21</v>
      </c>
      <c r="H32" s="148" t="s">
        <v>149</v>
      </c>
      <c r="I32" s="39">
        <v>11000</v>
      </c>
    </row>
    <row r="33" spans="1:9" ht="15" customHeight="1">
      <c r="A33" s="58" t="s">
        <v>111</v>
      </c>
      <c r="B33" s="231" t="s">
        <v>92</v>
      </c>
      <c r="C33" s="76" t="s">
        <v>10</v>
      </c>
      <c r="D33" s="18" t="s">
        <v>21</v>
      </c>
      <c r="E33" s="18" t="s">
        <v>233</v>
      </c>
      <c r="F33" s="18" t="s">
        <v>42</v>
      </c>
      <c r="G33" s="18" t="s">
        <v>42</v>
      </c>
      <c r="H33" s="149"/>
      <c r="I33" s="38">
        <f>I34+I36+I38+I41</f>
        <v>1151700</v>
      </c>
    </row>
    <row r="34" spans="1:9" ht="18.75" customHeight="1">
      <c r="A34" s="109" t="s">
        <v>123</v>
      </c>
      <c r="B34" s="232" t="s">
        <v>92</v>
      </c>
      <c r="C34" s="81" t="s">
        <v>10</v>
      </c>
      <c r="D34" s="63" t="s">
        <v>21</v>
      </c>
      <c r="E34" s="63" t="s">
        <v>233</v>
      </c>
      <c r="F34" s="63" t="s">
        <v>10</v>
      </c>
      <c r="G34" s="63" t="s">
        <v>42</v>
      </c>
      <c r="H34" s="150"/>
      <c r="I34" s="64">
        <f>I35</f>
        <v>314000</v>
      </c>
    </row>
    <row r="35" spans="1:9" ht="17.25" customHeight="1">
      <c r="A35" s="110" t="s">
        <v>128</v>
      </c>
      <c r="B35" s="227" t="s">
        <v>92</v>
      </c>
      <c r="C35" s="79" t="s">
        <v>10</v>
      </c>
      <c r="D35" s="12" t="s">
        <v>21</v>
      </c>
      <c r="E35" s="12" t="s">
        <v>233</v>
      </c>
      <c r="F35" s="12" t="s">
        <v>10</v>
      </c>
      <c r="G35" s="12" t="s">
        <v>42</v>
      </c>
      <c r="H35" s="148" t="s">
        <v>149</v>
      </c>
      <c r="I35" s="39">
        <v>314000</v>
      </c>
    </row>
    <row r="36" spans="1:9" ht="15.75" customHeight="1">
      <c r="A36" s="109" t="s">
        <v>221</v>
      </c>
      <c r="B36" s="232" t="s">
        <v>92</v>
      </c>
      <c r="C36" s="81" t="s">
        <v>10</v>
      </c>
      <c r="D36" s="63" t="s">
        <v>21</v>
      </c>
      <c r="E36" s="63" t="s">
        <v>233</v>
      </c>
      <c r="F36" s="63" t="s">
        <v>17</v>
      </c>
      <c r="G36" s="63" t="s">
        <v>42</v>
      </c>
      <c r="H36" s="150"/>
      <c r="I36" s="64">
        <f>I37</f>
        <v>133000</v>
      </c>
    </row>
    <row r="37" spans="1:9" ht="16.5" customHeight="1">
      <c r="A37" s="110" t="s">
        <v>128</v>
      </c>
      <c r="B37" s="227" t="s">
        <v>92</v>
      </c>
      <c r="C37" s="79" t="s">
        <v>10</v>
      </c>
      <c r="D37" s="12" t="s">
        <v>21</v>
      </c>
      <c r="E37" s="12" t="s">
        <v>233</v>
      </c>
      <c r="F37" s="12" t="s">
        <v>17</v>
      </c>
      <c r="G37" s="12" t="s">
        <v>42</v>
      </c>
      <c r="H37" s="148" t="s">
        <v>149</v>
      </c>
      <c r="I37" s="39">
        <v>133000</v>
      </c>
    </row>
    <row r="38" spans="1:9" ht="15" customHeight="1">
      <c r="A38" s="111" t="s">
        <v>146</v>
      </c>
      <c r="B38" s="232" t="s">
        <v>92</v>
      </c>
      <c r="C38" s="81" t="s">
        <v>10</v>
      </c>
      <c r="D38" s="63" t="s">
        <v>21</v>
      </c>
      <c r="E38" s="63" t="s">
        <v>233</v>
      </c>
      <c r="F38" s="63" t="s">
        <v>11</v>
      </c>
      <c r="G38" s="63" t="s">
        <v>42</v>
      </c>
      <c r="H38" s="150"/>
      <c r="I38" s="64">
        <f>I39+I40</f>
        <v>48700</v>
      </c>
    </row>
    <row r="39" spans="1:9" ht="19.5" customHeight="1">
      <c r="A39" s="110" t="s">
        <v>128</v>
      </c>
      <c r="B39" s="227" t="s">
        <v>92</v>
      </c>
      <c r="C39" s="79" t="s">
        <v>10</v>
      </c>
      <c r="D39" s="12" t="s">
        <v>21</v>
      </c>
      <c r="E39" s="12" t="s">
        <v>233</v>
      </c>
      <c r="F39" s="12" t="s">
        <v>11</v>
      </c>
      <c r="G39" s="12" t="s">
        <v>42</v>
      </c>
      <c r="H39" s="148" t="s">
        <v>149</v>
      </c>
      <c r="I39" s="39">
        <v>46000</v>
      </c>
    </row>
    <row r="40" spans="1:9" ht="12.75">
      <c r="A40" s="110" t="s">
        <v>234</v>
      </c>
      <c r="B40" s="227" t="s">
        <v>92</v>
      </c>
      <c r="C40" s="79" t="s">
        <v>10</v>
      </c>
      <c r="D40" s="12" t="s">
        <v>21</v>
      </c>
      <c r="E40" s="12" t="s">
        <v>233</v>
      </c>
      <c r="F40" s="12" t="s">
        <v>11</v>
      </c>
      <c r="G40" s="12" t="s">
        <v>42</v>
      </c>
      <c r="H40" s="148" t="s">
        <v>149</v>
      </c>
      <c r="I40" s="39">
        <v>2700</v>
      </c>
    </row>
    <row r="41" spans="1:9" ht="18" customHeight="1">
      <c r="A41" s="167" t="s">
        <v>160</v>
      </c>
      <c r="B41" s="232" t="s">
        <v>92</v>
      </c>
      <c r="C41" s="81" t="s">
        <v>10</v>
      </c>
      <c r="D41" s="63" t="s">
        <v>21</v>
      </c>
      <c r="E41" s="63" t="s">
        <v>233</v>
      </c>
      <c r="F41" s="63" t="s">
        <v>13</v>
      </c>
      <c r="G41" s="63" t="s">
        <v>42</v>
      </c>
      <c r="H41" s="150"/>
      <c r="I41" s="64">
        <f>I42</f>
        <v>656000</v>
      </c>
    </row>
    <row r="42" spans="1:9" ht="17.25" customHeight="1">
      <c r="A42" s="110" t="s">
        <v>128</v>
      </c>
      <c r="B42" s="227" t="s">
        <v>92</v>
      </c>
      <c r="C42" s="79" t="s">
        <v>10</v>
      </c>
      <c r="D42" s="12" t="s">
        <v>21</v>
      </c>
      <c r="E42" s="12" t="s">
        <v>233</v>
      </c>
      <c r="F42" s="12" t="s">
        <v>13</v>
      </c>
      <c r="G42" s="12" t="s">
        <v>42</v>
      </c>
      <c r="H42" s="148" t="s">
        <v>149</v>
      </c>
      <c r="I42" s="39">
        <v>656000</v>
      </c>
    </row>
    <row r="43" spans="1:9" ht="17.25" customHeight="1">
      <c r="A43" s="57" t="s">
        <v>95</v>
      </c>
      <c r="B43" s="230" t="s">
        <v>92</v>
      </c>
      <c r="C43" s="78" t="s">
        <v>10</v>
      </c>
      <c r="D43" s="11" t="s">
        <v>17</v>
      </c>
      <c r="E43" s="11"/>
      <c r="F43" s="11"/>
      <c r="G43" s="11"/>
      <c r="H43" s="235"/>
      <c r="I43" s="40">
        <f>I46</f>
        <v>600</v>
      </c>
    </row>
    <row r="44" spans="1:9" ht="15" customHeight="1">
      <c r="A44" s="58" t="s">
        <v>43</v>
      </c>
      <c r="B44" s="231" t="s">
        <v>92</v>
      </c>
      <c r="C44" s="76" t="s">
        <v>10</v>
      </c>
      <c r="D44" s="18" t="s">
        <v>17</v>
      </c>
      <c r="E44" s="18" t="s">
        <v>40</v>
      </c>
      <c r="F44" s="18" t="s">
        <v>42</v>
      </c>
      <c r="G44" s="18" t="s">
        <v>42</v>
      </c>
      <c r="H44" s="149"/>
      <c r="I44" s="38">
        <f>I45</f>
        <v>600</v>
      </c>
    </row>
    <row r="45" spans="1:9" ht="16.5" customHeight="1">
      <c r="A45" s="70" t="s">
        <v>96</v>
      </c>
      <c r="B45" s="232" t="s">
        <v>92</v>
      </c>
      <c r="C45" s="81" t="s">
        <v>10</v>
      </c>
      <c r="D45" s="63" t="s">
        <v>17</v>
      </c>
      <c r="E45" s="63" t="s">
        <v>40</v>
      </c>
      <c r="F45" s="63" t="s">
        <v>100</v>
      </c>
      <c r="G45" s="63" t="s">
        <v>42</v>
      </c>
      <c r="H45" s="150"/>
      <c r="I45" s="64">
        <f>I46</f>
        <v>600</v>
      </c>
    </row>
    <row r="46" spans="1:9" ht="18" customHeight="1">
      <c r="A46" s="107" t="s">
        <v>128</v>
      </c>
      <c r="B46" s="227" t="s">
        <v>92</v>
      </c>
      <c r="C46" s="79" t="s">
        <v>10</v>
      </c>
      <c r="D46" s="12" t="s">
        <v>17</v>
      </c>
      <c r="E46" s="12" t="s">
        <v>40</v>
      </c>
      <c r="F46" s="12" t="s">
        <v>100</v>
      </c>
      <c r="G46" s="12" t="s">
        <v>42</v>
      </c>
      <c r="H46" s="148" t="s">
        <v>149</v>
      </c>
      <c r="I46" s="39">
        <v>600</v>
      </c>
    </row>
    <row r="47" spans="1:9" ht="26.25" customHeight="1">
      <c r="A47" s="112" t="s">
        <v>126</v>
      </c>
      <c r="B47" s="230" t="s">
        <v>92</v>
      </c>
      <c r="C47" s="78" t="s">
        <v>10</v>
      </c>
      <c r="D47" s="11" t="s">
        <v>11</v>
      </c>
      <c r="E47" s="11"/>
      <c r="F47" s="11"/>
      <c r="G47" s="11"/>
      <c r="H47" s="235"/>
      <c r="I47" s="40">
        <f>I48+I52</f>
        <v>4083000</v>
      </c>
    </row>
    <row r="48" spans="1:9" ht="28.5" customHeight="1">
      <c r="A48" s="108" t="s">
        <v>124</v>
      </c>
      <c r="B48" s="231" t="s">
        <v>92</v>
      </c>
      <c r="C48" s="76" t="s">
        <v>10</v>
      </c>
      <c r="D48" s="18" t="s">
        <v>11</v>
      </c>
      <c r="E48" s="18" t="s">
        <v>125</v>
      </c>
      <c r="F48" s="18" t="s">
        <v>42</v>
      </c>
      <c r="G48" s="18" t="s">
        <v>42</v>
      </c>
      <c r="H48" s="149"/>
      <c r="I48" s="38">
        <f>I49</f>
        <v>3763000</v>
      </c>
    </row>
    <row r="49" spans="1:9" ht="15" customHeight="1">
      <c r="A49" s="113" t="s">
        <v>5</v>
      </c>
      <c r="B49" s="232" t="s">
        <v>92</v>
      </c>
      <c r="C49" s="81" t="s">
        <v>10</v>
      </c>
      <c r="D49" s="63" t="s">
        <v>11</v>
      </c>
      <c r="E49" s="63" t="s">
        <v>125</v>
      </c>
      <c r="F49" s="63" t="s">
        <v>21</v>
      </c>
      <c r="G49" s="63" t="s">
        <v>42</v>
      </c>
      <c r="H49" s="150"/>
      <c r="I49" s="64">
        <f>I50</f>
        <v>3763000</v>
      </c>
    </row>
    <row r="50" spans="1:9" ht="13.5" customHeight="1">
      <c r="A50" s="107" t="s">
        <v>128</v>
      </c>
      <c r="B50" s="227" t="s">
        <v>92</v>
      </c>
      <c r="C50" s="79" t="s">
        <v>10</v>
      </c>
      <c r="D50" s="12" t="s">
        <v>11</v>
      </c>
      <c r="E50" s="12" t="s">
        <v>125</v>
      </c>
      <c r="F50" s="12" t="s">
        <v>21</v>
      </c>
      <c r="G50" s="12" t="s">
        <v>42</v>
      </c>
      <c r="H50" s="148" t="s">
        <v>149</v>
      </c>
      <c r="I50" s="39">
        <v>3763000</v>
      </c>
    </row>
    <row r="51" spans="1:9" ht="12" customHeight="1">
      <c r="A51" s="146" t="s">
        <v>86</v>
      </c>
      <c r="B51" s="231" t="s">
        <v>92</v>
      </c>
      <c r="C51" s="76" t="s">
        <v>10</v>
      </c>
      <c r="D51" s="18" t="s">
        <v>11</v>
      </c>
      <c r="E51" s="18" t="s">
        <v>161</v>
      </c>
      <c r="F51" s="18" t="s">
        <v>42</v>
      </c>
      <c r="G51" s="18" t="s">
        <v>42</v>
      </c>
      <c r="H51" s="149"/>
      <c r="I51" s="38">
        <f>I52</f>
        <v>320000</v>
      </c>
    </row>
    <row r="52" spans="1:9" ht="11.25" customHeight="1">
      <c r="A52" s="168" t="s">
        <v>162</v>
      </c>
      <c r="B52" s="232" t="s">
        <v>92</v>
      </c>
      <c r="C52" s="81" t="s">
        <v>10</v>
      </c>
      <c r="D52" s="63" t="s">
        <v>11</v>
      </c>
      <c r="E52" s="63" t="s">
        <v>161</v>
      </c>
      <c r="F52" s="63" t="s">
        <v>11</v>
      </c>
      <c r="G52" s="63" t="s">
        <v>42</v>
      </c>
      <c r="H52" s="150"/>
      <c r="I52" s="64">
        <f>I53+I54</f>
        <v>320000</v>
      </c>
    </row>
    <row r="53" spans="1:9" ht="11.25" customHeight="1">
      <c r="A53" s="107" t="s">
        <v>128</v>
      </c>
      <c r="B53" s="227" t="s">
        <v>92</v>
      </c>
      <c r="C53" s="79" t="s">
        <v>10</v>
      </c>
      <c r="D53" s="12" t="s">
        <v>11</v>
      </c>
      <c r="E53" s="12" t="s">
        <v>161</v>
      </c>
      <c r="F53" s="12" t="s">
        <v>11</v>
      </c>
      <c r="G53" s="12" t="s">
        <v>42</v>
      </c>
      <c r="H53" s="148" t="s">
        <v>149</v>
      </c>
      <c r="I53" s="39">
        <v>320000</v>
      </c>
    </row>
    <row r="54" spans="1:9" ht="11.25" customHeight="1">
      <c r="A54" s="169" t="s">
        <v>163</v>
      </c>
      <c r="B54" s="227" t="s">
        <v>92</v>
      </c>
      <c r="C54" s="79" t="s">
        <v>10</v>
      </c>
      <c r="D54" s="12" t="s">
        <v>11</v>
      </c>
      <c r="E54" s="12" t="s">
        <v>161</v>
      </c>
      <c r="F54" s="12" t="s">
        <v>11</v>
      </c>
      <c r="G54" s="12" t="s">
        <v>42</v>
      </c>
      <c r="H54" s="148" t="s">
        <v>149</v>
      </c>
      <c r="I54" s="39"/>
    </row>
    <row r="55" spans="1:9" ht="11.25" customHeight="1" thickBot="1">
      <c r="A55" s="270" t="s">
        <v>278</v>
      </c>
      <c r="B55" s="230" t="s">
        <v>92</v>
      </c>
      <c r="C55" s="78" t="s">
        <v>10</v>
      </c>
      <c r="D55" s="11" t="s">
        <v>12</v>
      </c>
      <c r="E55" s="11"/>
      <c r="F55" s="11"/>
      <c r="G55" s="11"/>
      <c r="H55" s="235"/>
      <c r="I55" s="40">
        <f>I56</f>
        <v>250000</v>
      </c>
    </row>
    <row r="56" spans="1:9" ht="18.75" customHeight="1">
      <c r="A56" s="271" t="s">
        <v>280</v>
      </c>
      <c r="B56" s="231" t="s">
        <v>92</v>
      </c>
      <c r="C56" s="76" t="s">
        <v>10</v>
      </c>
      <c r="D56" s="18" t="s">
        <v>12</v>
      </c>
      <c r="E56" s="18" t="s">
        <v>279</v>
      </c>
      <c r="F56" s="18" t="s">
        <v>42</v>
      </c>
      <c r="G56" s="18" t="s">
        <v>42</v>
      </c>
      <c r="H56" s="150"/>
      <c r="I56" s="38">
        <f>I57</f>
        <v>250000</v>
      </c>
    </row>
    <row r="57" spans="1:9" ht="12.75" customHeight="1">
      <c r="A57" s="272" t="s">
        <v>281</v>
      </c>
      <c r="B57" s="232" t="s">
        <v>92</v>
      </c>
      <c r="C57" s="81" t="s">
        <v>10</v>
      </c>
      <c r="D57" s="63" t="s">
        <v>12</v>
      </c>
      <c r="E57" s="63" t="s">
        <v>279</v>
      </c>
      <c r="F57" s="63" t="s">
        <v>42</v>
      </c>
      <c r="G57" s="63" t="s">
        <v>18</v>
      </c>
      <c r="H57" s="149"/>
      <c r="I57" s="64">
        <f>I58</f>
        <v>250000</v>
      </c>
    </row>
    <row r="58" spans="1:9" ht="15.75" customHeight="1">
      <c r="A58" s="107" t="s">
        <v>128</v>
      </c>
      <c r="B58" s="227" t="s">
        <v>92</v>
      </c>
      <c r="C58" s="171" t="s">
        <v>10</v>
      </c>
      <c r="D58" s="25" t="s">
        <v>12</v>
      </c>
      <c r="E58" s="25" t="s">
        <v>279</v>
      </c>
      <c r="F58" s="25" t="s">
        <v>42</v>
      </c>
      <c r="G58" s="25" t="s">
        <v>18</v>
      </c>
      <c r="H58" s="204" t="s">
        <v>149</v>
      </c>
      <c r="I58" s="172">
        <v>250000</v>
      </c>
    </row>
    <row r="59" spans="1:9" ht="15.75" customHeight="1">
      <c r="A59" s="274" t="s">
        <v>164</v>
      </c>
      <c r="B59" s="230" t="s">
        <v>92</v>
      </c>
      <c r="C59" s="78" t="s">
        <v>10</v>
      </c>
      <c r="D59" s="11" t="s">
        <v>15</v>
      </c>
      <c r="E59" s="11"/>
      <c r="F59" s="11"/>
      <c r="G59" s="11"/>
      <c r="H59" s="235"/>
      <c r="I59" s="40">
        <f>I60</f>
        <v>367961.36</v>
      </c>
    </row>
    <row r="60" spans="1:9" ht="18.75" customHeight="1">
      <c r="A60" s="275" t="s">
        <v>164</v>
      </c>
      <c r="B60" s="231" t="s">
        <v>92</v>
      </c>
      <c r="C60" s="173" t="s">
        <v>10</v>
      </c>
      <c r="D60" s="174" t="s">
        <v>15</v>
      </c>
      <c r="E60" s="174" t="s">
        <v>165</v>
      </c>
      <c r="F60" s="174" t="s">
        <v>42</v>
      </c>
      <c r="G60" s="174" t="s">
        <v>42</v>
      </c>
      <c r="H60" s="236"/>
      <c r="I60" s="38">
        <f>I61</f>
        <v>367961.36</v>
      </c>
    </row>
    <row r="61" spans="1:9" ht="15" customHeight="1">
      <c r="A61" s="272" t="s">
        <v>166</v>
      </c>
      <c r="B61" s="232" t="s">
        <v>92</v>
      </c>
      <c r="C61" s="81" t="s">
        <v>10</v>
      </c>
      <c r="D61" s="63" t="s">
        <v>15</v>
      </c>
      <c r="E61" s="63" t="s">
        <v>165</v>
      </c>
      <c r="F61" s="63" t="s">
        <v>17</v>
      </c>
      <c r="G61" s="63" t="s">
        <v>42</v>
      </c>
      <c r="H61" s="150"/>
      <c r="I61" s="64">
        <f>I62</f>
        <v>367961.36</v>
      </c>
    </row>
    <row r="62" spans="1:9" ht="20.25" customHeight="1">
      <c r="A62" s="273" t="s">
        <v>153</v>
      </c>
      <c r="B62" s="227" t="s">
        <v>92</v>
      </c>
      <c r="C62" s="175" t="s">
        <v>10</v>
      </c>
      <c r="D62" s="176" t="s">
        <v>15</v>
      </c>
      <c r="E62" s="176" t="s">
        <v>165</v>
      </c>
      <c r="F62" s="176" t="s">
        <v>17</v>
      </c>
      <c r="G62" s="176" t="s">
        <v>42</v>
      </c>
      <c r="H62" s="237" t="s">
        <v>154</v>
      </c>
      <c r="I62" s="39">
        <v>367961.36</v>
      </c>
    </row>
    <row r="63" spans="1:9" ht="16.5" customHeight="1">
      <c r="A63" s="57" t="s">
        <v>30</v>
      </c>
      <c r="B63" s="230" t="s">
        <v>92</v>
      </c>
      <c r="C63" s="78" t="s">
        <v>10</v>
      </c>
      <c r="D63" s="11" t="s">
        <v>98</v>
      </c>
      <c r="E63" s="11"/>
      <c r="F63" s="11"/>
      <c r="G63" s="11"/>
      <c r="H63" s="235"/>
      <c r="I63" s="40">
        <f>I64+I67+I70</f>
        <v>2065000</v>
      </c>
    </row>
    <row r="64" spans="1:9" ht="21.75" customHeight="1">
      <c r="A64" s="108" t="s">
        <v>124</v>
      </c>
      <c r="B64" s="231" t="s">
        <v>92</v>
      </c>
      <c r="C64" s="76" t="s">
        <v>10</v>
      </c>
      <c r="D64" s="18" t="s">
        <v>98</v>
      </c>
      <c r="E64" s="18" t="s">
        <v>125</v>
      </c>
      <c r="F64" s="18" t="s">
        <v>42</v>
      </c>
      <c r="G64" s="18" t="s">
        <v>42</v>
      </c>
      <c r="H64" s="149"/>
      <c r="I64" s="38">
        <f>I65</f>
        <v>1327000</v>
      </c>
    </row>
    <row r="65" spans="1:9" ht="15.75" customHeight="1">
      <c r="A65" s="70" t="s">
        <v>5</v>
      </c>
      <c r="B65" s="232" t="s">
        <v>92</v>
      </c>
      <c r="C65" s="81" t="s">
        <v>10</v>
      </c>
      <c r="D65" s="63" t="s">
        <v>98</v>
      </c>
      <c r="E65" s="63" t="s">
        <v>125</v>
      </c>
      <c r="F65" s="63" t="s">
        <v>21</v>
      </c>
      <c r="G65" s="63" t="s">
        <v>42</v>
      </c>
      <c r="H65" s="150"/>
      <c r="I65" s="64">
        <f>I66</f>
        <v>1327000</v>
      </c>
    </row>
    <row r="66" spans="1:9" ht="18" customHeight="1">
      <c r="A66" s="107" t="s">
        <v>128</v>
      </c>
      <c r="B66" s="227" t="s">
        <v>92</v>
      </c>
      <c r="C66" s="79" t="s">
        <v>10</v>
      </c>
      <c r="D66" s="12" t="s">
        <v>98</v>
      </c>
      <c r="E66" s="12" t="s">
        <v>125</v>
      </c>
      <c r="F66" s="12" t="s">
        <v>21</v>
      </c>
      <c r="G66" s="12" t="s">
        <v>42</v>
      </c>
      <c r="H66" s="148" t="s">
        <v>149</v>
      </c>
      <c r="I66" s="39">
        <v>1327000</v>
      </c>
    </row>
    <row r="67" spans="1:9" ht="17.25" customHeight="1">
      <c r="A67" s="146" t="s">
        <v>164</v>
      </c>
      <c r="B67" s="231" t="s">
        <v>92</v>
      </c>
      <c r="C67" s="173" t="s">
        <v>10</v>
      </c>
      <c r="D67" s="174" t="s">
        <v>98</v>
      </c>
      <c r="E67" s="174" t="s">
        <v>165</v>
      </c>
      <c r="F67" s="174" t="s">
        <v>42</v>
      </c>
      <c r="G67" s="174" t="s">
        <v>42</v>
      </c>
      <c r="H67" s="236"/>
      <c r="I67" s="38">
        <f>I68</f>
        <v>571000</v>
      </c>
    </row>
    <row r="68" spans="1:9" ht="19.5" customHeight="1">
      <c r="A68" s="272" t="s">
        <v>166</v>
      </c>
      <c r="B68" s="232" t="s">
        <v>92</v>
      </c>
      <c r="C68" s="81" t="s">
        <v>10</v>
      </c>
      <c r="D68" s="63" t="s">
        <v>98</v>
      </c>
      <c r="E68" s="63" t="s">
        <v>165</v>
      </c>
      <c r="F68" s="63" t="s">
        <v>17</v>
      </c>
      <c r="G68" s="63" t="s">
        <v>42</v>
      </c>
      <c r="H68" s="150"/>
      <c r="I68" s="64">
        <f>I69</f>
        <v>571000</v>
      </c>
    </row>
    <row r="69" spans="1:9" ht="16.5" customHeight="1">
      <c r="A69" s="273" t="s">
        <v>153</v>
      </c>
      <c r="B69" s="227" t="s">
        <v>92</v>
      </c>
      <c r="C69" s="175" t="s">
        <v>10</v>
      </c>
      <c r="D69" s="176" t="s">
        <v>98</v>
      </c>
      <c r="E69" s="176" t="s">
        <v>165</v>
      </c>
      <c r="F69" s="176" t="s">
        <v>17</v>
      </c>
      <c r="G69" s="176" t="s">
        <v>42</v>
      </c>
      <c r="H69" s="237" t="s">
        <v>149</v>
      </c>
      <c r="I69" s="172">
        <v>571000</v>
      </c>
    </row>
    <row r="70" spans="1:9" ht="17.25" customHeight="1">
      <c r="A70" s="120" t="s">
        <v>84</v>
      </c>
      <c r="B70" s="231" t="s">
        <v>92</v>
      </c>
      <c r="C70" s="94" t="s">
        <v>10</v>
      </c>
      <c r="D70" s="32" t="s">
        <v>98</v>
      </c>
      <c r="E70" s="32" t="s">
        <v>83</v>
      </c>
      <c r="F70" s="32" t="s">
        <v>42</v>
      </c>
      <c r="G70" s="32" t="s">
        <v>42</v>
      </c>
      <c r="H70" s="238"/>
      <c r="I70" s="38">
        <f>I71</f>
        <v>167000</v>
      </c>
    </row>
    <row r="71" spans="1:9" ht="20.25" customHeight="1" thickBot="1">
      <c r="A71" s="276" t="s">
        <v>128</v>
      </c>
      <c r="B71" s="227" t="s">
        <v>92</v>
      </c>
      <c r="C71" s="87" t="s">
        <v>10</v>
      </c>
      <c r="D71" s="12" t="s">
        <v>98</v>
      </c>
      <c r="E71" s="12" t="s">
        <v>83</v>
      </c>
      <c r="F71" s="13" t="s">
        <v>42</v>
      </c>
      <c r="G71" s="13" t="s">
        <v>42</v>
      </c>
      <c r="H71" s="148" t="s">
        <v>149</v>
      </c>
      <c r="I71" s="39">
        <v>167000</v>
      </c>
    </row>
    <row r="72" spans="1:9" ht="19.5" customHeight="1">
      <c r="A72" s="104" t="s">
        <v>23</v>
      </c>
      <c r="B72" s="228" t="s">
        <v>92</v>
      </c>
      <c r="C72" s="83" t="s">
        <v>20</v>
      </c>
      <c r="D72" s="27"/>
      <c r="E72" s="27"/>
      <c r="F72" s="27"/>
      <c r="G72" s="27"/>
      <c r="H72" s="239"/>
      <c r="I72" s="41">
        <f>I73</f>
        <v>559618.24</v>
      </c>
    </row>
    <row r="73" spans="1:9" ht="26.25" customHeight="1">
      <c r="A73" s="188" t="s">
        <v>102</v>
      </c>
      <c r="B73" s="230" t="s">
        <v>92</v>
      </c>
      <c r="C73" s="84" t="s">
        <v>20</v>
      </c>
      <c r="D73" s="11" t="s">
        <v>14</v>
      </c>
      <c r="E73" s="11"/>
      <c r="F73" s="11"/>
      <c r="G73" s="11"/>
      <c r="H73" s="235"/>
      <c r="I73" s="40">
        <f>I74</f>
        <v>559618.24</v>
      </c>
    </row>
    <row r="74" spans="1:9" ht="18" customHeight="1">
      <c r="A74" s="146" t="s">
        <v>164</v>
      </c>
      <c r="B74" s="231" t="s">
        <v>92</v>
      </c>
      <c r="C74" s="85" t="s">
        <v>20</v>
      </c>
      <c r="D74" s="18" t="s">
        <v>14</v>
      </c>
      <c r="E74" s="18" t="s">
        <v>165</v>
      </c>
      <c r="F74" s="19" t="s">
        <v>17</v>
      </c>
      <c r="G74" s="19" t="s">
        <v>0</v>
      </c>
      <c r="H74" s="149"/>
      <c r="I74" s="38">
        <f>I75</f>
        <v>559618.24</v>
      </c>
    </row>
    <row r="75" spans="1:9" ht="14.25" customHeight="1">
      <c r="A75" s="170" t="s">
        <v>166</v>
      </c>
      <c r="B75" s="232" t="s">
        <v>92</v>
      </c>
      <c r="C75" s="86" t="s">
        <v>20</v>
      </c>
      <c r="D75" s="63" t="s">
        <v>14</v>
      </c>
      <c r="E75" s="63" t="s">
        <v>165</v>
      </c>
      <c r="F75" s="66" t="s">
        <v>17</v>
      </c>
      <c r="G75" s="66" t="s">
        <v>0</v>
      </c>
      <c r="H75" s="150"/>
      <c r="I75" s="64">
        <f>I76</f>
        <v>559618.24</v>
      </c>
    </row>
    <row r="76" spans="1:9" ht="16.5" customHeight="1">
      <c r="A76" s="107" t="s">
        <v>128</v>
      </c>
      <c r="B76" s="227" t="s">
        <v>92</v>
      </c>
      <c r="C76" s="35" t="s">
        <v>20</v>
      </c>
      <c r="D76" s="130" t="s">
        <v>14</v>
      </c>
      <c r="E76" s="12" t="s">
        <v>165</v>
      </c>
      <c r="F76" s="13" t="s">
        <v>17</v>
      </c>
      <c r="G76" s="13" t="s">
        <v>42</v>
      </c>
      <c r="H76" s="148" t="s">
        <v>149</v>
      </c>
      <c r="I76" s="39">
        <v>559618.24</v>
      </c>
    </row>
    <row r="77" spans="1:9" ht="18.75" customHeight="1">
      <c r="A77" s="177" t="s">
        <v>73</v>
      </c>
      <c r="B77" s="228" t="s">
        <v>92</v>
      </c>
      <c r="C77" s="178" t="s">
        <v>21</v>
      </c>
      <c r="D77" s="179"/>
      <c r="E77" s="162"/>
      <c r="F77" s="180"/>
      <c r="G77" s="180"/>
      <c r="H77" s="240"/>
      <c r="I77" s="41">
        <f>I78+I82</f>
        <v>180000</v>
      </c>
    </row>
    <row r="78" spans="1:9" ht="18" customHeight="1">
      <c r="A78" s="181" t="s">
        <v>75</v>
      </c>
      <c r="B78" s="230" t="s">
        <v>92</v>
      </c>
      <c r="C78" s="182" t="s">
        <v>21</v>
      </c>
      <c r="D78" s="84" t="s">
        <v>13</v>
      </c>
      <c r="E78" s="34"/>
      <c r="F78" s="139"/>
      <c r="G78" s="139"/>
      <c r="H78" s="209"/>
      <c r="I78" s="40">
        <f>I79</f>
        <v>180000</v>
      </c>
    </row>
    <row r="79" spans="1:9" ht="26.25" customHeight="1">
      <c r="A79" s="58" t="s">
        <v>167</v>
      </c>
      <c r="B79" s="231" t="s">
        <v>92</v>
      </c>
      <c r="C79" s="183" t="s">
        <v>21</v>
      </c>
      <c r="D79" s="85" t="s">
        <v>13</v>
      </c>
      <c r="E79" s="138" t="s">
        <v>161</v>
      </c>
      <c r="F79" s="143" t="s">
        <v>10</v>
      </c>
      <c r="G79" s="143" t="s">
        <v>42</v>
      </c>
      <c r="H79" s="220"/>
      <c r="I79" s="38">
        <f>I80</f>
        <v>180000</v>
      </c>
    </row>
    <row r="80" spans="1:9" ht="34.5" customHeight="1">
      <c r="A80" s="166" t="s">
        <v>169</v>
      </c>
      <c r="B80" s="232" t="s">
        <v>92</v>
      </c>
      <c r="C80" s="185" t="s">
        <v>21</v>
      </c>
      <c r="D80" s="86" t="s">
        <v>13</v>
      </c>
      <c r="E80" s="65" t="s">
        <v>161</v>
      </c>
      <c r="F80" s="142" t="s">
        <v>10</v>
      </c>
      <c r="G80" s="142" t="s">
        <v>14</v>
      </c>
      <c r="H80" s="217"/>
      <c r="I80" s="64">
        <f>I81</f>
        <v>180000</v>
      </c>
    </row>
    <row r="81" spans="1:9" ht="17.25" customHeight="1">
      <c r="A81" s="186" t="s">
        <v>170</v>
      </c>
      <c r="B81" s="229" t="s">
        <v>92</v>
      </c>
      <c r="C81" s="187" t="s">
        <v>21</v>
      </c>
      <c r="D81" s="87" t="s">
        <v>13</v>
      </c>
      <c r="E81" s="35" t="s">
        <v>161</v>
      </c>
      <c r="F81" s="16" t="s">
        <v>10</v>
      </c>
      <c r="G81" s="16" t="s">
        <v>14</v>
      </c>
      <c r="H81" s="213" t="s">
        <v>171</v>
      </c>
      <c r="I81" s="39">
        <v>180000</v>
      </c>
    </row>
    <row r="82" spans="1:9" ht="16.5" customHeight="1" hidden="1">
      <c r="A82" s="188" t="s">
        <v>172</v>
      </c>
      <c r="B82" s="230" t="s">
        <v>92</v>
      </c>
      <c r="C82" s="84" t="s">
        <v>21</v>
      </c>
      <c r="D82" s="131" t="s">
        <v>15</v>
      </c>
      <c r="E82" s="11"/>
      <c r="F82" s="14"/>
      <c r="G82" s="14"/>
      <c r="H82" s="235"/>
      <c r="I82" s="40">
        <f>I83+I86</f>
        <v>0</v>
      </c>
    </row>
    <row r="83" spans="1:9" ht="28.5" customHeight="1" hidden="1">
      <c r="A83" s="189" t="s">
        <v>173</v>
      </c>
      <c r="B83" s="231" t="s">
        <v>92</v>
      </c>
      <c r="C83" s="190" t="s">
        <v>21</v>
      </c>
      <c r="D83" s="132" t="s">
        <v>15</v>
      </c>
      <c r="E83" s="32" t="s">
        <v>174</v>
      </c>
      <c r="F83" s="60" t="s">
        <v>42</v>
      </c>
      <c r="G83" s="60" t="s">
        <v>42</v>
      </c>
      <c r="H83" s="238"/>
      <c r="I83" s="38">
        <f>I84</f>
        <v>0</v>
      </c>
    </row>
    <row r="84" spans="1:9" ht="27" customHeight="1" hidden="1">
      <c r="A84" s="166" t="s">
        <v>175</v>
      </c>
      <c r="B84" s="232" t="s">
        <v>92</v>
      </c>
      <c r="C84" s="86" t="s">
        <v>21</v>
      </c>
      <c r="D84" s="129" t="s">
        <v>15</v>
      </c>
      <c r="E84" s="63" t="s">
        <v>174</v>
      </c>
      <c r="F84" s="66" t="s">
        <v>18</v>
      </c>
      <c r="G84" s="66" t="s">
        <v>42</v>
      </c>
      <c r="H84" s="150"/>
      <c r="I84" s="64">
        <f>I85</f>
        <v>0</v>
      </c>
    </row>
    <row r="85" spans="1:9" ht="15.75" customHeight="1" hidden="1">
      <c r="A85" s="107" t="s">
        <v>128</v>
      </c>
      <c r="B85" s="229" t="s">
        <v>92</v>
      </c>
      <c r="C85" s="191" t="s">
        <v>21</v>
      </c>
      <c r="D85" s="133" t="s">
        <v>15</v>
      </c>
      <c r="E85" s="25" t="s">
        <v>174</v>
      </c>
      <c r="F85" s="13" t="s">
        <v>18</v>
      </c>
      <c r="G85" s="13" t="s">
        <v>42</v>
      </c>
      <c r="H85" s="148" t="s">
        <v>149</v>
      </c>
      <c r="I85" s="39"/>
    </row>
    <row r="86" spans="1:9" ht="16.5" customHeight="1" hidden="1">
      <c r="A86" s="192" t="s">
        <v>176</v>
      </c>
      <c r="B86" s="232" t="s">
        <v>92</v>
      </c>
      <c r="C86" s="86" t="s">
        <v>21</v>
      </c>
      <c r="D86" s="129" t="s">
        <v>15</v>
      </c>
      <c r="E86" s="63" t="s">
        <v>177</v>
      </c>
      <c r="F86" s="66" t="s">
        <v>42</v>
      </c>
      <c r="G86" s="66" t="s">
        <v>42</v>
      </c>
      <c r="H86" s="150"/>
      <c r="I86" s="64">
        <f>I87</f>
        <v>0</v>
      </c>
    </row>
    <row r="87" spans="1:9" ht="26.25" customHeight="1" hidden="1">
      <c r="A87" s="107" t="s">
        <v>128</v>
      </c>
      <c r="B87" s="229" t="s">
        <v>92</v>
      </c>
      <c r="C87" s="193" t="s">
        <v>21</v>
      </c>
      <c r="D87" s="194" t="s">
        <v>15</v>
      </c>
      <c r="E87" s="176" t="s">
        <v>177</v>
      </c>
      <c r="F87" s="13" t="s">
        <v>42</v>
      </c>
      <c r="G87" s="13" t="s">
        <v>42</v>
      </c>
      <c r="H87" s="148" t="s">
        <v>149</v>
      </c>
      <c r="I87" s="39"/>
    </row>
    <row r="88" spans="1:9" ht="14.25" customHeight="1">
      <c r="A88" s="114" t="s">
        <v>66</v>
      </c>
      <c r="B88" s="228" t="s">
        <v>92</v>
      </c>
      <c r="C88" s="88" t="s">
        <v>17</v>
      </c>
      <c r="D88" s="28"/>
      <c r="E88" s="28"/>
      <c r="F88" s="28"/>
      <c r="G88" s="28"/>
      <c r="H88" s="241"/>
      <c r="I88" s="41">
        <f>I89+I93+I111</f>
        <v>369740</v>
      </c>
    </row>
    <row r="89" spans="1:9" ht="13.5" customHeight="1" hidden="1">
      <c r="A89" s="59" t="s">
        <v>67</v>
      </c>
      <c r="B89" s="230" t="s">
        <v>92</v>
      </c>
      <c r="C89" s="89" t="s">
        <v>17</v>
      </c>
      <c r="D89" s="17" t="s">
        <v>10</v>
      </c>
      <c r="E89" s="23"/>
      <c r="F89" s="23"/>
      <c r="G89" s="23"/>
      <c r="H89" s="242"/>
      <c r="I89" s="42">
        <f>I90</f>
        <v>0</v>
      </c>
    </row>
    <row r="90" spans="1:9" ht="16.5" customHeight="1" hidden="1">
      <c r="A90" s="115" t="s">
        <v>76</v>
      </c>
      <c r="B90" s="231" t="s">
        <v>92</v>
      </c>
      <c r="C90" s="85" t="s">
        <v>17</v>
      </c>
      <c r="D90" s="18" t="s">
        <v>10</v>
      </c>
      <c r="E90" s="18" t="s">
        <v>77</v>
      </c>
      <c r="F90" s="18" t="s">
        <v>42</v>
      </c>
      <c r="G90" s="18" t="s">
        <v>42</v>
      </c>
      <c r="H90" s="149"/>
      <c r="I90" s="38">
        <f>I91</f>
        <v>0</v>
      </c>
    </row>
    <row r="91" spans="1:9" ht="27" customHeight="1" hidden="1">
      <c r="A91" s="116" t="s">
        <v>129</v>
      </c>
      <c r="B91" s="232" t="s">
        <v>92</v>
      </c>
      <c r="C91" s="73" t="s">
        <v>17</v>
      </c>
      <c r="D91" s="67" t="s">
        <v>10</v>
      </c>
      <c r="E91" s="67" t="s">
        <v>77</v>
      </c>
      <c r="F91" s="67" t="s">
        <v>18</v>
      </c>
      <c r="G91" s="67" t="s">
        <v>42</v>
      </c>
      <c r="H91" s="243"/>
      <c r="I91" s="68">
        <f>I92</f>
        <v>0</v>
      </c>
    </row>
    <row r="92" spans="1:9" ht="24.75" customHeight="1" hidden="1">
      <c r="A92" s="117" t="s">
        <v>130</v>
      </c>
      <c r="B92" s="227" t="s">
        <v>92</v>
      </c>
      <c r="C92" s="87" t="s">
        <v>17</v>
      </c>
      <c r="D92" s="12" t="s">
        <v>10</v>
      </c>
      <c r="E92" s="12" t="s">
        <v>77</v>
      </c>
      <c r="F92" s="13" t="s">
        <v>18</v>
      </c>
      <c r="G92" s="13" t="s">
        <v>42</v>
      </c>
      <c r="H92" s="148" t="s">
        <v>149</v>
      </c>
      <c r="I92" s="261"/>
    </row>
    <row r="93" spans="1:9" ht="16.5" customHeight="1">
      <c r="A93" s="59" t="s">
        <v>68</v>
      </c>
      <c r="B93" s="230" t="s">
        <v>92</v>
      </c>
      <c r="C93" s="90" t="s">
        <v>17</v>
      </c>
      <c r="D93" s="14" t="s">
        <v>18</v>
      </c>
      <c r="E93" s="11"/>
      <c r="F93" s="11"/>
      <c r="G93" s="11"/>
      <c r="H93" s="244"/>
      <c r="I93" s="42">
        <f>I94+I99+I103+I106+I108</f>
        <v>369740</v>
      </c>
    </row>
    <row r="94" spans="1:9" ht="0.75" customHeight="1" hidden="1">
      <c r="A94" s="118" t="s">
        <v>78</v>
      </c>
      <c r="B94" s="231" t="s">
        <v>92</v>
      </c>
      <c r="C94" s="91" t="s">
        <v>17</v>
      </c>
      <c r="D94" s="21" t="s">
        <v>18</v>
      </c>
      <c r="E94" s="22" t="s">
        <v>74</v>
      </c>
      <c r="F94" s="21" t="s">
        <v>0</v>
      </c>
      <c r="G94" s="21" t="s">
        <v>0</v>
      </c>
      <c r="H94" s="245"/>
      <c r="I94" s="44">
        <f>I97+I95</f>
        <v>0</v>
      </c>
    </row>
    <row r="95" spans="1:9" ht="21" customHeight="1" hidden="1">
      <c r="A95" s="168" t="s">
        <v>178</v>
      </c>
      <c r="B95" s="232" t="s">
        <v>92</v>
      </c>
      <c r="C95" s="140" t="s">
        <v>17</v>
      </c>
      <c r="D95" s="69" t="s">
        <v>18</v>
      </c>
      <c r="E95" s="67" t="s">
        <v>74</v>
      </c>
      <c r="F95" s="67" t="s">
        <v>18</v>
      </c>
      <c r="G95" s="67" t="s">
        <v>42</v>
      </c>
      <c r="H95" s="246"/>
      <c r="I95" s="68">
        <f>I96</f>
        <v>0</v>
      </c>
    </row>
    <row r="96" spans="1:9" ht="15.75" customHeight="1" hidden="1">
      <c r="A96" s="186" t="s">
        <v>170</v>
      </c>
      <c r="B96" s="227" t="s">
        <v>92</v>
      </c>
      <c r="C96" s="141" t="s">
        <v>17</v>
      </c>
      <c r="D96" s="72" t="s">
        <v>18</v>
      </c>
      <c r="E96" s="20" t="s">
        <v>74</v>
      </c>
      <c r="F96" s="72" t="s">
        <v>18</v>
      </c>
      <c r="G96" s="72" t="s">
        <v>42</v>
      </c>
      <c r="H96" s="247" t="s">
        <v>171</v>
      </c>
      <c r="I96" s="43"/>
    </row>
    <row r="97" spans="1:9" ht="15.75" customHeight="1" hidden="1">
      <c r="A97" s="119" t="s">
        <v>94</v>
      </c>
      <c r="B97" s="232" t="s">
        <v>92</v>
      </c>
      <c r="C97" s="92" t="s">
        <v>17</v>
      </c>
      <c r="D97" s="69" t="s">
        <v>18</v>
      </c>
      <c r="E97" s="67" t="s">
        <v>74</v>
      </c>
      <c r="F97" s="67" t="s">
        <v>17</v>
      </c>
      <c r="G97" s="67" t="s">
        <v>42</v>
      </c>
      <c r="H97" s="246"/>
      <c r="I97" s="68">
        <f>I98</f>
        <v>0</v>
      </c>
    </row>
    <row r="98" spans="1:9" ht="17.25" customHeight="1" hidden="1">
      <c r="A98" s="107" t="s">
        <v>128</v>
      </c>
      <c r="B98" s="227" t="s">
        <v>92</v>
      </c>
      <c r="C98" s="93" t="s">
        <v>17</v>
      </c>
      <c r="D98" s="72" t="s">
        <v>18</v>
      </c>
      <c r="E98" s="20" t="s">
        <v>74</v>
      </c>
      <c r="F98" s="20" t="s">
        <v>17</v>
      </c>
      <c r="G98" s="20" t="s">
        <v>42</v>
      </c>
      <c r="H98" s="247" t="s">
        <v>149</v>
      </c>
      <c r="I98" s="43"/>
    </row>
    <row r="99" spans="1:9" ht="16.5" customHeight="1" hidden="1">
      <c r="A99" s="195" t="s">
        <v>3</v>
      </c>
      <c r="B99" s="231" t="s">
        <v>92</v>
      </c>
      <c r="C99" s="97" t="s">
        <v>17</v>
      </c>
      <c r="D99" s="19" t="s">
        <v>18</v>
      </c>
      <c r="E99" s="18" t="s">
        <v>37</v>
      </c>
      <c r="F99" s="18" t="s">
        <v>42</v>
      </c>
      <c r="G99" s="18" t="s">
        <v>42</v>
      </c>
      <c r="H99" s="248"/>
      <c r="I99" s="44">
        <f>I100</f>
        <v>0</v>
      </c>
    </row>
    <row r="100" spans="1:9" ht="15" customHeight="1" hidden="1">
      <c r="A100" s="166" t="s">
        <v>179</v>
      </c>
      <c r="B100" s="232" t="s">
        <v>92</v>
      </c>
      <c r="C100" s="95" t="s">
        <v>17</v>
      </c>
      <c r="D100" s="66" t="s">
        <v>18</v>
      </c>
      <c r="E100" s="63" t="s">
        <v>37</v>
      </c>
      <c r="F100" s="63" t="s">
        <v>22</v>
      </c>
      <c r="G100" s="63" t="s">
        <v>42</v>
      </c>
      <c r="H100" s="249"/>
      <c r="I100" s="68">
        <f>I101</f>
        <v>0</v>
      </c>
    </row>
    <row r="101" spans="1:9" ht="1.5" customHeight="1" hidden="1">
      <c r="A101" s="166" t="s">
        <v>180</v>
      </c>
      <c r="B101" s="232" t="s">
        <v>92</v>
      </c>
      <c r="C101" s="95" t="s">
        <v>17</v>
      </c>
      <c r="D101" s="66" t="s">
        <v>18</v>
      </c>
      <c r="E101" s="63" t="s">
        <v>37</v>
      </c>
      <c r="F101" s="63" t="s">
        <v>22</v>
      </c>
      <c r="G101" s="63" t="s">
        <v>11</v>
      </c>
      <c r="H101" s="249"/>
      <c r="I101" s="68">
        <f>I102</f>
        <v>0</v>
      </c>
    </row>
    <row r="102" spans="1:9" ht="54.75" customHeight="1" hidden="1">
      <c r="A102" s="107" t="s">
        <v>181</v>
      </c>
      <c r="B102" s="227" t="s">
        <v>92</v>
      </c>
      <c r="C102" s="93" t="s">
        <v>17</v>
      </c>
      <c r="D102" s="72" t="s">
        <v>18</v>
      </c>
      <c r="E102" s="20" t="s">
        <v>37</v>
      </c>
      <c r="F102" s="20" t="s">
        <v>22</v>
      </c>
      <c r="G102" s="20" t="s">
        <v>11</v>
      </c>
      <c r="H102" s="247" t="s">
        <v>182</v>
      </c>
      <c r="I102" s="43"/>
    </row>
    <row r="103" spans="1:9" ht="50.25" customHeight="1" hidden="1">
      <c r="A103" s="196" t="s">
        <v>173</v>
      </c>
      <c r="B103" s="231" t="s">
        <v>92</v>
      </c>
      <c r="C103" s="197" t="s">
        <v>17</v>
      </c>
      <c r="D103" s="198" t="s">
        <v>18</v>
      </c>
      <c r="E103" s="199" t="s">
        <v>174</v>
      </c>
      <c r="F103" s="199" t="s">
        <v>42</v>
      </c>
      <c r="G103" s="199" t="s">
        <v>42</v>
      </c>
      <c r="H103" s="250"/>
      <c r="I103" s="44">
        <f>I104</f>
        <v>0</v>
      </c>
    </row>
    <row r="104" spans="1:9" ht="41.25" customHeight="1" hidden="1">
      <c r="A104" s="166" t="s">
        <v>183</v>
      </c>
      <c r="B104" s="232" t="s">
        <v>92</v>
      </c>
      <c r="C104" s="95" t="s">
        <v>17</v>
      </c>
      <c r="D104" s="66" t="s">
        <v>18</v>
      </c>
      <c r="E104" s="63" t="s">
        <v>174</v>
      </c>
      <c r="F104" s="66" t="s">
        <v>10</v>
      </c>
      <c r="G104" s="66" t="s">
        <v>184</v>
      </c>
      <c r="H104" s="249"/>
      <c r="I104" s="68">
        <f>I105</f>
        <v>0</v>
      </c>
    </row>
    <row r="105" spans="1:9" ht="33.75" customHeight="1" hidden="1">
      <c r="A105" s="107" t="s">
        <v>181</v>
      </c>
      <c r="B105" s="227" t="s">
        <v>92</v>
      </c>
      <c r="C105" s="96" t="s">
        <v>17</v>
      </c>
      <c r="D105" s="13" t="s">
        <v>18</v>
      </c>
      <c r="E105" s="12" t="s">
        <v>174</v>
      </c>
      <c r="F105" s="12" t="s">
        <v>10</v>
      </c>
      <c r="G105" s="12" t="s">
        <v>184</v>
      </c>
      <c r="H105" s="251" t="s">
        <v>182</v>
      </c>
      <c r="I105" s="39"/>
    </row>
    <row r="106" spans="1:9" ht="15" customHeight="1">
      <c r="A106" s="58" t="s">
        <v>253</v>
      </c>
      <c r="B106" s="231" t="s">
        <v>92</v>
      </c>
      <c r="C106" s="97" t="s">
        <v>17</v>
      </c>
      <c r="D106" s="19" t="s">
        <v>18</v>
      </c>
      <c r="E106" s="18" t="s">
        <v>168</v>
      </c>
      <c r="F106" s="18" t="s">
        <v>15</v>
      </c>
      <c r="G106" s="18" t="s">
        <v>42</v>
      </c>
      <c r="H106" s="248"/>
      <c r="I106" s="38">
        <f>I107</f>
        <v>369740</v>
      </c>
    </row>
    <row r="107" spans="1:9" ht="17.25" customHeight="1">
      <c r="A107" s="186" t="s">
        <v>254</v>
      </c>
      <c r="B107" s="227" t="s">
        <v>92</v>
      </c>
      <c r="C107" s="96" t="s">
        <v>17</v>
      </c>
      <c r="D107" s="13" t="s">
        <v>18</v>
      </c>
      <c r="E107" s="12" t="s">
        <v>168</v>
      </c>
      <c r="F107" s="12" t="s">
        <v>15</v>
      </c>
      <c r="G107" s="12" t="s">
        <v>42</v>
      </c>
      <c r="H107" s="251" t="s">
        <v>171</v>
      </c>
      <c r="I107" s="39">
        <v>369740</v>
      </c>
    </row>
    <row r="108" spans="1:9" ht="0.75" customHeight="1">
      <c r="A108" s="120" t="s">
        <v>84</v>
      </c>
      <c r="B108" s="231" t="s">
        <v>92</v>
      </c>
      <c r="C108" s="94" t="s">
        <v>17</v>
      </c>
      <c r="D108" s="32" t="s">
        <v>18</v>
      </c>
      <c r="E108" s="32" t="s">
        <v>83</v>
      </c>
      <c r="F108" s="32" t="s">
        <v>42</v>
      </c>
      <c r="G108" s="32" t="s">
        <v>42</v>
      </c>
      <c r="H108" s="238"/>
      <c r="I108" s="38">
        <f>I109</f>
        <v>0</v>
      </c>
    </row>
    <row r="109" spans="1:9" ht="15.75" customHeight="1" hidden="1">
      <c r="A109" s="70" t="s">
        <v>227</v>
      </c>
      <c r="B109" s="232" t="s">
        <v>92</v>
      </c>
      <c r="C109" s="81" t="s">
        <v>17</v>
      </c>
      <c r="D109" s="63" t="s">
        <v>18</v>
      </c>
      <c r="E109" s="63" t="s">
        <v>83</v>
      </c>
      <c r="F109" s="63" t="s">
        <v>21</v>
      </c>
      <c r="G109" s="63" t="s">
        <v>42</v>
      </c>
      <c r="H109" s="150"/>
      <c r="I109" s="64">
        <f>I110</f>
        <v>0</v>
      </c>
    </row>
    <row r="110" spans="1:9" ht="15" customHeight="1" hidden="1">
      <c r="A110" s="107" t="s">
        <v>128</v>
      </c>
      <c r="B110" s="227" t="s">
        <v>92</v>
      </c>
      <c r="C110" s="87" t="s">
        <v>17</v>
      </c>
      <c r="D110" s="12" t="s">
        <v>18</v>
      </c>
      <c r="E110" s="12" t="s">
        <v>83</v>
      </c>
      <c r="F110" s="13" t="s">
        <v>21</v>
      </c>
      <c r="G110" s="13" t="s">
        <v>42</v>
      </c>
      <c r="H110" s="148" t="s">
        <v>149</v>
      </c>
      <c r="I110" s="39"/>
    </row>
    <row r="111" spans="1:9" ht="17.25" customHeight="1" hidden="1">
      <c r="A111" s="59" t="s">
        <v>69</v>
      </c>
      <c r="B111" s="230" t="s">
        <v>92</v>
      </c>
      <c r="C111" s="90" t="s">
        <v>17</v>
      </c>
      <c r="D111" s="11" t="s">
        <v>17</v>
      </c>
      <c r="E111" s="11"/>
      <c r="F111" s="11"/>
      <c r="G111" s="11"/>
      <c r="H111" s="235"/>
      <c r="I111" s="42">
        <f>I112</f>
        <v>0</v>
      </c>
    </row>
    <row r="112" spans="1:9" ht="14.25" customHeight="1" hidden="1">
      <c r="A112" s="120" t="s">
        <v>84</v>
      </c>
      <c r="B112" s="231" t="s">
        <v>92</v>
      </c>
      <c r="C112" s="94" t="s">
        <v>17</v>
      </c>
      <c r="D112" s="32" t="s">
        <v>17</v>
      </c>
      <c r="E112" s="32" t="s">
        <v>83</v>
      </c>
      <c r="F112" s="32" t="s">
        <v>42</v>
      </c>
      <c r="G112" s="32" t="s">
        <v>42</v>
      </c>
      <c r="H112" s="238"/>
      <c r="I112" s="38">
        <f>I113</f>
        <v>0</v>
      </c>
    </row>
    <row r="113" spans="1:9" ht="12.75" customHeight="1" hidden="1">
      <c r="A113" s="70" t="s">
        <v>127</v>
      </c>
      <c r="B113" s="232" t="s">
        <v>92</v>
      </c>
      <c r="C113" s="81" t="s">
        <v>17</v>
      </c>
      <c r="D113" s="63" t="s">
        <v>17</v>
      </c>
      <c r="E113" s="63" t="s">
        <v>83</v>
      </c>
      <c r="F113" s="63" t="s">
        <v>10</v>
      </c>
      <c r="G113" s="63" t="s">
        <v>42</v>
      </c>
      <c r="H113" s="150"/>
      <c r="I113" s="64">
        <f>I114</f>
        <v>0</v>
      </c>
    </row>
    <row r="114" spans="1:9" ht="18" customHeight="1" hidden="1">
      <c r="A114" s="107" t="s">
        <v>128</v>
      </c>
      <c r="B114" s="229" t="s">
        <v>92</v>
      </c>
      <c r="C114" s="87" t="s">
        <v>17</v>
      </c>
      <c r="D114" s="12" t="s">
        <v>17</v>
      </c>
      <c r="E114" s="12" t="s">
        <v>83</v>
      </c>
      <c r="F114" s="13" t="s">
        <v>10</v>
      </c>
      <c r="G114" s="13" t="s">
        <v>42</v>
      </c>
      <c r="H114" s="148" t="s">
        <v>149</v>
      </c>
      <c r="I114" s="39"/>
    </row>
    <row r="115" spans="1:9" ht="16.5" customHeight="1">
      <c r="A115" s="114" t="s">
        <v>45</v>
      </c>
      <c r="B115" s="228" t="s">
        <v>92</v>
      </c>
      <c r="C115" s="88" t="s">
        <v>12</v>
      </c>
      <c r="D115" s="28"/>
      <c r="E115" s="28"/>
      <c r="F115" s="28"/>
      <c r="G115" s="28"/>
      <c r="H115" s="241"/>
      <c r="I115" s="41">
        <f>I116+I135+I177</f>
        <v>224590556.64999998</v>
      </c>
    </row>
    <row r="116" spans="1:9" ht="15" customHeight="1">
      <c r="A116" s="59" t="s">
        <v>46</v>
      </c>
      <c r="B116" s="230" t="s">
        <v>92</v>
      </c>
      <c r="C116" s="89" t="s">
        <v>12</v>
      </c>
      <c r="D116" s="17" t="s">
        <v>10</v>
      </c>
      <c r="E116" s="15"/>
      <c r="F116" s="15"/>
      <c r="G116" s="15"/>
      <c r="H116" s="252"/>
      <c r="I116" s="42">
        <f>I117+I121+I127</f>
        <v>37769959.61</v>
      </c>
    </row>
    <row r="117" spans="1:9" ht="16.5" customHeight="1">
      <c r="A117" s="58" t="s">
        <v>47</v>
      </c>
      <c r="B117" s="231" t="s">
        <v>92</v>
      </c>
      <c r="C117" s="85" t="s">
        <v>12</v>
      </c>
      <c r="D117" s="18" t="s">
        <v>10</v>
      </c>
      <c r="E117" s="18" t="s">
        <v>48</v>
      </c>
      <c r="F117" s="18" t="s">
        <v>42</v>
      </c>
      <c r="G117" s="18" t="s">
        <v>42</v>
      </c>
      <c r="H117" s="149"/>
      <c r="I117" s="38">
        <f>I118</f>
        <v>35242599.95</v>
      </c>
    </row>
    <row r="118" spans="1:9" ht="16.5" customHeight="1">
      <c r="A118" s="70" t="s">
        <v>4</v>
      </c>
      <c r="B118" s="232" t="s">
        <v>92</v>
      </c>
      <c r="C118" s="95" t="s">
        <v>12</v>
      </c>
      <c r="D118" s="66" t="s">
        <v>10</v>
      </c>
      <c r="E118" s="63" t="s">
        <v>48</v>
      </c>
      <c r="F118" s="66" t="s">
        <v>105</v>
      </c>
      <c r="G118" s="66" t="s">
        <v>0</v>
      </c>
      <c r="H118" s="249"/>
      <c r="I118" s="64">
        <f>SUM(I119:I120)</f>
        <v>35242599.95</v>
      </c>
    </row>
    <row r="119" spans="1:9" ht="14.25" customHeight="1">
      <c r="A119" s="24" t="s">
        <v>106</v>
      </c>
      <c r="B119" s="227" t="s">
        <v>92</v>
      </c>
      <c r="C119" s="96" t="s">
        <v>12</v>
      </c>
      <c r="D119" s="13" t="s">
        <v>10</v>
      </c>
      <c r="E119" s="12" t="s">
        <v>48</v>
      </c>
      <c r="F119" s="13" t="s">
        <v>105</v>
      </c>
      <c r="G119" s="13" t="s">
        <v>42</v>
      </c>
      <c r="H119" s="251" t="s">
        <v>40</v>
      </c>
      <c r="I119" s="39">
        <v>29452943.92</v>
      </c>
    </row>
    <row r="120" spans="1:9" ht="17.25" customHeight="1">
      <c r="A120" s="24" t="s">
        <v>238</v>
      </c>
      <c r="B120" s="227" t="s">
        <v>92</v>
      </c>
      <c r="C120" s="96" t="s">
        <v>12</v>
      </c>
      <c r="D120" s="13" t="s">
        <v>10</v>
      </c>
      <c r="E120" s="12" t="s">
        <v>48</v>
      </c>
      <c r="F120" s="13" t="s">
        <v>105</v>
      </c>
      <c r="G120" s="13" t="s">
        <v>10</v>
      </c>
      <c r="H120" s="251" t="s">
        <v>40</v>
      </c>
      <c r="I120" s="39">
        <v>5789656.03</v>
      </c>
    </row>
    <row r="121" spans="1:9" ht="14.25" customHeight="1">
      <c r="A121" s="58" t="s">
        <v>103</v>
      </c>
      <c r="B121" s="231" t="s">
        <v>92</v>
      </c>
      <c r="C121" s="76" t="s">
        <v>12</v>
      </c>
      <c r="D121" s="18" t="s">
        <v>10</v>
      </c>
      <c r="E121" s="18" t="s">
        <v>72</v>
      </c>
      <c r="F121" s="18" t="s">
        <v>42</v>
      </c>
      <c r="G121" s="18" t="s">
        <v>42</v>
      </c>
      <c r="H121" s="149"/>
      <c r="I121" s="38">
        <f>I122+I125</f>
        <v>648610.66</v>
      </c>
    </row>
    <row r="122" spans="1:9" ht="18" customHeight="1">
      <c r="A122" s="70" t="s">
        <v>147</v>
      </c>
      <c r="B122" s="232" t="s">
        <v>92</v>
      </c>
      <c r="C122" s="81" t="s">
        <v>12</v>
      </c>
      <c r="D122" s="63" t="s">
        <v>10</v>
      </c>
      <c r="E122" s="63" t="s">
        <v>72</v>
      </c>
      <c r="F122" s="63" t="s">
        <v>108</v>
      </c>
      <c r="G122" s="63" t="s">
        <v>20</v>
      </c>
      <c r="H122" s="150"/>
      <c r="I122" s="64">
        <f>I123+I124</f>
        <v>403914.07</v>
      </c>
    </row>
    <row r="123" spans="1:9" ht="16.5" customHeight="1">
      <c r="A123" s="24" t="s">
        <v>106</v>
      </c>
      <c r="B123" s="227" t="s">
        <v>92</v>
      </c>
      <c r="C123" s="79" t="s">
        <v>12</v>
      </c>
      <c r="D123" s="12" t="s">
        <v>10</v>
      </c>
      <c r="E123" s="12" t="s">
        <v>72</v>
      </c>
      <c r="F123" s="12" t="s">
        <v>108</v>
      </c>
      <c r="G123" s="12" t="s">
        <v>20</v>
      </c>
      <c r="H123" s="148" t="s">
        <v>40</v>
      </c>
      <c r="I123" s="46">
        <v>398223.74</v>
      </c>
    </row>
    <row r="124" spans="1:9" ht="16.5" customHeight="1">
      <c r="A124" s="24" t="s">
        <v>239</v>
      </c>
      <c r="B124" s="227" t="s">
        <v>92</v>
      </c>
      <c r="C124" s="79" t="s">
        <v>12</v>
      </c>
      <c r="D124" s="12" t="s">
        <v>10</v>
      </c>
      <c r="E124" s="12" t="s">
        <v>72</v>
      </c>
      <c r="F124" s="12" t="s">
        <v>108</v>
      </c>
      <c r="G124" s="12" t="s">
        <v>20</v>
      </c>
      <c r="H124" s="148" t="s">
        <v>40</v>
      </c>
      <c r="I124" s="46">
        <v>5690.33</v>
      </c>
    </row>
    <row r="125" spans="1:9" ht="28.5" customHeight="1">
      <c r="A125" s="70" t="s">
        <v>222</v>
      </c>
      <c r="B125" s="232" t="s">
        <v>92</v>
      </c>
      <c r="C125" s="81" t="s">
        <v>12</v>
      </c>
      <c r="D125" s="63" t="s">
        <v>10</v>
      </c>
      <c r="E125" s="63" t="s">
        <v>72</v>
      </c>
      <c r="F125" s="63" t="s">
        <v>108</v>
      </c>
      <c r="G125" s="63" t="s">
        <v>21</v>
      </c>
      <c r="H125" s="150"/>
      <c r="I125" s="64">
        <f>I126</f>
        <v>244696.59</v>
      </c>
    </row>
    <row r="126" spans="1:9" ht="16.5" customHeight="1">
      <c r="A126" s="24" t="s">
        <v>106</v>
      </c>
      <c r="B126" s="227" t="s">
        <v>92</v>
      </c>
      <c r="C126" s="79" t="s">
        <v>12</v>
      </c>
      <c r="D126" s="12" t="s">
        <v>10</v>
      </c>
      <c r="E126" s="12" t="s">
        <v>72</v>
      </c>
      <c r="F126" s="12" t="s">
        <v>108</v>
      </c>
      <c r="G126" s="12" t="s">
        <v>21</v>
      </c>
      <c r="H126" s="148" t="s">
        <v>40</v>
      </c>
      <c r="I126" s="46">
        <v>244696.59</v>
      </c>
    </row>
    <row r="127" spans="1:9" ht="28.5" customHeight="1">
      <c r="A127" s="58" t="s">
        <v>167</v>
      </c>
      <c r="B127" s="231" t="s">
        <v>92</v>
      </c>
      <c r="C127" s="76" t="s">
        <v>12</v>
      </c>
      <c r="D127" s="18" t="s">
        <v>10</v>
      </c>
      <c r="E127" s="18" t="s">
        <v>161</v>
      </c>
      <c r="F127" s="18" t="s">
        <v>10</v>
      </c>
      <c r="G127" s="18" t="s">
        <v>42</v>
      </c>
      <c r="H127" s="149"/>
      <c r="I127" s="38">
        <f>I128+I130+I132</f>
        <v>1878749</v>
      </c>
    </row>
    <row r="128" spans="1:9" ht="16.5" customHeight="1" hidden="1">
      <c r="A128" s="70" t="s">
        <v>185</v>
      </c>
      <c r="B128" s="232" t="s">
        <v>92</v>
      </c>
      <c r="C128" s="81" t="s">
        <v>12</v>
      </c>
      <c r="D128" s="63" t="s">
        <v>10</v>
      </c>
      <c r="E128" s="63" t="s">
        <v>161</v>
      </c>
      <c r="F128" s="63" t="s">
        <v>10</v>
      </c>
      <c r="G128" s="63" t="s">
        <v>18</v>
      </c>
      <c r="H128" s="150"/>
      <c r="I128" s="64"/>
    </row>
    <row r="129" spans="1:9" ht="13.5" customHeight="1" hidden="1">
      <c r="A129" s="24" t="s">
        <v>106</v>
      </c>
      <c r="B129" s="227" t="s">
        <v>92</v>
      </c>
      <c r="C129" s="79" t="s">
        <v>12</v>
      </c>
      <c r="D129" s="12" t="s">
        <v>10</v>
      </c>
      <c r="E129" s="12" t="s">
        <v>161</v>
      </c>
      <c r="F129" s="12" t="s">
        <v>10</v>
      </c>
      <c r="G129" s="12" t="s">
        <v>18</v>
      </c>
      <c r="H129" s="148" t="s">
        <v>40</v>
      </c>
      <c r="I129" s="39"/>
    </row>
    <row r="130" spans="1:9" ht="14.25" customHeight="1">
      <c r="A130" s="109" t="s">
        <v>255</v>
      </c>
      <c r="B130" s="232" t="s">
        <v>92</v>
      </c>
      <c r="C130" s="81" t="s">
        <v>12</v>
      </c>
      <c r="D130" s="63" t="s">
        <v>10</v>
      </c>
      <c r="E130" s="63" t="s">
        <v>161</v>
      </c>
      <c r="F130" s="63" t="s">
        <v>10</v>
      </c>
      <c r="G130" s="63" t="s">
        <v>17</v>
      </c>
      <c r="H130" s="150"/>
      <c r="I130" s="64">
        <f>I131</f>
        <v>1851000</v>
      </c>
    </row>
    <row r="131" spans="1:9" ht="18" customHeight="1">
      <c r="A131" s="24" t="s">
        <v>106</v>
      </c>
      <c r="B131" s="227" t="s">
        <v>92</v>
      </c>
      <c r="C131" s="79" t="s">
        <v>12</v>
      </c>
      <c r="D131" s="12" t="s">
        <v>10</v>
      </c>
      <c r="E131" s="12" t="s">
        <v>161</v>
      </c>
      <c r="F131" s="12" t="s">
        <v>10</v>
      </c>
      <c r="G131" s="12" t="s">
        <v>17</v>
      </c>
      <c r="H131" s="148" t="s">
        <v>40</v>
      </c>
      <c r="I131" s="39">
        <v>1851000</v>
      </c>
    </row>
    <row r="132" spans="1:9" ht="15.75" customHeight="1">
      <c r="A132" s="109" t="s">
        <v>187</v>
      </c>
      <c r="B132" s="232" t="s">
        <v>92</v>
      </c>
      <c r="C132" s="81" t="s">
        <v>12</v>
      </c>
      <c r="D132" s="63" t="s">
        <v>10</v>
      </c>
      <c r="E132" s="63" t="s">
        <v>161</v>
      </c>
      <c r="F132" s="63" t="s">
        <v>10</v>
      </c>
      <c r="G132" s="63" t="s">
        <v>87</v>
      </c>
      <c r="H132" s="150"/>
      <c r="I132" s="64">
        <f>I133+I134</f>
        <v>27749</v>
      </c>
    </row>
    <row r="133" spans="1:9" ht="15.75" customHeight="1">
      <c r="A133" s="24" t="s">
        <v>204</v>
      </c>
      <c r="B133" s="227" t="s">
        <v>92</v>
      </c>
      <c r="C133" s="79" t="s">
        <v>12</v>
      </c>
      <c r="D133" s="12" t="s">
        <v>10</v>
      </c>
      <c r="E133" s="12" t="s">
        <v>161</v>
      </c>
      <c r="F133" s="12" t="s">
        <v>10</v>
      </c>
      <c r="G133" s="12" t="s">
        <v>87</v>
      </c>
      <c r="H133" s="148" t="s">
        <v>40</v>
      </c>
      <c r="I133" s="39">
        <v>19426</v>
      </c>
    </row>
    <row r="134" spans="1:9" ht="15" customHeight="1">
      <c r="A134" s="24" t="s">
        <v>239</v>
      </c>
      <c r="B134" s="227" t="s">
        <v>92</v>
      </c>
      <c r="C134" s="79" t="s">
        <v>12</v>
      </c>
      <c r="D134" s="12" t="s">
        <v>10</v>
      </c>
      <c r="E134" s="12" t="s">
        <v>161</v>
      </c>
      <c r="F134" s="12" t="s">
        <v>10</v>
      </c>
      <c r="G134" s="12" t="s">
        <v>87</v>
      </c>
      <c r="H134" s="148" t="s">
        <v>40</v>
      </c>
      <c r="I134" s="39">
        <v>8323</v>
      </c>
    </row>
    <row r="135" spans="1:9" ht="15" customHeight="1">
      <c r="A135" s="59" t="s">
        <v>49</v>
      </c>
      <c r="B135" s="230" t="s">
        <v>92</v>
      </c>
      <c r="C135" s="90" t="s">
        <v>12</v>
      </c>
      <c r="D135" s="14" t="s">
        <v>18</v>
      </c>
      <c r="E135" s="11"/>
      <c r="F135" s="11"/>
      <c r="G135" s="11"/>
      <c r="H135" s="244"/>
      <c r="I135" s="42">
        <f>I136+I141+I146+I149+I155+I162+I170+I174</f>
        <v>171952897.04</v>
      </c>
    </row>
    <row r="136" spans="1:9" ht="18" customHeight="1">
      <c r="A136" s="58" t="s">
        <v>50</v>
      </c>
      <c r="B136" s="231" t="s">
        <v>92</v>
      </c>
      <c r="C136" s="97" t="s">
        <v>12</v>
      </c>
      <c r="D136" s="19" t="s">
        <v>18</v>
      </c>
      <c r="E136" s="18" t="s">
        <v>51</v>
      </c>
      <c r="F136" s="19" t="s">
        <v>0</v>
      </c>
      <c r="G136" s="19" t="s">
        <v>0</v>
      </c>
      <c r="H136" s="248"/>
      <c r="I136" s="38">
        <f>I137</f>
        <v>23912650.049999997</v>
      </c>
    </row>
    <row r="137" spans="1:9" ht="15.75" customHeight="1">
      <c r="A137" s="70" t="s">
        <v>4</v>
      </c>
      <c r="B137" s="232" t="s">
        <v>92</v>
      </c>
      <c r="C137" s="95" t="s">
        <v>12</v>
      </c>
      <c r="D137" s="66" t="s">
        <v>18</v>
      </c>
      <c r="E137" s="63" t="s">
        <v>51</v>
      </c>
      <c r="F137" s="66" t="s">
        <v>105</v>
      </c>
      <c r="G137" s="66" t="s">
        <v>0</v>
      </c>
      <c r="H137" s="249"/>
      <c r="I137" s="64">
        <f>SUM(I138:I140)</f>
        <v>23912650.049999997</v>
      </c>
    </row>
    <row r="138" spans="1:9" ht="15.75" customHeight="1">
      <c r="A138" s="24" t="s">
        <v>106</v>
      </c>
      <c r="B138" s="227" t="s">
        <v>92</v>
      </c>
      <c r="C138" s="96" t="s">
        <v>12</v>
      </c>
      <c r="D138" s="13" t="s">
        <v>18</v>
      </c>
      <c r="E138" s="12" t="s">
        <v>51</v>
      </c>
      <c r="F138" s="13" t="s">
        <v>105</v>
      </c>
      <c r="G138" s="13" t="s">
        <v>42</v>
      </c>
      <c r="H138" s="251" t="s">
        <v>40</v>
      </c>
      <c r="I138" s="39">
        <v>19466056.08</v>
      </c>
    </row>
    <row r="139" spans="1:9" ht="12.75">
      <c r="A139" s="24" t="s">
        <v>238</v>
      </c>
      <c r="B139" s="227" t="s">
        <v>92</v>
      </c>
      <c r="C139" s="96" t="s">
        <v>12</v>
      </c>
      <c r="D139" s="13" t="s">
        <v>18</v>
      </c>
      <c r="E139" s="12" t="s">
        <v>51</v>
      </c>
      <c r="F139" s="13" t="s">
        <v>105</v>
      </c>
      <c r="G139" s="13" t="s">
        <v>10</v>
      </c>
      <c r="H139" s="251" t="s">
        <v>40</v>
      </c>
      <c r="I139" s="39">
        <v>3765143.97</v>
      </c>
    </row>
    <row r="140" spans="1:9" ht="12.75">
      <c r="A140" s="24" t="s">
        <v>273</v>
      </c>
      <c r="B140" s="227" t="s">
        <v>92</v>
      </c>
      <c r="C140" s="96" t="s">
        <v>12</v>
      </c>
      <c r="D140" s="13" t="s">
        <v>18</v>
      </c>
      <c r="E140" s="12" t="s">
        <v>51</v>
      </c>
      <c r="F140" s="13" t="s">
        <v>105</v>
      </c>
      <c r="G140" s="13" t="s">
        <v>18</v>
      </c>
      <c r="H140" s="251" t="s">
        <v>40</v>
      </c>
      <c r="I140" s="39">
        <v>681450</v>
      </c>
    </row>
    <row r="141" spans="1:9" ht="14.25" customHeight="1">
      <c r="A141" s="58" t="s">
        <v>52</v>
      </c>
      <c r="B141" s="231" t="s">
        <v>92</v>
      </c>
      <c r="C141" s="97" t="s">
        <v>12</v>
      </c>
      <c r="D141" s="19" t="s">
        <v>18</v>
      </c>
      <c r="E141" s="18" t="s">
        <v>53</v>
      </c>
      <c r="F141" s="18" t="s">
        <v>42</v>
      </c>
      <c r="G141" s="18" t="s">
        <v>42</v>
      </c>
      <c r="H141" s="248"/>
      <c r="I141" s="38">
        <f>I142</f>
        <v>21364750</v>
      </c>
    </row>
    <row r="142" spans="1:9" ht="14.25" customHeight="1">
      <c r="A142" s="70" t="s">
        <v>4</v>
      </c>
      <c r="B142" s="232" t="s">
        <v>92</v>
      </c>
      <c r="C142" s="95" t="s">
        <v>12</v>
      </c>
      <c r="D142" s="66" t="s">
        <v>18</v>
      </c>
      <c r="E142" s="63" t="s">
        <v>53</v>
      </c>
      <c r="F142" s="63" t="s">
        <v>105</v>
      </c>
      <c r="G142" s="63" t="s">
        <v>42</v>
      </c>
      <c r="H142" s="249"/>
      <c r="I142" s="64">
        <f>I143+I144+I145</f>
        <v>21364750</v>
      </c>
    </row>
    <row r="143" spans="1:9" ht="14.25" customHeight="1">
      <c r="A143" s="24" t="s">
        <v>106</v>
      </c>
      <c r="B143" s="227" t="s">
        <v>92</v>
      </c>
      <c r="C143" s="96" t="s">
        <v>12</v>
      </c>
      <c r="D143" s="13" t="s">
        <v>18</v>
      </c>
      <c r="E143" s="12" t="s">
        <v>53</v>
      </c>
      <c r="F143" s="12" t="s">
        <v>105</v>
      </c>
      <c r="G143" s="12" t="s">
        <v>42</v>
      </c>
      <c r="H143" s="251" t="s">
        <v>40</v>
      </c>
      <c r="I143" s="39">
        <v>20281000</v>
      </c>
    </row>
    <row r="144" spans="1:9" ht="16.5" customHeight="1">
      <c r="A144" s="24" t="s">
        <v>238</v>
      </c>
      <c r="B144" s="227" t="s">
        <v>92</v>
      </c>
      <c r="C144" s="96" t="s">
        <v>12</v>
      </c>
      <c r="D144" s="13" t="s">
        <v>18</v>
      </c>
      <c r="E144" s="12" t="s">
        <v>53</v>
      </c>
      <c r="F144" s="12" t="s">
        <v>105</v>
      </c>
      <c r="G144" s="12" t="s">
        <v>10</v>
      </c>
      <c r="H144" s="251" t="s">
        <v>40</v>
      </c>
      <c r="I144" s="39">
        <v>900000</v>
      </c>
    </row>
    <row r="145" spans="1:9" ht="16.5" customHeight="1">
      <c r="A145" s="24" t="s">
        <v>273</v>
      </c>
      <c r="B145" s="227" t="s">
        <v>92</v>
      </c>
      <c r="C145" s="96" t="s">
        <v>12</v>
      </c>
      <c r="D145" s="13" t="s">
        <v>18</v>
      </c>
      <c r="E145" s="12" t="s">
        <v>53</v>
      </c>
      <c r="F145" s="12" t="s">
        <v>105</v>
      </c>
      <c r="G145" s="12" t="s">
        <v>18</v>
      </c>
      <c r="H145" s="251" t="s">
        <v>40</v>
      </c>
      <c r="I145" s="39">
        <v>183750</v>
      </c>
    </row>
    <row r="146" spans="1:9" ht="15.75" customHeight="1">
      <c r="A146" s="58" t="s">
        <v>54</v>
      </c>
      <c r="B146" s="231" t="s">
        <v>92</v>
      </c>
      <c r="C146" s="97" t="s">
        <v>12</v>
      </c>
      <c r="D146" s="19" t="s">
        <v>18</v>
      </c>
      <c r="E146" s="18" t="s">
        <v>55</v>
      </c>
      <c r="F146" s="18" t="s">
        <v>42</v>
      </c>
      <c r="G146" s="18" t="s">
        <v>42</v>
      </c>
      <c r="H146" s="248"/>
      <c r="I146" s="38">
        <f>I148</f>
        <v>30000</v>
      </c>
    </row>
    <row r="147" spans="1:9" ht="16.5" customHeight="1">
      <c r="A147" s="70" t="s">
        <v>4</v>
      </c>
      <c r="B147" s="232" t="s">
        <v>92</v>
      </c>
      <c r="C147" s="95" t="s">
        <v>12</v>
      </c>
      <c r="D147" s="66" t="s">
        <v>18</v>
      </c>
      <c r="E147" s="63" t="s">
        <v>55</v>
      </c>
      <c r="F147" s="63" t="s">
        <v>105</v>
      </c>
      <c r="G147" s="63" t="s">
        <v>42</v>
      </c>
      <c r="H147" s="249"/>
      <c r="I147" s="64">
        <f>I148</f>
        <v>30000</v>
      </c>
    </row>
    <row r="148" spans="1:9" ht="16.5" customHeight="1">
      <c r="A148" s="24" t="s">
        <v>238</v>
      </c>
      <c r="B148" s="227" t="s">
        <v>92</v>
      </c>
      <c r="C148" s="96" t="s">
        <v>12</v>
      </c>
      <c r="D148" s="13" t="s">
        <v>18</v>
      </c>
      <c r="E148" s="12" t="s">
        <v>55</v>
      </c>
      <c r="F148" s="12" t="s">
        <v>105</v>
      </c>
      <c r="G148" s="12" t="s">
        <v>10</v>
      </c>
      <c r="H148" s="251" t="s">
        <v>40</v>
      </c>
      <c r="I148" s="39">
        <v>30000</v>
      </c>
    </row>
    <row r="149" spans="1:9" ht="15.75" customHeight="1">
      <c r="A149" s="58" t="s">
        <v>103</v>
      </c>
      <c r="B149" s="231" t="s">
        <v>92</v>
      </c>
      <c r="C149" s="76" t="s">
        <v>12</v>
      </c>
      <c r="D149" s="18" t="s">
        <v>18</v>
      </c>
      <c r="E149" s="18" t="s">
        <v>72</v>
      </c>
      <c r="F149" s="18" t="s">
        <v>42</v>
      </c>
      <c r="G149" s="18" t="s">
        <v>42</v>
      </c>
      <c r="H149" s="149"/>
      <c r="I149" s="38">
        <f>I150+I152</f>
        <v>3547866.42</v>
      </c>
    </row>
    <row r="150" spans="1:9" ht="16.5" customHeight="1">
      <c r="A150" s="70" t="s">
        <v>147</v>
      </c>
      <c r="B150" s="232" t="s">
        <v>92</v>
      </c>
      <c r="C150" s="81" t="s">
        <v>12</v>
      </c>
      <c r="D150" s="63" t="s">
        <v>18</v>
      </c>
      <c r="E150" s="63" t="s">
        <v>72</v>
      </c>
      <c r="F150" s="63" t="s">
        <v>108</v>
      </c>
      <c r="G150" s="63" t="s">
        <v>20</v>
      </c>
      <c r="H150" s="150"/>
      <c r="I150" s="64">
        <f>I151</f>
        <v>100016.26</v>
      </c>
    </row>
    <row r="151" spans="1:9" ht="16.5" customHeight="1">
      <c r="A151" s="24" t="s">
        <v>106</v>
      </c>
      <c r="B151" s="231" t="s">
        <v>92</v>
      </c>
      <c r="C151" s="79" t="s">
        <v>12</v>
      </c>
      <c r="D151" s="12" t="s">
        <v>18</v>
      </c>
      <c r="E151" s="12" t="s">
        <v>72</v>
      </c>
      <c r="F151" s="12" t="s">
        <v>108</v>
      </c>
      <c r="G151" s="12" t="s">
        <v>20</v>
      </c>
      <c r="H151" s="148" t="s">
        <v>40</v>
      </c>
      <c r="I151" s="46">
        <v>100016.26</v>
      </c>
    </row>
    <row r="152" spans="1:9" ht="38.25">
      <c r="A152" s="70" t="s">
        <v>222</v>
      </c>
      <c r="B152" s="232" t="s">
        <v>92</v>
      </c>
      <c r="C152" s="81" t="s">
        <v>12</v>
      </c>
      <c r="D152" s="63" t="s">
        <v>18</v>
      </c>
      <c r="E152" s="63" t="s">
        <v>72</v>
      </c>
      <c r="F152" s="63" t="s">
        <v>108</v>
      </c>
      <c r="G152" s="63" t="s">
        <v>21</v>
      </c>
      <c r="H152" s="150"/>
      <c r="I152" s="64">
        <f>I153+I154</f>
        <v>3447850.16</v>
      </c>
    </row>
    <row r="153" spans="1:9" ht="17.25" customHeight="1">
      <c r="A153" s="24" t="s">
        <v>106</v>
      </c>
      <c r="B153" s="227" t="s">
        <v>92</v>
      </c>
      <c r="C153" s="79" t="s">
        <v>12</v>
      </c>
      <c r="D153" s="12" t="s">
        <v>18</v>
      </c>
      <c r="E153" s="12" t="s">
        <v>72</v>
      </c>
      <c r="F153" s="12" t="s">
        <v>108</v>
      </c>
      <c r="G153" s="12" t="s">
        <v>21</v>
      </c>
      <c r="H153" s="148" t="s">
        <v>40</v>
      </c>
      <c r="I153" s="39">
        <v>3421303.41</v>
      </c>
    </row>
    <row r="154" spans="1:9" ht="16.5" customHeight="1">
      <c r="A154" s="24" t="s">
        <v>239</v>
      </c>
      <c r="B154" s="227" t="s">
        <v>92</v>
      </c>
      <c r="C154" s="79" t="s">
        <v>12</v>
      </c>
      <c r="D154" s="12" t="s">
        <v>18</v>
      </c>
      <c r="E154" s="12" t="s">
        <v>72</v>
      </c>
      <c r="F154" s="12" t="s">
        <v>108</v>
      </c>
      <c r="G154" s="12" t="s">
        <v>21</v>
      </c>
      <c r="H154" s="148" t="s">
        <v>40</v>
      </c>
      <c r="I154" s="39">
        <v>26546.75</v>
      </c>
    </row>
    <row r="155" spans="1:9" ht="16.5" customHeight="1">
      <c r="A155" s="58" t="s">
        <v>81</v>
      </c>
      <c r="B155" s="231" t="s">
        <v>92</v>
      </c>
      <c r="C155" s="97" t="s">
        <v>12</v>
      </c>
      <c r="D155" s="19" t="s">
        <v>18</v>
      </c>
      <c r="E155" s="18" t="s">
        <v>6</v>
      </c>
      <c r="F155" s="18" t="s">
        <v>42</v>
      </c>
      <c r="G155" s="18" t="s">
        <v>42</v>
      </c>
      <c r="H155" s="248"/>
      <c r="I155" s="38">
        <f>I156+I159</f>
        <v>6737708.59</v>
      </c>
    </row>
    <row r="156" spans="1:9" ht="16.5" customHeight="1">
      <c r="A156" s="70" t="s">
        <v>112</v>
      </c>
      <c r="B156" s="232" t="s">
        <v>92</v>
      </c>
      <c r="C156" s="95" t="s">
        <v>12</v>
      </c>
      <c r="D156" s="66" t="s">
        <v>18</v>
      </c>
      <c r="E156" s="63" t="s">
        <v>6</v>
      </c>
      <c r="F156" s="66" t="s">
        <v>14</v>
      </c>
      <c r="G156" s="66" t="s">
        <v>42</v>
      </c>
      <c r="H156" s="249"/>
      <c r="I156" s="64">
        <f>I157+I158</f>
        <v>2760849.59</v>
      </c>
    </row>
    <row r="157" spans="1:9" ht="16.5" customHeight="1">
      <c r="A157" s="24" t="s">
        <v>106</v>
      </c>
      <c r="B157" s="227" t="s">
        <v>92</v>
      </c>
      <c r="C157" s="96" t="s">
        <v>12</v>
      </c>
      <c r="D157" s="13" t="s">
        <v>18</v>
      </c>
      <c r="E157" s="12" t="s">
        <v>6</v>
      </c>
      <c r="F157" s="13" t="s">
        <v>14</v>
      </c>
      <c r="G157" s="13" t="s">
        <v>42</v>
      </c>
      <c r="H157" s="251" t="s">
        <v>40</v>
      </c>
      <c r="I157" s="39">
        <v>2642000</v>
      </c>
    </row>
    <row r="158" spans="1:9" ht="19.5" customHeight="1">
      <c r="A158" s="24" t="s">
        <v>239</v>
      </c>
      <c r="B158" s="227" t="s">
        <v>92</v>
      </c>
      <c r="C158" s="96" t="s">
        <v>12</v>
      </c>
      <c r="D158" s="13" t="s">
        <v>18</v>
      </c>
      <c r="E158" s="12" t="s">
        <v>6</v>
      </c>
      <c r="F158" s="13" t="s">
        <v>14</v>
      </c>
      <c r="G158" s="13" t="s">
        <v>42</v>
      </c>
      <c r="H158" s="251" t="s">
        <v>40</v>
      </c>
      <c r="I158" s="39">
        <v>118849.59</v>
      </c>
    </row>
    <row r="159" spans="1:9" ht="17.25" customHeight="1">
      <c r="A159" s="70" t="s">
        <v>240</v>
      </c>
      <c r="B159" s="232" t="s">
        <v>92</v>
      </c>
      <c r="C159" s="81" t="s">
        <v>12</v>
      </c>
      <c r="D159" s="63" t="s">
        <v>18</v>
      </c>
      <c r="E159" s="63" t="s">
        <v>6</v>
      </c>
      <c r="F159" s="63" t="s">
        <v>15</v>
      </c>
      <c r="G159" s="63" t="s">
        <v>42</v>
      </c>
      <c r="H159" s="150"/>
      <c r="I159" s="262">
        <f>I160+I161</f>
        <v>3976859</v>
      </c>
    </row>
    <row r="160" spans="1:9" ht="15.75" customHeight="1">
      <c r="A160" s="24" t="s">
        <v>106</v>
      </c>
      <c r="B160" s="227" t="s">
        <v>92</v>
      </c>
      <c r="C160" s="79" t="s">
        <v>12</v>
      </c>
      <c r="D160" s="12" t="s">
        <v>18</v>
      </c>
      <c r="E160" s="12" t="s">
        <v>6</v>
      </c>
      <c r="F160" s="12" t="s">
        <v>15</v>
      </c>
      <c r="G160" s="12" t="s">
        <v>42</v>
      </c>
      <c r="H160" s="148" t="s">
        <v>40</v>
      </c>
      <c r="I160" s="39">
        <v>2070500</v>
      </c>
    </row>
    <row r="161" spans="1:9" ht="12.75">
      <c r="A161" s="24" t="s">
        <v>239</v>
      </c>
      <c r="B161" s="227" t="s">
        <v>92</v>
      </c>
      <c r="C161" s="79" t="s">
        <v>12</v>
      </c>
      <c r="D161" s="12" t="s">
        <v>18</v>
      </c>
      <c r="E161" s="12" t="s">
        <v>6</v>
      </c>
      <c r="F161" s="12" t="s">
        <v>15</v>
      </c>
      <c r="G161" s="12" t="s">
        <v>42</v>
      </c>
      <c r="H161" s="148" t="s">
        <v>40</v>
      </c>
      <c r="I161" s="39">
        <v>1906359</v>
      </c>
    </row>
    <row r="162" spans="1:9" ht="18" customHeight="1">
      <c r="A162" s="58" t="s">
        <v>167</v>
      </c>
      <c r="B162" s="231" t="s">
        <v>92</v>
      </c>
      <c r="C162" s="97" t="s">
        <v>12</v>
      </c>
      <c r="D162" s="19" t="s">
        <v>18</v>
      </c>
      <c r="E162" s="18" t="s">
        <v>161</v>
      </c>
      <c r="F162" s="19" t="s">
        <v>10</v>
      </c>
      <c r="G162" s="19" t="s">
        <v>42</v>
      </c>
      <c r="H162" s="248"/>
      <c r="I162" s="38">
        <f>I163+I166+I168</f>
        <v>3629325.1</v>
      </c>
    </row>
    <row r="163" spans="1:9" ht="15.75" customHeight="1">
      <c r="A163" s="70" t="s">
        <v>188</v>
      </c>
      <c r="B163" s="232" t="s">
        <v>92</v>
      </c>
      <c r="C163" s="95" t="s">
        <v>12</v>
      </c>
      <c r="D163" s="66" t="s">
        <v>18</v>
      </c>
      <c r="E163" s="63" t="s">
        <v>161</v>
      </c>
      <c r="F163" s="66" t="s">
        <v>10</v>
      </c>
      <c r="G163" s="66" t="s">
        <v>20</v>
      </c>
      <c r="H163" s="249"/>
      <c r="I163" s="64">
        <f>I164+I165</f>
        <v>2132751.1</v>
      </c>
    </row>
    <row r="164" spans="1:9" ht="18.75" customHeight="1">
      <c r="A164" s="24" t="s">
        <v>106</v>
      </c>
      <c r="B164" s="227" t="s">
        <v>92</v>
      </c>
      <c r="C164" s="96" t="s">
        <v>12</v>
      </c>
      <c r="D164" s="13" t="s">
        <v>18</v>
      </c>
      <c r="E164" s="12" t="s">
        <v>161</v>
      </c>
      <c r="F164" s="13" t="s">
        <v>10</v>
      </c>
      <c r="G164" s="13" t="s">
        <v>20</v>
      </c>
      <c r="H164" s="251" t="s">
        <v>40</v>
      </c>
      <c r="I164" s="39">
        <v>1727100</v>
      </c>
    </row>
    <row r="165" spans="1:9" ht="15" customHeight="1">
      <c r="A165" s="24" t="s">
        <v>239</v>
      </c>
      <c r="B165" s="227" t="s">
        <v>92</v>
      </c>
      <c r="C165" s="96" t="s">
        <v>12</v>
      </c>
      <c r="D165" s="13" t="s">
        <v>18</v>
      </c>
      <c r="E165" s="12" t="s">
        <v>161</v>
      </c>
      <c r="F165" s="13" t="s">
        <v>10</v>
      </c>
      <c r="G165" s="13" t="s">
        <v>20</v>
      </c>
      <c r="H165" s="251" t="s">
        <v>40</v>
      </c>
      <c r="I165" s="39">
        <v>405651.1</v>
      </c>
    </row>
    <row r="166" spans="1:9" ht="29.25" customHeight="1">
      <c r="A166" s="109" t="s">
        <v>255</v>
      </c>
      <c r="B166" s="232" t="s">
        <v>92</v>
      </c>
      <c r="C166" s="81" t="s">
        <v>12</v>
      </c>
      <c r="D166" s="63" t="s">
        <v>18</v>
      </c>
      <c r="E166" s="63" t="s">
        <v>161</v>
      </c>
      <c r="F166" s="63" t="s">
        <v>10</v>
      </c>
      <c r="G166" s="63" t="s">
        <v>17</v>
      </c>
      <c r="H166" s="150"/>
      <c r="I166" s="64">
        <f>I167</f>
        <v>1026000</v>
      </c>
    </row>
    <row r="167" spans="1:9" ht="14.25" customHeight="1">
      <c r="A167" s="24" t="s">
        <v>106</v>
      </c>
      <c r="B167" s="227" t="s">
        <v>92</v>
      </c>
      <c r="C167" s="79" t="s">
        <v>12</v>
      </c>
      <c r="D167" s="12" t="s">
        <v>18</v>
      </c>
      <c r="E167" s="12" t="s">
        <v>161</v>
      </c>
      <c r="F167" s="12" t="s">
        <v>10</v>
      </c>
      <c r="G167" s="12" t="s">
        <v>17</v>
      </c>
      <c r="H167" s="148" t="s">
        <v>40</v>
      </c>
      <c r="I167" s="39">
        <v>1026000</v>
      </c>
    </row>
    <row r="168" spans="1:9" ht="14.25" customHeight="1">
      <c r="A168" s="109" t="s">
        <v>187</v>
      </c>
      <c r="B168" s="232" t="s">
        <v>92</v>
      </c>
      <c r="C168" s="81" t="s">
        <v>12</v>
      </c>
      <c r="D168" s="63" t="s">
        <v>18</v>
      </c>
      <c r="E168" s="63" t="s">
        <v>161</v>
      </c>
      <c r="F168" s="63" t="s">
        <v>10</v>
      </c>
      <c r="G168" s="63" t="s">
        <v>87</v>
      </c>
      <c r="H168" s="150"/>
      <c r="I168" s="64">
        <f>I169</f>
        <v>470574</v>
      </c>
    </row>
    <row r="169" spans="1:9" ht="25.5">
      <c r="A169" s="24" t="s">
        <v>223</v>
      </c>
      <c r="B169" s="227" t="s">
        <v>92</v>
      </c>
      <c r="C169" s="79" t="s">
        <v>12</v>
      </c>
      <c r="D169" s="12" t="s">
        <v>18</v>
      </c>
      <c r="E169" s="12" t="s">
        <v>161</v>
      </c>
      <c r="F169" s="12" t="s">
        <v>10</v>
      </c>
      <c r="G169" s="12" t="s">
        <v>87</v>
      </c>
      <c r="H169" s="148" t="s">
        <v>40</v>
      </c>
      <c r="I169" s="39">
        <v>470574</v>
      </c>
    </row>
    <row r="170" spans="1:9" ht="18" customHeight="1">
      <c r="A170" s="58" t="s">
        <v>109</v>
      </c>
      <c r="B170" s="231" t="s">
        <v>92</v>
      </c>
      <c r="C170" s="97" t="s">
        <v>12</v>
      </c>
      <c r="D170" s="19" t="s">
        <v>18</v>
      </c>
      <c r="E170" s="18" t="s">
        <v>110</v>
      </c>
      <c r="F170" s="18" t="s">
        <v>42</v>
      </c>
      <c r="G170" s="18" t="s">
        <v>42</v>
      </c>
      <c r="H170" s="248"/>
      <c r="I170" s="38">
        <f>I171</f>
        <v>104628996.88</v>
      </c>
    </row>
    <row r="171" spans="1:9" ht="127.5">
      <c r="A171" s="70" t="s">
        <v>148</v>
      </c>
      <c r="B171" s="232" t="s">
        <v>92</v>
      </c>
      <c r="C171" s="95" t="s">
        <v>12</v>
      </c>
      <c r="D171" s="66" t="s">
        <v>18</v>
      </c>
      <c r="E171" s="63" t="s">
        <v>110</v>
      </c>
      <c r="F171" s="66" t="s">
        <v>10</v>
      </c>
      <c r="G171" s="66" t="s">
        <v>42</v>
      </c>
      <c r="H171" s="249"/>
      <c r="I171" s="64">
        <f>I172+I173</f>
        <v>104628996.88</v>
      </c>
    </row>
    <row r="172" spans="1:9" ht="12" customHeight="1">
      <c r="A172" s="24" t="s">
        <v>106</v>
      </c>
      <c r="B172" s="227" t="s">
        <v>92</v>
      </c>
      <c r="C172" s="96" t="s">
        <v>12</v>
      </c>
      <c r="D172" s="13" t="s">
        <v>18</v>
      </c>
      <c r="E172" s="12" t="s">
        <v>110</v>
      </c>
      <c r="F172" s="13" t="s">
        <v>10</v>
      </c>
      <c r="G172" s="13" t="s">
        <v>42</v>
      </c>
      <c r="H172" s="251" t="s">
        <v>40</v>
      </c>
      <c r="I172" s="39">
        <v>104094000</v>
      </c>
    </row>
    <row r="173" spans="1:9" ht="17.25" customHeight="1">
      <c r="A173" s="24" t="s">
        <v>239</v>
      </c>
      <c r="B173" s="227" t="s">
        <v>92</v>
      </c>
      <c r="C173" s="96" t="s">
        <v>12</v>
      </c>
      <c r="D173" s="13" t="s">
        <v>18</v>
      </c>
      <c r="E173" s="12" t="s">
        <v>110</v>
      </c>
      <c r="F173" s="13" t="s">
        <v>10</v>
      </c>
      <c r="G173" s="13" t="s">
        <v>42</v>
      </c>
      <c r="H173" s="251" t="s">
        <v>40</v>
      </c>
      <c r="I173" s="39">
        <v>534996.88</v>
      </c>
    </row>
    <row r="174" spans="1:9" ht="18" customHeight="1">
      <c r="A174" s="58" t="s">
        <v>111</v>
      </c>
      <c r="B174" s="231" t="s">
        <v>92</v>
      </c>
      <c r="C174" s="97" t="s">
        <v>12</v>
      </c>
      <c r="D174" s="19" t="s">
        <v>18</v>
      </c>
      <c r="E174" s="18" t="s">
        <v>233</v>
      </c>
      <c r="F174" s="18" t="s">
        <v>42</v>
      </c>
      <c r="G174" s="18" t="s">
        <v>42</v>
      </c>
      <c r="H174" s="248"/>
      <c r="I174" s="38">
        <f>I175</f>
        <v>8101600</v>
      </c>
    </row>
    <row r="175" spans="1:9" ht="51">
      <c r="A175" s="70" t="s">
        <v>189</v>
      </c>
      <c r="B175" s="232" t="s">
        <v>92</v>
      </c>
      <c r="C175" s="95" t="s">
        <v>12</v>
      </c>
      <c r="D175" s="66" t="s">
        <v>18</v>
      </c>
      <c r="E175" s="63" t="s">
        <v>233</v>
      </c>
      <c r="F175" s="63" t="s">
        <v>18</v>
      </c>
      <c r="G175" s="63" t="s">
        <v>42</v>
      </c>
      <c r="H175" s="249"/>
      <c r="I175" s="64">
        <f>I176</f>
        <v>8101600</v>
      </c>
    </row>
    <row r="176" spans="1:9" ht="27.75" customHeight="1">
      <c r="A176" s="24" t="s">
        <v>106</v>
      </c>
      <c r="B176" s="227" t="s">
        <v>92</v>
      </c>
      <c r="C176" s="98" t="s">
        <v>12</v>
      </c>
      <c r="D176" s="25" t="s">
        <v>18</v>
      </c>
      <c r="E176" s="25" t="s">
        <v>233</v>
      </c>
      <c r="F176" s="31" t="s">
        <v>18</v>
      </c>
      <c r="G176" s="31" t="s">
        <v>42</v>
      </c>
      <c r="H176" s="204" t="s">
        <v>40</v>
      </c>
      <c r="I176" s="39">
        <v>8101600</v>
      </c>
    </row>
    <row r="177" spans="1:9" ht="12.75">
      <c r="A177" s="59" t="s">
        <v>56</v>
      </c>
      <c r="B177" s="230" t="s">
        <v>92</v>
      </c>
      <c r="C177" s="90" t="s">
        <v>12</v>
      </c>
      <c r="D177" s="11" t="s">
        <v>14</v>
      </c>
      <c r="E177" s="11"/>
      <c r="F177" s="11"/>
      <c r="G177" s="11"/>
      <c r="H177" s="235"/>
      <c r="I177" s="40">
        <f>I178+I181+I185+I188</f>
        <v>14867700</v>
      </c>
    </row>
    <row r="178" spans="1:9" ht="15" customHeight="1">
      <c r="A178" s="58" t="s">
        <v>57</v>
      </c>
      <c r="B178" s="231" t="s">
        <v>92</v>
      </c>
      <c r="C178" s="76" t="s">
        <v>12</v>
      </c>
      <c r="D178" s="18" t="s">
        <v>14</v>
      </c>
      <c r="E178" s="18" t="s">
        <v>58</v>
      </c>
      <c r="F178" s="18" t="s">
        <v>42</v>
      </c>
      <c r="G178" s="18" t="s">
        <v>42</v>
      </c>
      <c r="H178" s="149"/>
      <c r="I178" s="38">
        <f>I180</f>
        <v>778000</v>
      </c>
    </row>
    <row r="179" spans="1:9" ht="16.5" customHeight="1">
      <c r="A179" s="70" t="s">
        <v>4</v>
      </c>
      <c r="B179" s="232" t="s">
        <v>92</v>
      </c>
      <c r="C179" s="81" t="s">
        <v>12</v>
      </c>
      <c r="D179" s="63" t="s">
        <v>14</v>
      </c>
      <c r="E179" s="63" t="s">
        <v>58</v>
      </c>
      <c r="F179" s="63" t="s">
        <v>105</v>
      </c>
      <c r="G179" s="63" t="s">
        <v>42</v>
      </c>
      <c r="H179" s="150"/>
      <c r="I179" s="64">
        <f>I180</f>
        <v>778000</v>
      </c>
    </row>
    <row r="180" spans="1:9" ht="15.75" customHeight="1">
      <c r="A180" s="24" t="s">
        <v>106</v>
      </c>
      <c r="B180" s="227" t="s">
        <v>92</v>
      </c>
      <c r="C180" s="99" t="s">
        <v>12</v>
      </c>
      <c r="D180" s="12" t="s">
        <v>14</v>
      </c>
      <c r="E180" s="12" t="s">
        <v>58</v>
      </c>
      <c r="F180" s="12" t="s">
        <v>105</v>
      </c>
      <c r="G180" s="12" t="s">
        <v>42</v>
      </c>
      <c r="H180" s="148" t="s">
        <v>40</v>
      </c>
      <c r="I180" s="39">
        <v>778000</v>
      </c>
    </row>
    <row r="181" spans="1:9" ht="29.25" customHeight="1">
      <c r="A181" s="58" t="s">
        <v>1</v>
      </c>
      <c r="B181" s="231" t="s">
        <v>92</v>
      </c>
      <c r="C181" s="97" t="s">
        <v>12</v>
      </c>
      <c r="D181" s="18" t="s">
        <v>14</v>
      </c>
      <c r="E181" s="18" t="s">
        <v>36</v>
      </c>
      <c r="F181" s="18" t="s">
        <v>42</v>
      </c>
      <c r="G181" s="18" t="s">
        <v>42</v>
      </c>
      <c r="H181" s="149"/>
      <c r="I181" s="38">
        <f>I182</f>
        <v>7683000</v>
      </c>
    </row>
    <row r="182" spans="1:9" ht="15" customHeight="1">
      <c r="A182" s="70" t="s">
        <v>4</v>
      </c>
      <c r="B182" s="232" t="s">
        <v>92</v>
      </c>
      <c r="C182" s="95" t="s">
        <v>12</v>
      </c>
      <c r="D182" s="63" t="s">
        <v>14</v>
      </c>
      <c r="E182" s="63" t="s">
        <v>36</v>
      </c>
      <c r="F182" s="63" t="s">
        <v>105</v>
      </c>
      <c r="G182" s="63" t="s">
        <v>42</v>
      </c>
      <c r="H182" s="150"/>
      <c r="I182" s="64">
        <f>I183+I184</f>
        <v>7683000</v>
      </c>
    </row>
    <row r="183" spans="1:9" ht="15" customHeight="1">
      <c r="A183" s="24" t="s">
        <v>106</v>
      </c>
      <c r="B183" s="227" t="s">
        <v>92</v>
      </c>
      <c r="C183" s="96" t="s">
        <v>12</v>
      </c>
      <c r="D183" s="12" t="s">
        <v>14</v>
      </c>
      <c r="E183" s="12" t="s">
        <v>36</v>
      </c>
      <c r="F183" s="12" t="s">
        <v>105</v>
      </c>
      <c r="G183" s="12" t="s">
        <v>42</v>
      </c>
      <c r="H183" s="148" t="s">
        <v>40</v>
      </c>
      <c r="I183" s="39">
        <v>5798000</v>
      </c>
    </row>
    <row r="184" spans="1:9" ht="15" customHeight="1">
      <c r="A184" s="24" t="s">
        <v>238</v>
      </c>
      <c r="B184" s="227" t="s">
        <v>92</v>
      </c>
      <c r="C184" s="96" t="s">
        <v>12</v>
      </c>
      <c r="D184" s="12" t="s">
        <v>14</v>
      </c>
      <c r="E184" s="12" t="s">
        <v>36</v>
      </c>
      <c r="F184" s="12" t="s">
        <v>105</v>
      </c>
      <c r="G184" s="12" t="s">
        <v>10</v>
      </c>
      <c r="H184" s="148" t="s">
        <v>40</v>
      </c>
      <c r="I184" s="39">
        <v>1885000</v>
      </c>
    </row>
    <row r="185" spans="1:9" ht="15" customHeight="1">
      <c r="A185" s="58" t="s">
        <v>167</v>
      </c>
      <c r="B185" s="231" t="s">
        <v>92</v>
      </c>
      <c r="C185" s="97" t="s">
        <v>12</v>
      </c>
      <c r="D185" s="19" t="s">
        <v>14</v>
      </c>
      <c r="E185" s="18" t="s">
        <v>161</v>
      </c>
      <c r="F185" s="19" t="s">
        <v>10</v>
      </c>
      <c r="G185" s="19" t="s">
        <v>42</v>
      </c>
      <c r="H185" s="248"/>
      <c r="I185" s="38">
        <f>I186</f>
        <v>583000</v>
      </c>
    </row>
    <row r="186" spans="1:9" ht="29.25" customHeight="1">
      <c r="A186" s="109" t="s">
        <v>255</v>
      </c>
      <c r="B186" s="232" t="s">
        <v>92</v>
      </c>
      <c r="C186" s="81" t="s">
        <v>12</v>
      </c>
      <c r="D186" s="63" t="s">
        <v>14</v>
      </c>
      <c r="E186" s="63" t="s">
        <v>161</v>
      </c>
      <c r="F186" s="63" t="s">
        <v>10</v>
      </c>
      <c r="G186" s="63" t="s">
        <v>17</v>
      </c>
      <c r="H186" s="150"/>
      <c r="I186" s="64">
        <f>I187</f>
        <v>583000</v>
      </c>
    </row>
    <row r="187" spans="1:9" ht="19.5" customHeight="1">
      <c r="A187" s="24" t="s">
        <v>106</v>
      </c>
      <c r="B187" s="227" t="s">
        <v>92</v>
      </c>
      <c r="C187" s="79" t="s">
        <v>12</v>
      </c>
      <c r="D187" s="12" t="s">
        <v>14</v>
      </c>
      <c r="E187" s="12" t="s">
        <v>161</v>
      </c>
      <c r="F187" s="12" t="s">
        <v>10</v>
      </c>
      <c r="G187" s="12" t="s">
        <v>17</v>
      </c>
      <c r="H187" s="148" t="s">
        <v>40</v>
      </c>
      <c r="I187" s="39">
        <v>583000</v>
      </c>
    </row>
    <row r="188" spans="1:9" ht="17.25" customHeight="1">
      <c r="A188" s="120" t="s">
        <v>84</v>
      </c>
      <c r="B188" s="231" t="s">
        <v>92</v>
      </c>
      <c r="C188" s="94" t="s">
        <v>12</v>
      </c>
      <c r="D188" s="32" t="s">
        <v>14</v>
      </c>
      <c r="E188" s="32" t="s">
        <v>83</v>
      </c>
      <c r="F188" s="32" t="s">
        <v>42</v>
      </c>
      <c r="G188" s="32" t="s">
        <v>42</v>
      </c>
      <c r="H188" s="238"/>
      <c r="I188" s="38">
        <f>I189</f>
        <v>5823700</v>
      </c>
    </row>
    <row r="189" spans="1:9" ht="12.75">
      <c r="A189" s="70" t="s">
        <v>136</v>
      </c>
      <c r="B189" s="232" t="s">
        <v>92</v>
      </c>
      <c r="C189" s="95" t="s">
        <v>12</v>
      </c>
      <c r="D189" s="63" t="s">
        <v>14</v>
      </c>
      <c r="E189" s="63" t="s">
        <v>83</v>
      </c>
      <c r="F189" s="63" t="s">
        <v>18</v>
      </c>
      <c r="G189" s="63" t="s">
        <v>42</v>
      </c>
      <c r="H189" s="150"/>
      <c r="I189" s="64">
        <f>I190</f>
        <v>5823700</v>
      </c>
    </row>
    <row r="190" spans="1:9" ht="12.75">
      <c r="A190" s="117" t="s">
        <v>137</v>
      </c>
      <c r="B190" s="227" t="s">
        <v>92</v>
      </c>
      <c r="C190" s="96" t="s">
        <v>12</v>
      </c>
      <c r="D190" s="12" t="s">
        <v>14</v>
      </c>
      <c r="E190" s="12" t="s">
        <v>83</v>
      </c>
      <c r="F190" s="12" t="s">
        <v>18</v>
      </c>
      <c r="G190" s="12" t="s">
        <v>42</v>
      </c>
      <c r="H190" s="148" t="s">
        <v>138</v>
      </c>
      <c r="I190" s="39">
        <v>5823700</v>
      </c>
    </row>
    <row r="191" spans="1:9" ht="17.25" customHeight="1">
      <c r="A191" s="268" t="s">
        <v>257</v>
      </c>
      <c r="B191" s="227" t="s">
        <v>92</v>
      </c>
      <c r="C191" s="96" t="s">
        <v>12</v>
      </c>
      <c r="D191" s="12" t="s">
        <v>14</v>
      </c>
      <c r="E191" s="12" t="s">
        <v>83</v>
      </c>
      <c r="F191" s="12" t="s">
        <v>18</v>
      </c>
      <c r="G191" s="12" t="s">
        <v>42</v>
      </c>
      <c r="H191" s="148" t="s">
        <v>138</v>
      </c>
      <c r="I191" s="39">
        <v>5000000</v>
      </c>
    </row>
    <row r="192" spans="1:9" ht="18" customHeight="1">
      <c r="A192" s="114" t="s">
        <v>59</v>
      </c>
      <c r="B192" s="228" t="s">
        <v>92</v>
      </c>
      <c r="C192" s="100" t="s">
        <v>13</v>
      </c>
      <c r="D192" s="28"/>
      <c r="E192" s="28"/>
      <c r="F192" s="28"/>
      <c r="G192" s="28"/>
      <c r="H192" s="241"/>
      <c r="I192" s="41">
        <f>I193+I219+I223</f>
        <v>7491985.6</v>
      </c>
    </row>
    <row r="193" spans="1:9" ht="18" customHeight="1">
      <c r="A193" s="59" t="s">
        <v>60</v>
      </c>
      <c r="B193" s="230" t="s">
        <v>92</v>
      </c>
      <c r="C193" s="84" t="s">
        <v>13</v>
      </c>
      <c r="D193" s="11" t="s">
        <v>10</v>
      </c>
      <c r="E193" s="11"/>
      <c r="F193" s="11"/>
      <c r="G193" s="11"/>
      <c r="H193" s="235"/>
      <c r="I193" s="42">
        <f>I194+I198+I203+I212</f>
        <v>6704485</v>
      </c>
    </row>
    <row r="194" spans="1:9" ht="15" customHeight="1">
      <c r="A194" s="58" t="s">
        <v>61</v>
      </c>
      <c r="B194" s="231" t="s">
        <v>92</v>
      </c>
      <c r="C194" s="76" t="s">
        <v>13</v>
      </c>
      <c r="D194" s="18" t="s">
        <v>10</v>
      </c>
      <c r="E194" s="18" t="s">
        <v>62</v>
      </c>
      <c r="F194" s="18" t="s">
        <v>42</v>
      </c>
      <c r="G194" s="18" t="s">
        <v>42</v>
      </c>
      <c r="H194" s="149"/>
      <c r="I194" s="38">
        <f>I195</f>
        <v>5250485</v>
      </c>
    </row>
    <row r="195" spans="1:9" ht="17.25" customHeight="1">
      <c r="A195" s="70" t="s">
        <v>4</v>
      </c>
      <c r="B195" s="232" t="s">
        <v>92</v>
      </c>
      <c r="C195" s="81" t="s">
        <v>13</v>
      </c>
      <c r="D195" s="63" t="s">
        <v>10</v>
      </c>
      <c r="E195" s="63" t="s">
        <v>62</v>
      </c>
      <c r="F195" s="63" t="s">
        <v>105</v>
      </c>
      <c r="G195" s="63" t="s">
        <v>42</v>
      </c>
      <c r="H195" s="150"/>
      <c r="I195" s="64">
        <f>I196+I197</f>
        <v>5250485</v>
      </c>
    </row>
    <row r="196" spans="1:9" ht="16.5" customHeight="1">
      <c r="A196" s="24" t="s">
        <v>106</v>
      </c>
      <c r="B196" s="227" t="s">
        <v>92</v>
      </c>
      <c r="C196" s="99" t="s">
        <v>13</v>
      </c>
      <c r="D196" s="12" t="s">
        <v>10</v>
      </c>
      <c r="E196" s="12" t="s">
        <v>62</v>
      </c>
      <c r="F196" s="12" t="s">
        <v>105</v>
      </c>
      <c r="G196" s="12" t="s">
        <v>42</v>
      </c>
      <c r="H196" s="148" t="s">
        <v>40</v>
      </c>
      <c r="I196" s="39">
        <v>5000485</v>
      </c>
    </row>
    <row r="197" spans="1:9" ht="12.75">
      <c r="A197" s="24" t="s">
        <v>238</v>
      </c>
      <c r="B197" s="227" t="s">
        <v>92</v>
      </c>
      <c r="C197" s="99" t="s">
        <v>13</v>
      </c>
      <c r="D197" s="12" t="s">
        <v>10</v>
      </c>
      <c r="E197" s="12" t="s">
        <v>62</v>
      </c>
      <c r="F197" s="12" t="s">
        <v>105</v>
      </c>
      <c r="G197" s="12" t="s">
        <v>10</v>
      </c>
      <c r="H197" s="148" t="s">
        <v>40</v>
      </c>
      <c r="I197" s="39">
        <v>250000</v>
      </c>
    </row>
    <row r="198" spans="1:9" ht="12.75">
      <c r="A198" s="200" t="s">
        <v>190</v>
      </c>
      <c r="B198" s="231" t="s">
        <v>92</v>
      </c>
      <c r="C198" s="76" t="s">
        <v>13</v>
      </c>
      <c r="D198" s="18" t="s">
        <v>10</v>
      </c>
      <c r="E198" s="18" t="s">
        <v>191</v>
      </c>
      <c r="F198" s="18" t="s">
        <v>42</v>
      </c>
      <c r="G198" s="18" t="s">
        <v>42</v>
      </c>
      <c r="H198" s="149"/>
      <c r="I198" s="38">
        <f>I199+I201</f>
        <v>78000</v>
      </c>
    </row>
    <row r="199" spans="1:9" ht="32.25" customHeight="1">
      <c r="A199" s="202" t="s">
        <v>228</v>
      </c>
      <c r="B199" s="232" t="s">
        <v>92</v>
      </c>
      <c r="C199" s="81" t="s">
        <v>13</v>
      </c>
      <c r="D199" s="63" t="s">
        <v>10</v>
      </c>
      <c r="E199" s="63" t="s">
        <v>191</v>
      </c>
      <c r="F199" s="63" t="s">
        <v>42</v>
      </c>
      <c r="G199" s="63" t="s">
        <v>10</v>
      </c>
      <c r="H199" s="150"/>
      <c r="I199" s="64">
        <f>I200</f>
        <v>30000</v>
      </c>
    </row>
    <row r="200" spans="1:9" ht="16.5" customHeight="1">
      <c r="A200" s="24" t="s">
        <v>195</v>
      </c>
      <c r="B200" s="227" t="s">
        <v>92</v>
      </c>
      <c r="C200" s="79" t="s">
        <v>13</v>
      </c>
      <c r="D200" s="12" t="s">
        <v>10</v>
      </c>
      <c r="E200" s="12" t="s">
        <v>191</v>
      </c>
      <c r="F200" s="12" t="s">
        <v>42</v>
      </c>
      <c r="G200" s="12" t="s">
        <v>10</v>
      </c>
      <c r="H200" s="148" t="s">
        <v>196</v>
      </c>
      <c r="I200" s="39">
        <v>30000</v>
      </c>
    </row>
    <row r="201" spans="1:9" ht="14.25" customHeight="1">
      <c r="A201" s="201" t="s">
        <v>192</v>
      </c>
      <c r="B201" s="232" t="s">
        <v>92</v>
      </c>
      <c r="C201" s="81" t="s">
        <v>13</v>
      </c>
      <c r="D201" s="63" t="s">
        <v>10</v>
      </c>
      <c r="E201" s="63" t="s">
        <v>191</v>
      </c>
      <c r="F201" s="63" t="s">
        <v>11</v>
      </c>
      <c r="G201" s="63" t="s">
        <v>42</v>
      </c>
      <c r="H201" s="150"/>
      <c r="I201" s="64">
        <f>I202</f>
        <v>48000</v>
      </c>
    </row>
    <row r="202" spans="1:9" ht="15" customHeight="1">
      <c r="A202" s="24" t="s">
        <v>106</v>
      </c>
      <c r="B202" s="227" t="s">
        <v>92</v>
      </c>
      <c r="C202" s="99" t="s">
        <v>13</v>
      </c>
      <c r="D202" s="12" t="s">
        <v>10</v>
      </c>
      <c r="E202" s="12" t="s">
        <v>191</v>
      </c>
      <c r="F202" s="12" t="s">
        <v>11</v>
      </c>
      <c r="G202" s="12" t="s">
        <v>42</v>
      </c>
      <c r="H202" s="148" t="s">
        <v>40</v>
      </c>
      <c r="I202" s="39">
        <v>48000</v>
      </c>
    </row>
    <row r="203" spans="1:9" ht="16.5" customHeight="1">
      <c r="A203" s="146" t="s">
        <v>86</v>
      </c>
      <c r="B203" s="231" t="s">
        <v>92</v>
      </c>
      <c r="C203" s="76" t="s">
        <v>13</v>
      </c>
      <c r="D203" s="18" t="s">
        <v>10</v>
      </c>
      <c r="E203" s="18" t="s">
        <v>161</v>
      </c>
      <c r="F203" s="18" t="s">
        <v>42</v>
      </c>
      <c r="G203" s="18" t="s">
        <v>42</v>
      </c>
      <c r="H203" s="149"/>
      <c r="I203" s="38">
        <f>I209+I204</f>
        <v>1355000</v>
      </c>
    </row>
    <row r="204" spans="1:9" ht="32.25" customHeight="1">
      <c r="A204" s="58" t="s">
        <v>167</v>
      </c>
      <c r="B204" s="231" t="s">
        <v>92</v>
      </c>
      <c r="C204" s="97" t="s">
        <v>13</v>
      </c>
      <c r="D204" s="19" t="s">
        <v>10</v>
      </c>
      <c r="E204" s="18" t="s">
        <v>161</v>
      </c>
      <c r="F204" s="19" t="s">
        <v>10</v>
      </c>
      <c r="G204" s="19" t="s">
        <v>42</v>
      </c>
      <c r="H204" s="248"/>
      <c r="I204" s="38">
        <f>I205+I207</f>
        <v>280000</v>
      </c>
    </row>
    <row r="205" spans="1:9" ht="25.5">
      <c r="A205" s="70" t="s">
        <v>193</v>
      </c>
      <c r="B205" s="232" t="s">
        <v>92</v>
      </c>
      <c r="C205" s="95" t="s">
        <v>13</v>
      </c>
      <c r="D205" s="66" t="s">
        <v>10</v>
      </c>
      <c r="E205" s="63" t="s">
        <v>161</v>
      </c>
      <c r="F205" s="66" t="s">
        <v>10</v>
      </c>
      <c r="G205" s="66" t="s">
        <v>10</v>
      </c>
      <c r="H205" s="249"/>
      <c r="I205" s="64">
        <f>I206</f>
        <v>3000</v>
      </c>
    </row>
    <row r="206" spans="1:9" ht="15" customHeight="1">
      <c r="A206" s="24" t="s">
        <v>106</v>
      </c>
      <c r="B206" s="227" t="s">
        <v>92</v>
      </c>
      <c r="C206" s="79" t="s">
        <v>13</v>
      </c>
      <c r="D206" s="12" t="s">
        <v>10</v>
      </c>
      <c r="E206" s="12" t="s">
        <v>161</v>
      </c>
      <c r="F206" s="12" t="s">
        <v>10</v>
      </c>
      <c r="G206" s="12" t="s">
        <v>10</v>
      </c>
      <c r="H206" s="148" t="s">
        <v>40</v>
      </c>
      <c r="I206" s="46">
        <v>3000</v>
      </c>
    </row>
    <row r="207" spans="1:9" ht="16.5" customHeight="1">
      <c r="A207" s="109" t="s">
        <v>255</v>
      </c>
      <c r="B207" s="232" t="s">
        <v>92</v>
      </c>
      <c r="C207" s="81" t="s">
        <v>13</v>
      </c>
      <c r="D207" s="63" t="s">
        <v>10</v>
      </c>
      <c r="E207" s="63" t="s">
        <v>161</v>
      </c>
      <c r="F207" s="63" t="s">
        <v>10</v>
      </c>
      <c r="G207" s="63" t="s">
        <v>17</v>
      </c>
      <c r="H207" s="150"/>
      <c r="I207" s="64">
        <f>I208</f>
        <v>277000</v>
      </c>
    </row>
    <row r="208" spans="1:9" ht="12.75">
      <c r="A208" s="24" t="s">
        <v>106</v>
      </c>
      <c r="B208" s="227" t="s">
        <v>92</v>
      </c>
      <c r="C208" s="79" t="s">
        <v>13</v>
      </c>
      <c r="D208" s="12" t="s">
        <v>10</v>
      </c>
      <c r="E208" s="12" t="s">
        <v>161</v>
      </c>
      <c r="F208" s="12" t="s">
        <v>10</v>
      </c>
      <c r="G208" s="12" t="s">
        <v>17</v>
      </c>
      <c r="H208" s="148" t="s">
        <v>40</v>
      </c>
      <c r="I208" s="39">
        <v>277000</v>
      </c>
    </row>
    <row r="209" spans="1:9" ht="38.25">
      <c r="A209" s="168" t="s">
        <v>162</v>
      </c>
      <c r="B209" s="232" t="s">
        <v>92</v>
      </c>
      <c r="C209" s="81" t="s">
        <v>13</v>
      </c>
      <c r="D209" s="63" t="s">
        <v>10</v>
      </c>
      <c r="E209" s="63" t="s">
        <v>161</v>
      </c>
      <c r="F209" s="63" t="s">
        <v>11</v>
      </c>
      <c r="G209" s="63" t="s">
        <v>42</v>
      </c>
      <c r="H209" s="150"/>
      <c r="I209" s="64">
        <f>I210+I211</f>
        <v>1075000</v>
      </c>
    </row>
    <row r="210" spans="1:9" ht="16.5" customHeight="1">
      <c r="A210" s="24" t="s">
        <v>106</v>
      </c>
      <c r="B210" s="227" t="s">
        <v>92</v>
      </c>
      <c r="C210" s="79" t="s">
        <v>13</v>
      </c>
      <c r="D210" s="12" t="s">
        <v>10</v>
      </c>
      <c r="E210" s="12" t="s">
        <v>161</v>
      </c>
      <c r="F210" s="12" t="s">
        <v>11</v>
      </c>
      <c r="G210" s="12" t="s">
        <v>42</v>
      </c>
      <c r="H210" s="148" t="s">
        <v>40</v>
      </c>
      <c r="I210" s="39">
        <v>760000</v>
      </c>
    </row>
    <row r="211" spans="1:9" ht="30.75" customHeight="1">
      <c r="A211" s="24" t="s">
        <v>241</v>
      </c>
      <c r="B211" s="227" t="s">
        <v>92</v>
      </c>
      <c r="C211" s="79" t="s">
        <v>13</v>
      </c>
      <c r="D211" s="12" t="s">
        <v>10</v>
      </c>
      <c r="E211" s="12" t="s">
        <v>161</v>
      </c>
      <c r="F211" s="12" t="s">
        <v>11</v>
      </c>
      <c r="G211" s="12" t="s">
        <v>17</v>
      </c>
      <c r="H211" s="148" t="s">
        <v>40</v>
      </c>
      <c r="I211" s="39">
        <v>315000</v>
      </c>
    </row>
    <row r="212" spans="1:9" ht="18" customHeight="1">
      <c r="A212" s="195" t="s">
        <v>3</v>
      </c>
      <c r="B212" s="231" t="s">
        <v>92</v>
      </c>
      <c r="C212" s="97" t="s">
        <v>13</v>
      </c>
      <c r="D212" s="19" t="s">
        <v>10</v>
      </c>
      <c r="E212" s="18" t="s">
        <v>37</v>
      </c>
      <c r="F212" s="18" t="s">
        <v>42</v>
      </c>
      <c r="G212" s="18" t="s">
        <v>42</v>
      </c>
      <c r="H212" s="248"/>
      <c r="I212" s="44">
        <f>I213+I215+I217</f>
        <v>21000</v>
      </c>
    </row>
    <row r="213" spans="1:9" ht="15.75" customHeight="1" hidden="1">
      <c r="A213" s="202" t="s">
        <v>194</v>
      </c>
      <c r="B213" s="232" t="s">
        <v>92</v>
      </c>
      <c r="C213" s="81" t="s">
        <v>13</v>
      </c>
      <c r="D213" s="63" t="s">
        <v>10</v>
      </c>
      <c r="E213" s="63" t="s">
        <v>37</v>
      </c>
      <c r="F213" s="63" t="s">
        <v>12</v>
      </c>
      <c r="G213" s="63" t="s">
        <v>21</v>
      </c>
      <c r="H213" s="150"/>
      <c r="I213" s="64">
        <f>I214</f>
        <v>0</v>
      </c>
    </row>
    <row r="214" spans="1:9" ht="12.75" hidden="1">
      <c r="A214" s="24" t="s">
        <v>195</v>
      </c>
      <c r="B214" s="227" t="s">
        <v>92</v>
      </c>
      <c r="C214" s="79" t="s">
        <v>13</v>
      </c>
      <c r="D214" s="12" t="s">
        <v>10</v>
      </c>
      <c r="E214" s="12" t="s">
        <v>37</v>
      </c>
      <c r="F214" s="12" t="s">
        <v>12</v>
      </c>
      <c r="G214" s="12" t="s">
        <v>21</v>
      </c>
      <c r="H214" s="148" t="s">
        <v>196</v>
      </c>
      <c r="I214" s="46"/>
    </row>
    <row r="215" spans="1:9" ht="30" customHeight="1">
      <c r="A215" s="202" t="s">
        <v>197</v>
      </c>
      <c r="B215" s="232" t="s">
        <v>92</v>
      </c>
      <c r="C215" s="81" t="s">
        <v>13</v>
      </c>
      <c r="D215" s="63" t="s">
        <v>10</v>
      </c>
      <c r="E215" s="63" t="s">
        <v>37</v>
      </c>
      <c r="F215" s="63" t="s">
        <v>14</v>
      </c>
      <c r="G215" s="63" t="s">
        <v>20</v>
      </c>
      <c r="H215" s="150"/>
      <c r="I215" s="64">
        <f>I216</f>
        <v>21000</v>
      </c>
    </row>
    <row r="216" spans="1:9" ht="16.5" customHeight="1">
      <c r="A216" s="24" t="s">
        <v>106</v>
      </c>
      <c r="B216" s="227" t="s">
        <v>92</v>
      </c>
      <c r="C216" s="79" t="s">
        <v>13</v>
      </c>
      <c r="D216" s="12" t="s">
        <v>10</v>
      </c>
      <c r="E216" s="12" t="s">
        <v>37</v>
      </c>
      <c r="F216" s="12" t="s">
        <v>14</v>
      </c>
      <c r="G216" s="12" t="s">
        <v>20</v>
      </c>
      <c r="H216" s="148" t="s">
        <v>40</v>
      </c>
      <c r="I216" s="46">
        <v>21000</v>
      </c>
    </row>
    <row r="217" spans="1:9" ht="38.25" hidden="1">
      <c r="A217" s="202" t="s">
        <v>198</v>
      </c>
      <c r="B217" s="232" t="s">
        <v>92</v>
      </c>
      <c r="C217" s="81" t="s">
        <v>13</v>
      </c>
      <c r="D217" s="63" t="s">
        <v>10</v>
      </c>
      <c r="E217" s="63" t="s">
        <v>37</v>
      </c>
      <c r="F217" s="63" t="s">
        <v>199</v>
      </c>
      <c r="G217" s="63" t="s">
        <v>20</v>
      </c>
      <c r="H217" s="150"/>
      <c r="I217" s="64">
        <f>I218</f>
        <v>0</v>
      </c>
    </row>
    <row r="218" spans="1:9" ht="18.75" customHeight="1" hidden="1">
      <c r="A218" s="24" t="s">
        <v>195</v>
      </c>
      <c r="B218" s="227" t="s">
        <v>92</v>
      </c>
      <c r="C218" s="79" t="s">
        <v>13</v>
      </c>
      <c r="D218" s="12" t="s">
        <v>10</v>
      </c>
      <c r="E218" s="12" t="s">
        <v>37</v>
      </c>
      <c r="F218" s="12" t="s">
        <v>199</v>
      </c>
      <c r="G218" s="12" t="s">
        <v>20</v>
      </c>
      <c r="H218" s="148" t="s">
        <v>196</v>
      </c>
      <c r="I218" s="46"/>
    </row>
    <row r="219" spans="1:9" ht="12.75">
      <c r="A219" s="57" t="s">
        <v>70</v>
      </c>
      <c r="B219" s="230" t="s">
        <v>92</v>
      </c>
      <c r="C219" s="78" t="s">
        <v>13</v>
      </c>
      <c r="D219" s="11" t="s">
        <v>21</v>
      </c>
      <c r="E219" s="11"/>
      <c r="F219" s="11"/>
      <c r="G219" s="11"/>
      <c r="H219" s="235"/>
      <c r="I219" s="40">
        <f>I220</f>
        <v>670000</v>
      </c>
    </row>
    <row r="220" spans="1:9" ht="25.5">
      <c r="A220" s="58" t="s">
        <v>64</v>
      </c>
      <c r="B220" s="231" t="s">
        <v>92</v>
      </c>
      <c r="C220" s="76" t="s">
        <v>13</v>
      </c>
      <c r="D220" s="18" t="s">
        <v>21</v>
      </c>
      <c r="E220" s="18" t="s">
        <v>38</v>
      </c>
      <c r="F220" s="18" t="s">
        <v>42</v>
      </c>
      <c r="G220" s="18" t="s">
        <v>42</v>
      </c>
      <c r="H220" s="149"/>
      <c r="I220" s="38">
        <f>I221</f>
        <v>670000</v>
      </c>
    </row>
    <row r="221" spans="1:9" ht="25.5">
      <c r="A221" s="77" t="s">
        <v>63</v>
      </c>
      <c r="B221" s="232" t="s">
        <v>92</v>
      </c>
      <c r="C221" s="81" t="s">
        <v>13</v>
      </c>
      <c r="D221" s="63" t="s">
        <v>21</v>
      </c>
      <c r="E221" s="63" t="s">
        <v>38</v>
      </c>
      <c r="F221" s="63" t="s">
        <v>107</v>
      </c>
      <c r="G221" s="63" t="s">
        <v>42</v>
      </c>
      <c r="H221" s="150"/>
      <c r="I221" s="64">
        <f>I222</f>
        <v>670000</v>
      </c>
    </row>
    <row r="222" spans="1:9" ht="12.75">
      <c r="A222" s="107" t="s">
        <v>128</v>
      </c>
      <c r="B222" s="227" t="s">
        <v>92</v>
      </c>
      <c r="C222" s="99" t="s">
        <v>13</v>
      </c>
      <c r="D222" s="12" t="s">
        <v>21</v>
      </c>
      <c r="E222" s="12" t="s">
        <v>38</v>
      </c>
      <c r="F222" s="12" t="s">
        <v>107</v>
      </c>
      <c r="G222" s="12" t="s">
        <v>42</v>
      </c>
      <c r="H222" s="148" t="s">
        <v>149</v>
      </c>
      <c r="I222" s="39">
        <v>670000</v>
      </c>
    </row>
    <row r="223" spans="1:9" ht="18.75" customHeight="1">
      <c r="A223" s="188" t="s">
        <v>229</v>
      </c>
      <c r="B223" s="230" t="s">
        <v>92</v>
      </c>
      <c r="C223" s="78" t="s">
        <v>13</v>
      </c>
      <c r="D223" s="11" t="s">
        <v>11</v>
      </c>
      <c r="E223" s="11"/>
      <c r="F223" s="11"/>
      <c r="G223" s="11"/>
      <c r="H223" s="235"/>
      <c r="I223" s="40">
        <f>I224+I227</f>
        <v>117500.6</v>
      </c>
    </row>
    <row r="224" spans="1:9" ht="12.75">
      <c r="A224" s="120" t="s">
        <v>84</v>
      </c>
      <c r="B224" s="231" t="s">
        <v>92</v>
      </c>
      <c r="C224" s="94" t="s">
        <v>13</v>
      </c>
      <c r="D224" s="32" t="s">
        <v>11</v>
      </c>
      <c r="E224" s="32" t="s">
        <v>83</v>
      </c>
      <c r="F224" s="32" t="s">
        <v>42</v>
      </c>
      <c r="G224" s="32" t="s">
        <v>42</v>
      </c>
      <c r="H224" s="238"/>
      <c r="I224" s="38">
        <f>I225</f>
        <v>100000</v>
      </c>
    </row>
    <row r="225" spans="1:9" ht="12.75">
      <c r="A225" s="70" t="s">
        <v>136</v>
      </c>
      <c r="B225" s="232" t="s">
        <v>92</v>
      </c>
      <c r="C225" s="95" t="s">
        <v>13</v>
      </c>
      <c r="D225" s="63" t="s">
        <v>11</v>
      </c>
      <c r="E225" s="63" t="s">
        <v>83</v>
      </c>
      <c r="F225" s="63" t="s">
        <v>18</v>
      </c>
      <c r="G225" s="63" t="s">
        <v>42</v>
      </c>
      <c r="H225" s="150"/>
      <c r="I225" s="64">
        <f>I226</f>
        <v>100000</v>
      </c>
    </row>
    <row r="226" spans="1:9" ht="12.75">
      <c r="A226" s="107" t="s">
        <v>128</v>
      </c>
      <c r="B226" s="227" t="s">
        <v>92</v>
      </c>
      <c r="C226" s="96" t="s">
        <v>13</v>
      </c>
      <c r="D226" s="12" t="s">
        <v>11</v>
      </c>
      <c r="E226" s="12" t="s">
        <v>83</v>
      </c>
      <c r="F226" s="12" t="s">
        <v>18</v>
      </c>
      <c r="G226" s="12" t="s">
        <v>42</v>
      </c>
      <c r="H226" s="148" t="s">
        <v>149</v>
      </c>
      <c r="I226" s="39">
        <v>100000</v>
      </c>
    </row>
    <row r="227" spans="1:9" ht="12.75">
      <c r="A227" s="146" t="s">
        <v>164</v>
      </c>
      <c r="B227" s="231" t="s">
        <v>92</v>
      </c>
      <c r="C227" s="85" t="s">
        <v>13</v>
      </c>
      <c r="D227" s="18" t="s">
        <v>11</v>
      </c>
      <c r="E227" s="18" t="s">
        <v>165</v>
      </c>
      <c r="F227" s="19" t="s">
        <v>0</v>
      </c>
      <c r="G227" s="19" t="s">
        <v>0</v>
      </c>
      <c r="H227" s="149"/>
      <c r="I227" s="38">
        <f>I228</f>
        <v>17500.6</v>
      </c>
    </row>
    <row r="228" spans="1:9" ht="12.75">
      <c r="A228" s="170" t="s">
        <v>166</v>
      </c>
      <c r="B228" s="232" t="s">
        <v>92</v>
      </c>
      <c r="C228" s="86" t="s">
        <v>13</v>
      </c>
      <c r="D228" s="63" t="s">
        <v>11</v>
      </c>
      <c r="E228" s="63" t="s">
        <v>165</v>
      </c>
      <c r="F228" s="66" t="s">
        <v>17</v>
      </c>
      <c r="G228" s="66" t="s">
        <v>0</v>
      </c>
      <c r="H228" s="150"/>
      <c r="I228" s="64">
        <f>I229</f>
        <v>17500.6</v>
      </c>
    </row>
    <row r="229" spans="1:9" ht="12.75">
      <c r="A229" s="107" t="s">
        <v>128</v>
      </c>
      <c r="B229" s="227" t="s">
        <v>92</v>
      </c>
      <c r="C229" s="35" t="s">
        <v>13</v>
      </c>
      <c r="D229" s="130" t="s">
        <v>11</v>
      </c>
      <c r="E229" s="12" t="s">
        <v>165</v>
      </c>
      <c r="F229" s="13" t="s">
        <v>17</v>
      </c>
      <c r="G229" s="13" t="s">
        <v>42</v>
      </c>
      <c r="H229" s="148" t="s">
        <v>149</v>
      </c>
      <c r="I229" s="39">
        <v>17500.6</v>
      </c>
    </row>
    <row r="230" spans="1:9" ht="18.75" customHeight="1">
      <c r="A230" s="114" t="s">
        <v>24</v>
      </c>
      <c r="B230" s="228" t="s">
        <v>92</v>
      </c>
      <c r="C230" s="100" t="s">
        <v>14</v>
      </c>
      <c r="D230" s="28"/>
      <c r="E230" s="28"/>
      <c r="F230" s="28"/>
      <c r="G230" s="28"/>
      <c r="H230" s="241"/>
      <c r="I230" s="41">
        <f>I231+I243+I262+I274+I286+I290</f>
        <v>59956108.78</v>
      </c>
    </row>
    <row r="231" spans="1:9" ht="15" customHeight="1">
      <c r="A231" s="57" t="s">
        <v>132</v>
      </c>
      <c r="B231" s="230" t="s">
        <v>92</v>
      </c>
      <c r="C231" s="78" t="s">
        <v>14</v>
      </c>
      <c r="D231" s="11" t="s">
        <v>10</v>
      </c>
      <c r="E231" s="12"/>
      <c r="F231" s="12"/>
      <c r="G231" s="12"/>
      <c r="H231" s="148"/>
      <c r="I231" s="40">
        <f>I232+I236</f>
        <v>20815092.66</v>
      </c>
    </row>
    <row r="232" spans="1:9" ht="16.5" customHeight="1">
      <c r="A232" s="58" t="s">
        <v>65</v>
      </c>
      <c r="B232" s="231" t="s">
        <v>92</v>
      </c>
      <c r="C232" s="76" t="s">
        <v>14</v>
      </c>
      <c r="D232" s="18" t="s">
        <v>10</v>
      </c>
      <c r="E232" s="18" t="s">
        <v>35</v>
      </c>
      <c r="F232" s="18" t="s">
        <v>42</v>
      </c>
      <c r="G232" s="18" t="s">
        <v>42</v>
      </c>
      <c r="H232" s="149"/>
      <c r="I232" s="38">
        <f>I233</f>
        <v>19792734.66</v>
      </c>
    </row>
    <row r="233" spans="1:9" ht="15.75" customHeight="1">
      <c r="A233" s="70" t="s">
        <v>4</v>
      </c>
      <c r="B233" s="232" t="s">
        <v>92</v>
      </c>
      <c r="C233" s="81" t="s">
        <v>14</v>
      </c>
      <c r="D233" s="63" t="s">
        <v>10</v>
      </c>
      <c r="E233" s="63" t="s">
        <v>35</v>
      </c>
      <c r="F233" s="63" t="s">
        <v>105</v>
      </c>
      <c r="G233" s="63" t="s">
        <v>42</v>
      </c>
      <c r="H233" s="150"/>
      <c r="I233" s="64">
        <f>I234+I235</f>
        <v>19792734.66</v>
      </c>
    </row>
    <row r="234" spans="1:9" ht="12.75">
      <c r="A234" s="117" t="s">
        <v>106</v>
      </c>
      <c r="B234" s="227" t="s">
        <v>92</v>
      </c>
      <c r="C234" s="99" t="s">
        <v>14</v>
      </c>
      <c r="D234" s="12" t="s">
        <v>10</v>
      </c>
      <c r="E234" s="12" t="s">
        <v>35</v>
      </c>
      <c r="F234" s="12" t="s">
        <v>105</v>
      </c>
      <c r="G234" s="12" t="s">
        <v>42</v>
      </c>
      <c r="H234" s="148" t="s">
        <v>40</v>
      </c>
      <c r="I234" s="39">
        <v>14624794.71</v>
      </c>
    </row>
    <row r="235" spans="1:9" ht="12.75">
      <c r="A235" s="24" t="s">
        <v>238</v>
      </c>
      <c r="B235" s="227" t="s">
        <v>92</v>
      </c>
      <c r="C235" s="99" t="s">
        <v>14</v>
      </c>
      <c r="D235" s="12" t="s">
        <v>10</v>
      </c>
      <c r="E235" s="12" t="s">
        <v>35</v>
      </c>
      <c r="F235" s="12" t="s">
        <v>105</v>
      </c>
      <c r="G235" s="12" t="s">
        <v>10</v>
      </c>
      <c r="H235" s="148" t="s">
        <v>40</v>
      </c>
      <c r="I235" s="39">
        <v>5167939.95</v>
      </c>
    </row>
    <row r="236" spans="1:9" ht="25.5">
      <c r="A236" s="58" t="s">
        <v>167</v>
      </c>
      <c r="B236" s="231" t="s">
        <v>92</v>
      </c>
      <c r="C236" s="97" t="s">
        <v>14</v>
      </c>
      <c r="D236" s="19" t="s">
        <v>10</v>
      </c>
      <c r="E236" s="18" t="s">
        <v>161</v>
      </c>
      <c r="F236" s="19" t="s">
        <v>10</v>
      </c>
      <c r="G236" s="19" t="s">
        <v>42</v>
      </c>
      <c r="H236" s="248"/>
      <c r="I236" s="38">
        <f>I237+I239+I241</f>
        <v>1022358</v>
      </c>
    </row>
    <row r="237" spans="1:9" ht="14.25" customHeight="1">
      <c r="A237" s="70" t="s">
        <v>193</v>
      </c>
      <c r="B237" s="232" t="s">
        <v>92</v>
      </c>
      <c r="C237" s="95" t="s">
        <v>14</v>
      </c>
      <c r="D237" s="66" t="s">
        <v>10</v>
      </c>
      <c r="E237" s="63" t="s">
        <v>161</v>
      </c>
      <c r="F237" s="66" t="s">
        <v>10</v>
      </c>
      <c r="G237" s="66" t="s">
        <v>10</v>
      </c>
      <c r="H237" s="249"/>
      <c r="I237" s="64">
        <f>I238</f>
        <v>23000</v>
      </c>
    </row>
    <row r="238" spans="1:9" ht="12.75">
      <c r="A238" s="24" t="s">
        <v>106</v>
      </c>
      <c r="B238" s="227" t="s">
        <v>92</v>
      </c>
      <c r="C238" s="79" t="s">
        <v>14</v>
      </c>
      <c r="D238" s="12" t="s">
        <v>10</v>
      </c>
      <c r="E238" s="12" t="s">
        <v>161</v>
      </c>
      <c r="F238" s="12" t="s">
        <v>10</v>
      </c>
      <c r="G238" s="12" t="s">
        <v>10</v>
      </c>
      <c r="H238" s="148" t="s">
        <v>40</v>
      </c>
      <c r="I238" s="46">
        <v>23000</v>
      </c>
    </row>
    <row r="239" spans="1:9" ht="25.5">
      <c r="A239" s="109" t="s">
        <v>255</v>
      </c>
      <c r="B239" s="232" t="s">
        <v>92</v>
      </c>
      <c r="C239" s="81" t="s">
        <v>14</v>
      </c>
      <c r="D239" s="63" t="s">
        <v>10</v>
      </c>
      <c r="E239" s="63" t="s">
        <v>161</v>
      </c>
      <c r="F239" s="63" t="s">
        <v>10</v>
      </c>
      <c r="G239" s="63" t="s">
        <v>17</v>
      </c>
      <c r="H239" s="150"/>
      <c r="I239" s="64">
        <f>I240</f>
        <v>432000</v>
      </c>
    </row>
    <row r="240" spans="1:9" ht="13.5" customHeight="1">
      <c r="A240" s="24" t="s">
        <v>106</v>
      </c>
      <c r="B240" s="227" t="s">
        <v>92</v>
      </c>
      <c r="C240" s="79" t="s">
        <v>14</v>
      </c>
      <c r="D240" s="12" t="s">
        <v>10</v>
      </c>
      <c r="E240" s="12" t="s">
        <v>161</v>
      </c>
      <c r="F240" s="12" t="s">
        <v>10</v>
      </c>
      <c r="G240" s="12" t="s">
        <v>17</v>
      </c>
      <c r="H240" s="148" t="s">
        <v>40</v>
      </c>
      <c r="I240" s="39">
        <v>432000</v>
      </c>
    </row>
    <row r="241" spans="1:9" ht="15.75" customHeight="1">
      <c r="A241" s="109" t="s">
        <v>262</v>
      </c>
      <c r="B241" s="232" t="s">
        <v>92</v>
      </c>
      <c r="C241" s="81" t="s">
        <v>14</v>
      </c>
      <c r="D241" s="63" t="s">
        <v>10</v>
      </c>
      <c r="E241" s="63" t="s">
        <v>161</v>
      </c>
      <c r="F241" s="63" t="s">
        <v>10</v>
      </c>
      <c r="G241" s="63" t="s">
        <v>211</v>
      </c>
      <c r="H241" s="150"/>
      <c r="I241" s="64">
        <f>I242</f>
        <v>567358</v>
      </c>
    </row>
    <row r="242" spans="1:9" ht="12.75">
      <c r="A242" s="24" t="s">
        <v>106</v>
      </c>
      <c r="B242" s="227" t="s">
        <v>92</v>
      </c>
      <c r="C242" s="79" t="s">
        <v>14</v>
      </c>
      <c r="D242" s="12" t="s">
        <v>10</v>
      </c>
      <c r="E242" s="12" t="s">
        <v>161</v>
      </c>
      <c r="F242" s="12" t="s">
        <v>10</v>
      </c>
      <c r="G242" s="12" t="s">
        <v>211</v>
      </c>
      <c r="H242" s="148" t="s">
        <v>40</v>
      </c>
      <c r="I242" s="39">
        <v>567358</v>
      </c>
    </row>
    <row r="243" spans="1:9" ht="12.75">
      <c r="A243" s="121" t="s">
        <v>133</v>
      </c>
      <c r="B243" s="230" t="s">
        <v>92</v>
      </c>
      <c r="C243" s="78" t="s">
        <v>14</v>
      </c>
      <c r="D243" s="11" t="s">
        <v>18</v>
      </c>
      <c r="E243" s="11"/>
      <c r="F243" s="11"/>
      <c r="G243" s="11"/>
      <c r="H243" s="235"/>
      <c r="I243" s="40">
        <f>I244+I248+I253</f>
        <v>19960522.65</v>
      </c>
    </row>
    <row r="244" spans="1:9" ht="17.25" customHeight="1">
      <c r="A244" s="58" t="s">
        <v>65</v>
      </c>
      <c r="B244" s="231" t="s">
        <v>92</v>
      </c>
      <c r="C244" s="76" t="s">
        <v>14</v>
      </c>
      <c r="D244" s="18" t="s">
        <v>18</v>
      </c>
      <c r="E244" s="18" t="s">
        <v>35</v>
      </c>
      <c r="F244" s="18" t="s">
        <v>42</v>
      </c>
      <c r="G244" s="18" t="s">
        <v>42</v>
      </c>
      <c r="H244" s="149"/>
      <c r="I244" s="38">
        <f>I245</f>
        <v>14279492.65</v>
      </c>
    </row>
    <row r="245" spans="1:9" ht="12.75">
      <c r="A245" s="70" t="s">
        <v>4</v>
      </c>
      <c r="B245" s="232" t="s">
        <v>92</v>
      </c>
      <c r="C245" s="81" t="s">
        <v>14</v>
      </c>
      <c r="D245" s="63" t="s">
        <v>18</v>
      </c>
      <c r="E245" s="63" t="s">
        <v>35</v>
      </c>
      <c r="F245" s="63" t="s">
        <v>105</v>
      </c>
      <c r="G245" s="63" t="s">
        <v>42</v>
      </c>
      <c r="H245" s="150"/>
      <c r="I245" s="64">
        <f>I246+I247</f>
        <v>14279492.65</v>
      </c>
    </row>
    <row r="246" spans="1:9" ht="14.25" customHeight="1">
      <c r="A246" s="117" t="s">
        <v>106</v>
      </c>
      <c r="B246" s="227" t="s">
        <v>92</v>
      </c>
      <c r="C246" s="99" t="s">
        <v>14</v>
      </c>
      <c r="D246" s="12" t="s">
        <v>18</v>
      </c>
      <c r="E246" s="12" t="s">
        <v>35</v>
      </c>
      <c r="F246" s="12" t="s">
        <v>105</v>
      </c>
      <c r="G246" s="12" t="s">
        <v>42</v>
      </c>
      <c r="H246" s="148" t="s">
        <v>40</v>
      </c>
      <c r="I246" s="39">
        <v>10997926.99</v>
      </c>
    </row>
    <row r="247" spans="1:9" ht="16.5" customHeight="1">
      <c r="A247" s="24" t="s">
        <v>238</v>
      </c>
      <c r="B247" s="227" t="s">
        <v>92</v>
      </c>
      <c r="C247" s="99" t="s">
        <v>14</v>
      </c>
      <c r="D247" s="12" t="s">
        <v>18</v>
      </c>
      <c r="E247" s="12" t="s">
        <v>35</v>
      </c>
      <c r="F247" s="12" t="s">
        <v>105</v>
      </c>
      <c r="G247" s="12" t="s">
        <v>10</v>
      </c>
      <c r="H247" s="148" t="s">
        <v>40</v>
      </c>
      <c r="I247" s="39">
        <v>3281565.66</v>
      </c>
    </row>
    <row r="248" spans="1:9" ht="12.75">
      <c r="A248" s="58" t="s">
        <v>81</v>
      </c>
      <c r="B248" s="231" t="s">
        <v>92</v>
      </c>
      <c r="C248" s="76" t="s">
        <v>14</v>
      </c>
      <c r="D248" s="18" t="s">
        <v>18</v>
      </c>
      <c r="E248" s="18" t="s">
        <v>6</v>
      </c>
      <c r="F248" s="18" t="s">
        <v>42</v>
      </c>
      <c r="G248" s="18" t="s">
        <v>42</v>
      </c>
      <c r="H248" s="149"/>
      <c r="I248" s="38">
        <f>I249+I251</f>
        <v>4658388</v>
      </c>
    </row>
    <row r="249" spans="1:9" ht="25.5">
      <c r="A249" s="70" t="s">
        <v>85</v>
      </c>
      <c r="B249" s="232" t="s">
        <v>92</v>
      </c>
      <c r="C249" s="81" t="s">
        <v>14</v>
      </c>
      <c r="D249" s="63" t="s">
        <v>18</v>
      </c>
      <c r="E249" s="63" t="s">
        <v>6</v>
      </c>
      <c r="F249" s="63" t="s">
        <v>114</v>
      </c>
      <c r="G249" s="63" t="s">
        <v>42</v>
      </c>
      <c r="H249" s="150"/>
      <c r="I249" s="64">
        <f>I250</f>
        <v>1410000</v>
      </c>
    </row>
    <row r="250" spans="1:9" ht="12.75">
      <c r="A250" s="117" t="s">
        <v>106</v>
      </c>
      <c r="B250" s="227" t="s">
        <v>92</v>
      </c>
      <c r="C250" s="99" t="s">
        <v>14</v>
      </c>
      <c r="D250" s="12" t="s">
        <v>18</v>
      </c>
      <c r="E250" s="12" t="s">
        <v>6</v>
      </c>
      <c r="F250" s="12" t="s">
        <v>114</v>
      </c>
      <c r="G250" s="12" t="s">
        <v>42</v>
      </c>
      <c r="H250" s="148" t="s">
        <v>40</v>
      </c>
      <c r="I250" s="39">
        <v>1410000</v>
      </c>
    </row>
    <row r="251" spans="1:9" ht="53.25" customHeight="1">
      <c r="A251" s="265" t="s">
        <v>242</v>
      </c>
      <c r="B251" s="232" t="s">
        <v>92</v>
      </c>
      <c r="C251" s="81" t="s">
        <v>14</v>
      </c>
      <c r="D251" s="63" t="s">
        <v>18</v>
      </c>
      <c r="E251" s="63" t="s">
        <v>6</v>
      </c>
      <c r="F251" s="63" t="s">
        <v>243</v>
      </c>
      <c r="G251" s="63" t="s">
        <v>42</v>
      </c>
      <c r="H251" s="148"/>
      <c r="I251" s="64">
        <f>I252</f>
        <v>3248388</v>
      </c>
    </row>
    <row r="252" spans="1:9" ht="16.5" customHeight="1">
      <c r="A252" s="117" t="s">
        <v>106</v>
      </c>
      <c r="B252" s="227" t="s">
        <v>92</v>
      </c>
      <c r="C252" s="99" t="s">
        <v>14</v>
      </c>
      <c r="D252" s="12" t="s">
        <v>18</v>
      </c>
      <c r="E252" s="12" t="s">
        <v>6</v>
      </c>
      <c r="F252" s="12" t="s">
        <v>243</v>
      </c>
      <c r="G252" s="12" t="s">
        <v>42</v>
      </c>
      <c r="H252" s="148" t="s">
        <v>40</v>
      </c>
      <c r="I252" s="39">
        <v>3248388</v>
      </c>
    </row>
    <row r="253" spans="1:9" ht="25.5">
      <c r="A253" s="58" t="s">
        <v>167</v>
      </c>
      <c r="B253" s="231" t="s">
        <v>92</v>
      </c>
      <c r="C253" s="97" t="s">
        <v>14</v>
      </c>
      <c r="D253" s="19" t="s">
        <v>18</v>
      </c>
      <c r="E253" s="18" t="s">
        <v>161</v>
      </c>
      <c r="F253" s="19" t="s">
        <v>10</v>
      </c>
      <c r="G253" s="19" t="s">
        <v>42</v>
      </c>
      <c r="H253" s="248"/>
      <c r="I253" s="38">
        <f>I254+I256+I258+I260</f>
        <v>1022642</v>
      </c>
    </row>
    <row r="254" spans="1:9" ht="25.5">
      <c r="A254" s="70" t="s">
        <v>193</v>
      </c>
      <c r="B254" s="232" t="s">
        <v>92</v>
      </c>
      <c r="C254" s="95" t="s">
        <v>14</v>
      </c>
      <c r="D254" s="66" t="s">
        <v>18</v>
      </c>
      <c r="E254" s="63" t="s">
        <v>161</v>
      </c>
      <c r="F254" s="66" t="s">
        <v>10</v>
      </c>
      <c r="G254" s="66" t="s">
        <v>10</v>
      </c>
      <c r="H254" s="249"/>
      <c r="I254" s="64">
        <f>I255</f>
        <v>12000</v>
      </c>
    </row>
    <row r="255" spans="1:9" ht="12.75">
      <c r="A255" s="24" t="s">
        <v>106</v>
      </c>
      <c r="B255" s="227" t="s">
        <v>92</v>
      </c>
      <c r="C255" s="79" t="s">
        <v>14</v>
      </c>
      <c r="D255" s="12" t="s">
        <v>18</v>
      </c>
      <c r="E255" s="12" t="s">
        <v>161</v>
      </c>
      <c r="F255" s="12" t="s">
        <v>10</v>
      </c>
      <c r="G255" s="12" t="s">
        <v>10</v>
      </c>
      <c r="H255" s="148" t="s">
        <v>40</v>
      </c>
      <c r="I255" s="46">
        <v>12000</v>
      </c>
    </row>
    <row r="256" spans="1:9" ht="25.5">
      <c r="A256" s="109" t="s">
        <v>255</v>
      </c>
      <c r="B256" s="232" t="s">
        <v>92</v>
      </c>
      <c r="C256" s="81" t="s">
        <v>14</v>
      </c>
      <c r="D256" s="63" t="s">
        <v>18</v>
      </c>
      <c r="E256" s="63" t="s">
        <v>161</v>
      </c>
      <c r="F256" s="63" t="s">
        <v>10</v>
      </c>
      <c r="G256" s="63" t="s">
        <v>17</v>
      </c>
      <c r="H256" s="150"/>
      <c r="I256" s="64">
        <f>I257</f>
        <v>590000</v>
      </c>
    </row>
    <row r="257" spans="1:9" ht="17.25" customHeight="1">
      <c r="A257" s="24" t="s">
        <v>106</v>
      </c>
      <c r="B257" s="227" t="s">
        <v>92</v>
      </c>
      <c r="C257" s="79" t="s">
        <v>14</v>
      </c>
      <c r="D257" s="12" t="s">
        <v>18</v>
      </c>
      <c r="E257" s="12" t="s">
        <v>161</v>
      </c>
      <c r="F257" s="12" t="s">
        <v>10</v>
      </c>
      <c r="G257" s="12" t="s">
        <v>17</v>
      </c>
      <c r="H257" s="148" t="s">
        <v>40</v>
      </c>
      <c r="I257" s="39">
        <v>590000</v>
      </c>
    </row>
    <row r="258" spans="1:9" ht="25.5">
      <c r="A258" s="109" t="s">
        <v>187</v>
      </c>
      <c r="B258" s="232" t="s">
        <v>92</v>
      </c>
      <c r="C258" s="81" t="s">
        <v>14</v>
      </c>
      <c r="D258" s="63" t="s">
        <v>18</v>
      </c>
      <c r="E258" s="63" t="s">
        <v>161</v>
      </c>
      <c r="F258" s="63" t="s">
        <v>10</v>
      </c>
      <c r="G258" s="63" t="s">
        <v>87</v>
      </c>
      <c r="H258" s="150"/>
      <c r="I258" s="64">
        <f>I259</f>
        <v>225000</v>
      </c>
    </row>
    <row r="259" spans="1:9" ht="12.75">
      <c r="A259" s="24" t="s">
        <v>200</v>
      </c>
      <c r="B259" s="227" t="s">
        <v>92</v>
      </c>
      <c r="C259" s="79" t="s">
        <v>14</v>
      </c>
      <c r="D259" s="12" t="s">
        <v>18</v>
      </c>
      <c r="E259" s="12" t="s">
        <v>161</v>
      </c>
      <c r="F259" s="12" t="s">
        <v>10</v>
      </c>
      <c r="G259" s="12" t="s">
        <v>87</v>
      </c>
      <c r="H259" s="148" t="s">
        <v>40</v>
      </c>
      <c r="I259" s="46">
        <v>225000</v>
      </c>
    </row>
    <row r="260" spans="1:9" ht="25.5">
      <c r="A260" s="109" t="s">
        <v>262</v>
      </c>
      <c r="B260" s="232" t="s">
        <v>92</v>
      </c>
      <c r="C260" s="81" t="s">
        <v>14</v>
      </c>
      <c r="D260" s="63" t="s">
        <v>18</v>
      </c>
      <c r="E260" s="63" t="s">
        <v>161</v>
      </c>
      <c r="F260" s="63" t="s">
        <v>10</v>
      </c>
      <c r="G260" s="63" t="s">
        <v>211</v>
      </c>
      <c r="H260" s="150"/>
      <c r="I260" s="64">
        <f>I261</f>
        <v>195642</v>
      </c>
    </row>
    <row r="261" spans="1:9" ht="16.5" customHeight="1">
      <c r="A261" s="24" t="s">
        <v>106</v>
      </c>
      <c r="B261" s="227" t="s">
        <v>92</v>
      </c>
      <c r="C261" s="79" t="s">
        <v>14</v>
      </c>
      <c r="D261" s="12" t="s">
        <v>18</v>
      </c>
      <c r="E261" s="12" t="s">
        <v>161</v>
      </c>
      <c r="F261" s="12" t="s">
        <v>10</v>
      </c>
      <c r="G261" s="12" t="s">
        <v>211</v>
      </c>
      <c r="H261" s="148" t="s">
        <v>40</v>
      </c>
      <c r="I261" s="39">
        <v>195642</v>
      </c>
    </row>
    <row r="262" spans="1:9" ht="17.25" customHeight="1">
      <c r="A262" s="121" t="s">
        <v>144</v>
      </c>
      <c r="B262" s="230" t="s">
        <v>92</v>
      </c>
      <c r="C262" s="78" t="s">
        <v>14</v>
      </c>
      <c r="D262" s="11" t="s">
        <v>21</v>
      </c>
      <c r="E262" s="11"/>
      <c r="F262" s="11"/>
      <c r="G262" s="11"/>
      <c r="H262" s="235"/>
      <c r="I262" s="40">
        <f>I263+I267+I271</f>
        <v>17401950.6</v>
      </c>
    </row>
    <row r="263" spans="1:9" ht="12.75">
      <c r="A263" s="58" t="s">
        <v>65</v>
      </c>
      <c r="B263" s="231" t="s">
        <v>92</v>
      </c>
      <c r="C263" s="76" t="s">
        <v>14</v>
      </c>
      <c r="D263" s="18" t="s">
        <v>21</v>
      </c>
      <c r="E263" s="18" t="s">
        <v>35</v>
      </c>
      <c r="F263" s="18" t="s">
        <v>42</v>
      </c>
      <c r="G263" s="18" t="s">
        <v>42</v>
      </c>
      <c r="H263" s="149"/>
      <c r="I263" s="38">
        <f>I264</f>
        <v>14517978.24</v>
      </c>
    </row>
    <row r="264" spans="1:9" ht="12.75">
      <c r="A264" s="70" t="s">
        <v>4</v>
      </c>
      <c r="B264" s="232" t="s">
        <v>92</v>
      </c>
      <c r="C264" s="81" t="s">
        <v>14</v>
      </c>
      <c r="D264" s="63" t="s">
        <v>21</v>
      </c>
      <c r="E264" s="63" t="s">
        <v>35</v>
      </c>
      <c r="F264" s="63" t="s">
        <v>105</v>
      </c>
      <c r="G264" s="63" t="s">
        <v>42</v>
      </c>
      <c r="H264" s="150"/>
      <c r="I264" s="64">
        <f>I265+I266</f>
        <v>14517978.24</v>
      </c>
    </row>
    <row r="265" spans="1:9" ht="12.75">
      <c r="A265" s="117" t="s">
        <v>106</v>
      </c>
      <c r="B265" s="227" t="s">
        <v>92</v>
      </c>
      <c r="C265" s="99" t="s">
        <v>14</v>
      </c>
      <c r="D265" s="12" t="s">
        <v>21</v>
      </c>
      <c r="E265" s="12" t="s">
        <v>35</v>
      </c>
      <c r="F265" s="12" t="s">
        <v>105</v>
      </c>
      <c r="G265" s="12" t="s">
        <v>42</v>
      </c>
      <c r="H265" s="148" t="s">
        <v>40</v>
      </c>
      <c r="I265" s="39">
        <v>14477483.85</v>
      </c>
    </row>
    <row r="266" spans="1:9" ht="12.75">
      <c r="A266" s="24" t="s">
        <v>238</v>
      </c>
      <c r="B266" s="227" t="s">
        <v>92</v>
      </c>
      <c r="C266" s="99" t="s">
        <v>14</v>
      </c>
      <c r="D266" s="12" t="s">
        <v>21</v>
      </c>
      <c r="E266" s="12" t="s">
        <v>35</v>
      </c>
      <c r="F266" s="12" t="s">
        <v>105</v>
      </c>
      <c r="G266" s="12" t="s">
        <v>10</v>
      </c>
      <c r="H266" s="148" t="s">
        <v>40</v>
      </c>
      <c r="I266" s="39">
        <v>40494.39</v>
      </c>
    </row>
    <row r="267" spans="1:9" ht="12.75">
      <c r="A267" s="58" t="s">
        <v>81</v>
      </c>
      <c r="B267" s="231" t="s">
        <v>92</v>
      </c>
      <c r="C267" s="76" t="s">
        <v>14</v>
      </c>
      <c r="D267" s="18" t="s">
        <v>21</v>
      </c>
      <c r="E267" s="18" t="s">
        <v>6</v>
      </c>
      <c r="F267" s="18" t="s">
        <v>42</v>
      </c>
      <c r="G267" s="18" t="s">
        <v>42</v>
      </c>
      <c r="H267" s="149"/>
      <c r="I267" s="38">
        <f>I268</f>
        <v>1838972.36</v>
      </c>
    </row>
    <row r="268" spans="1:9" ht="25.5">
      <c r="A268" s="70" t="s">
        <v>85</v>
      </c>
      <c r="B268" s="232" t="s">
        <v>92</v>
      </c>
      <c r="C268" s="81" t="s">
        <v>14</v>
      </c>
      <c r="D268" s="63" t="s">
        <v>21</v>
      </c>
      <c r="E268" s="63" t="s">
        <v>6</v>
      </c>
      <c r="F268" s="63" t="s">
        <v>114</v>
      </c>
      <c r="G268" s="63" t="s">
        <v>42</v>
      </c>
      <c r="H268" s="150"/>
      <c r="I268" s="64">
        <f>I269+I270</f>
        <v>1838972.36</v>
      </c>
    </row>
    <row r="269" spans="1:9" ht="17.25" customHeight="1">
      <c r="A269" s="117" t="s">
        <v>106</v>
      </c>
      <c r="B269" s="227" t="s">
        <v>92</v>
      </c>
      <c r="C269" s="99" t="s">
        <v>14</v>
      </c>
      <c r="D269" s="12" t="s">
        <v>21</v>
      </c>
      <c r="E269" s="12" t="s">
        <v>6</v>
      </c>
      <c r="F269" s="12" t="s">
        <v>114</v>
      </c>
      <c r="G269" s="12" t="s">
        <v>42</v>
      </c>
      <c r="H269" s="148" t="s">
        <v>40</v>
      </c>
      <c r="I269" s="39">
        <v>1814000</v>
      </c>
    </row>
    <row r="270" spans="1:9" ht="15" customHeight="1">
      <c r="A270" s="24" t="s">
        <v>239</v>
      </c>
      <c r="B270" s="227" t="s">
        <v>92</v>
      </c>
      <c r="C270" s="99" t="s">
        <v>14</v>
      </c>
      <c r="D270" s="12" t="s">
        <v>21</v>
      </c>
      <c r="E270" s="12" t="s">
        <v>6</v>
      </c>
      <c r="F270" s="12" t="s">
        <v>114</v>
      </c>
      <c r="G270" s="12" t="s">
        <v>42</v>
      </c>
      <c r="H270" s="148" t="s">
        <v>40</v>
      </c>
      <c r="I270" s="39">
        <v>24972.36</v>
      </c>
    </row>
    <row r="271" spans="1:9" ht="25.5">
      <c r="A271" s="58" t="s">
        <v>167</v>
      </c>
      <c r="B271" s="231" t="s">
        <v>92</v>
      </c>
      <c r="C271" s="97" t="s">
        <v>14</v>
      </c>
      <c r="D271" s="19" t="s">
        <v>21</v>
      </c>
      <c r="E271" s="18" t="s">
        <v>161</v>
      </c>
      <c r="F271" s="19" t="s">
        <v>10</v>
      </c>
      <c r="G271" s="19" t="s">
        <v>42</v>
      </c>
      <c r="H271" s="248"/>
      <c r="I271" s="38">
        <f>I272</f>
        <v>1045000</v>
      </c>
    </row>
    <row r="272" spans="1:9" ht="25.5">
      <c r="A272" s="109" t="s">
        <v>255</v>
      </c>
      <c r="B272" s="232" t="s">
        <v>92</v>
      </c>
      <c r="C272" s="81" t="s">
        <v>14</v>
      </c>
      <c r="D272" s="63" t="s">
        <v>21</v>
      </c>
      <c r="E272" s="63" t="s">
        <v>161</v>
      </c>
      <c r="F272" s="63" t="s">
        <v>10</v>
      </c>
      <c r="G272" s="63" t="s">
        <v>17</v>
      </c>
      <c r="H272" s="150"/>
      <c r="I272" s="64">
        <f>I273</f>
        <v>1045000</v>
      </c>
    </row>
    <row r="273" spans="1:9" ht="12.75">
      <c r="A273" s="24" t="s">
        <v>106</v>
      </c>
      <c r="B273" s="227" t="s">
        <v>92</v>
      </c>
      <c r="C273" s="79" t="s">
        <v>14</v>
      </c>
      <c r="D273" s="12" t="s">
        <v>21</v>
      </c>
      <c r="E273" s="12" t="s">
        <v>161</v>
      </c>
      <c r="F273" s="12" t="s">
        <v>10</v>
      </c>
      <c r="G273" s="12" t="s">
        <v>17</v>
      </c>
      <c r="H273" s="148" t="s">
        <v>40</v>
      </c>
      <c r="I273" s="39">
        <v>1045000</v>
      </c>
    </row>
    <row r="274" spans="1:9" ht="27.75" customHeight="1">
      <c r="A274" s="127" t="s">
        <v>145</v>
      </c>
      <c r="B274" s="230" t="s">
        <v>92</v>
      </c>
      <c r="C274" s="78" t="s">
        <v>14</v>
      </c>
      <c r="D274" s="11" t="s">
        <v>11</v>
      </c>
      <c r="E274" s="11"/>
      <c r="F274" s="11"/>
      <c r="G274" s="11"/>
      <c r="H274" s="235"/>
      <c r="I274" s="40">
        <f>I275+I279+I282</f>
        <v>673000</v>
      </c>
    </row>
    <row r="275" spans="1:9" ht="12.75">
      <c r="A275" s="203" t="s">
        <v>201</v>
      </c>
      <c r="B275" s="231" t="s">
        <v>92</v>
      </c>
      <c r="C275" s="76" t="s">
        <v>14</v>
      </c>
      <c r="D275" s="18" t="s">
        <v>11</v>
      </c>
      <c r="E275" s="18" t="s">
        <v>202</v>
      </c>
      <c r="F275" s="18" t="s">
        <v>42</v>
      </c>
      <c r="G275" s="18" t="s">
        <v>42</v>
      </c>
      <c r="H275" s="149"/>
      <c r="I275" s="38">
        <f>I276</f>
        <v>413000</v>
      </c>
    </row>
    <row r="276" spans="1:9" ht="17.25" customHeight="1">
      <c r="A276" s="70" t="s">
        <v>4</v>
      </c>
      <c r="B276" s="232" t="s">
        <v>92</v>
      </c>
      <c r="C276" s="81" t="s">
        <v>14</v>
      </c>
      <c r="D276" s="63" t="s">
        <v>11</v>
      </c>
      <c r="E276" s="63" t="s">
        <v>202</v>
      </c>
      <c r="F276" s="63" t="s">
        <v>105</v>
      </c>
      <c r="G276" s="63" t="s">
        <v>42</v>
      </c>
      <c r="H276" s="150"/>
      <c r="I276" s="64">
        <f>I277+I278</f>
        <v>413000</v>
      </c>
    </row>
    <row r="277" spans="1:9" ht="12.75">
      <c r="A277" s="117" t="s">
        <v>106</v>
      </c>
      <c r="B277" s="227" t="s">
        <v>92</v>
      </c>
      <c r="C277" s="99" t="s">
        <v>14</v>
      </c>
      <c r="D277" s="12" t="s">
        <v>11</v>
      </c>
      <c r="E277" s="12" t="s">
        <v>202</v>
      </c>
      <c r="F277" s="12" t="s">
        <v>105</v>
      </c>
      <c r="G277" s="12" t="s">
        <v>42</v>
      </c>
      <c r="H277" s="148" t="s">
        <v>40</v>
      </c>
      <c r="I277" s="39">
        <v>403000</v>
      </c>
    </row>
    <row r="278" spans="1:9" ht="18.75" customHeight="1">
      <c r="A278" s="24" t="s">
        <v>238</v>
      </c>
      <c r="B278" s="227" t="s">
        <v>92</v>
      </c>
      <c r="C278" s="99" t="s">
        <v>14</v>
      </c>
      <c r="D278" s="12" t="s">
        <v>11</v>
      </c>
      <c r="E278" s="12" t="s">
        <v>202</v>
      </c>
      <c r="F278" s="12" t="s">
        <v>105</v>
      </c>
      <c r="G278" s="12" t="s">
        <v>10</v>
      </c>
      <c r="H278" s="148" t="s">
        <v>40</v>
      </c>
      <c r="I278" s="39">
        <v>10000</v>
      </c>
    </row>
    <row r="279" spans="1:9" ht="18" customHeight="1">
      <c r="A279" s="58" t="s">
        <v>167</v>
      </c>
      <c r="B279" s="231" t="s">
        <v>92</v>
      </c>
      <c r="C279" s="97" t="s">
        <v>14</v>
      </c>
      <c r="D279" s="19" t="s">
        <v>11</v>
      </c>
      <c r="E279" s="18" t="s">
        <v>161</v>
      </c>
      <c r="F279" s="19" t="s">
        <v>10</v>
      </c>
      <c r="G279" s="19" t="s">
        <v>42</v>
      </c>
      <c r="H279" s="248"/>
      <c r="I279" s="38">
        <f>I280</f>
        <v>4000</v>
      </c>
    </row>
    <row r="280" spans="1:9" ht="17.25" customHeight="1">
      <c r="A280" s="109" t="s">
        <v>255</v>
      </c>
      <c r="B280" s="232" t="s">
        <v>92</v>
      </c>
      <c r="C280" s="81" t="s">
        <v>14</v>
      </c>
      <c r="D280" s="63" t="s">
        <v>11</v>
      </c>
      <c r="E280" s="63" t="s">
        <v>161</v>
      </c>
      <c r="F280" s="63" t="s">
        <v>10</v>
      </c>
      <c r="G280" s="63" t="s">
        <v>17</v>
      </c>
      <c r="H280" s="150"/>
      <c r="I280" s="64">
        <f>I281</f>
        <v>4000</v>
      </c>
    </row>
    <row r="281" spans="1:9" ht="16.5" customHeight="1">
      <c r="A281" s="24" t="s">
        <v>106</v>
      </c>
      <c r="B281" s="227" t="s">
        <v>92</v>
      </c>
      <c r="C281" s="79" t="s">
        <v>14</v>
      </c>
      <c r="D281" s="12" t="s">
        <v>11</v>
      </c>
      <c r="E281" s="12" t="s">
        <v>161</v>
      </c>
      <c r="F281" s="12" t="s">
        <v>10</v>
      </c>
      <c r="G281" s="12" t="s">
        <v>17</v>
      </c>
      <c r="H281" s="148" t="s">
        <v>40</v>
      </c>
      <c r="I281" s="39">
        <v>4000</v>
      </c>
    </row>
    <row r="282" spans="1:9" ht="12.75">
      <c r="A282" s="58" t="s">
        <v>111</v>
      </c>
      <c r="B282" s="231" t="s">
        <v>92</v>
      </c>
      <c r="C282" s="76" t="s">
        <v>14</v>
      </c>
      <c r="D282" s="18" t="s">
        <v>11</v>
      </c>
      <c r="E282" s="18" t="s">
        <v>233</v>
      </c>
      <c r="F282" s="18" t="s">
        <v>42</v>
      </c>
      <c r="G282" s="18" t="s">
        <v>42</v>
      </c>
      <c r="H282" s="149"/>
      <c r="I282" s="38">
        <f>I283</f>
        <v>256000</v>
      </c>
    </row>
    <row r="283" spans="1:9" ht="38.25">
      <c r="A283" s="70" t="s">
        <v>113</v>
      </c>
      <c r="B283" s="232" t="s">
        <v>92</v>
      </c>
      <c r="C283" s="81" t="s">
        <v>14</v>
      </c>
      <c r="D283" s="63" t="s">
        <v>11</v>
      </c>
      <c r="E283" s="63" t="s">
        <v>233</v>
      </c>
      <c r="F283" s="63" t="s">
        <v>12</v>
      </c>
      <c r="G283" s="63" t="s">
        <v>42</v>
      </c>
      <c r="H283" s="150"/>
      <c r="I283" s="64">
        <f>I284+I285</f>
        <v>256000</v>
      </c>
    </row>
    <row r="284" spans="1:9" ht="12.75">
      <c r="A284" s="117" t="s">
        <v>106</v>
      </c>
      <c r="B284" s="227" t="s">
        <v>92</v>
      </c>
      <c r="C284" s="99" t="s">
        <v>14</v>
      </c>
      <c r="D284" s="12" t="s">
        <v>11</v>
      </c>
      <c r="E284" s="12" t="s">
        <v>233</v>
      </c>
      <c r="F284" s="12" t="s">
        <v>12</v>
      </c>
      <c r="G284" s="12" t="s">
        <v>42</v>
      </c>
      <c r="H284" s="148" t="s">
        <v>40</v>
      </c>
      <c r="I284" s="39">
        <v>240000</v>
      </c>
    </row>
    <row r="285" spans="1:9" ht="12.75">
      <c r="A285" s="24" t="s">
        <v>239</v>
      </c>
      <c r="B285" s="227" t="s">
        <v>92</v>
      </c>
      <c r="C285" s="99" t="s">
        <v>14</v>
      </c>
      <c r="D285" s="12" t="s">
        <v>11</v>
      </c>
      <c r="E285" s="12" t="s">
        <v>233</v>
      </c>
      <c r="F285" s="12" t="s">
        <v>12</v>
      </c>
      <c r="G285" s="12" t="s">
        <v>42</v>
      </c>
      <c r="H285" s="148" t="s">
        <v>40</v>
      </c>
      <c r="I285" s="39">
        <v>16000</v>
      </c>
    </row>
    <row r="286" spans="1:9" ht="15">
      <c r="A286" s="122" t="s">
        <v>25</v>
      </c>
      <c r="B286" s="230" t="s">
        <v>92</v>
      </c>
      <c r="C286" s="78" t="s">
        <v>14</v>
      </c>
      <c r="D286" s="11" t="s">
        <v>13</v>
      </c>
      <c r="E286" s="12"/>
      <c r="F286" s="12"/>
      <c r="G286" s="12"/>
      <c r="H286" s="148"/>
      <c r="I286" s="40">
        <f>I287</f>
        <v>144000</v>
      </c>
    </row>
    <row r="287" spans="1:9" ht="12.75">
      <c r="A287" s="123" t="s">
        <v>2</v>
      </c>
      <c r="B287" s="231" t="s">
        <v>92</v>
      </c>
      <c r="C287" s="76" t="s">
        <v>14</v>
      </c>
      <c r="D287" s="18" t="s">
        <v>13</v>
      </c>
      <c r="E287" s="18" t="s">
        <v>39</v>
      </c>
      <c r="F287" s="18" t="s">
        <v>42</v>
      </c>
      <c r="G287" s="18" t="s">
        <v>42</v>
      </c>
      <c r="H287" s="149"/>
      <c r="I287" s="38">
        <f>I289</f>
        <v>144000</v>
      </c>
    </row>
    <row r="288" spans="1:9" ht="12.75">
      <c r="A288" s="70" t="s">
        <v>7</v>
      </c>
      <c r="B288" s="232" t="s">
        <v>92</v>
      </c>
      <c r="C288" s="81" t="s">
        <v>14</v>
      </c>
      <c r="D288" s="63" t="s">
        <v>13</v>
      </c>
      <c r="E288" s="63" t="s">
        <v>39</v>
      </c>
      <c r="F288" s="63" t="s">
        <v>115</v>
      </c>
      <c r="G288" s="63" t="s">
        <v>42</v>
      </c>
      <c r="H288" s="150"/>
      <c r="I288" s="64">
        <f>I289</f>
        <v>144000</v>
      </c>
    </row>
    <row r="289" spans="1:9" ht="12.75">
      <c r="A289" s="117" t="s">
        <v>140</v>
      </c>
      <c r="B289" s="227" t="s">
        <v>92</v>
      </c>
      <c r="C289" s="99" t="s">
        <v>14</v>
      </c>
      <c r="D289" s="12" t="s">
        <v>13</v>
      </c>
      <c r="E289" s="12" t="s">
        <v>39</v>
      </c>
      <c r="F289" s="12" t="s">
        <v>115</v>
      </c>
      <c r="G289" s="12" t="s">
        <v>42</v>
      </c>
      <c r="H289" s="148" t="s">
        <v>141</v>
      </c>
      <c r="I289" s="39">
        <v>144000</v>
      </c>
    </row>
    <row r="290" spans="1:9" ht="12.75">
      <c r="A290" s="57" t="s">
        <v>139</v>
      </c>
      <c r="B290" s="230" t="s">
        <v>92</v>
      </c>
      <c r="C290" s="78" t="s">
        <v>14</v>
      </c>
      <c r="D290" s="11" t="s">
        <v>16</v>
      </c>
      <c r="E290" s="11"/>
      <c r="F290" s="11"/>
      <c r="G290" s="11"/>
      <c r="H290" s="235"/>
      <c r="I290" s="40">
        <f>I291</f>
        <v>961542.87</v>
      </c>
    </row>
    <row r="291" spans="1:9" ht="17.25" customHeight="1">
      <c r="A291" s="120" t="s">
        <v>84</v>
      </c>
      <c r="B291" s="231" t="s">
        <v>92</v>
      </c>
      <c r="C291" s="94" t="s">
        <v>14</v>
      </c>
      <c r="D291" s="32" t="s">
        <v>16</v>
      </c>
      <c r="E291" s="32" t="s">
        <v>83</v>
      </c>
      <c r="F291" s="32" t="s">
        <v>42</v>
      </c>
      <c r="G291" s="32" t="s">
        <v>42</v>
      </c>
      <c r="H291" s="238"/>
      <c r="I291" s="38">
        <f>I292</f>
        <v>961542.87</v>
      </c>
    </row>
    <row r="292" spans="1:9" ht="16.5" customHeight="1">
      <c r="A292" s="70" t="s">
        <v>136</v>
      </c>
      <c r="B292" s="232" t="s">
        <v>92</v>
      </c>
      <c r="C292" s="95" t="s">
        <v>14</v>
      </c>
      <c r="D292" s="63" t="s">
        <v>16</v>
      </c>
      <c r="E292" s="63" t="s">
        <v>83</v>
      </c>
      <c r="F292" s="63" t="s">
        <v>18</v>
      </c>
      <c r="G292" s="63" t="s">
        <v>42</v>
      </c>
      <c r="H292" s="150"/>
      <c r="I292" s="64">
        <f>I293</f>
        <v>961542.87</v>
      </c>
    </row>
    <row r="293" spans="1:9" ht="12.75">
      <c r="A293" s="107" t="s">
        <v>128</v>
      </c>
      <c r="B293" s="227" t="s">
        <v>92</v>
      </c>
      <c r="C293" s="96" t="s">
        <v>14</v>
      </c>
      <c r="D293" s="12" t="s">
        <v>16</v>
      </c>
      <c r="E293" s="12" t="s">
        <v>83</v>
      </c>
      <c r="F293" s="12" t="s">
        <v>18</v>
      </c>
      <c r="G293" s="12" t="s">
        <v>42</v>
      </c>
      <c r="H293" s="148" t="s">
        <v>149</v>
      </c>
      <c r="I293" s="39">
        <v>961542.87</v>
      </c>
    </row>
    <row r="294" spans="1:9" ht="15.75">
      <c r="A294" s="114" t="s">
        <v>26</v>
      </c>
      <c r="B294" s="228" t="s">
        <v>92</v>
      </c>
      <c r="C294" s="100" t="s">
        <v>16</v>
      </c>
      <c r="D294" s="28"/>
      <c r="E294" s="28"/>
      <c r="F294" s="28"/>
      <c r="G294" s="28"/>
      <c r="H294" s="241"/>
      <c r="I294" s="45">
        <f>I295+I299+I310+I329</f>
        <v>36514609.57</v>
      </c>
    </row>
    <row r="295" spans="1:9" ht="12.75">
      <c r="A295" s="57" t="s">
        <v>31</v>
      </c>
      <c r="B295" s="230" t="s">
        <v>92</v>
      </c>
      <c r="C295" s="78" t="s">
        <v>16</v>
      </c>
      <c r="D295" s="11" t="s">
        <v>10</v>
      </c>
      <c r="E295" s="11"/>
      <c r="F295" s="11"/>
      <c r="G295" s="11"/>
      <c r="H295" s="235"/>
      <c r="I295" s="40">
        <f>I296</f>
        <v>585000</v>
      </c>
    </row>
    <row r="296" spans="1:9" ht="14.25" customHeight="1">
      <c r="A296" s="58" t="s">
        <v>116</v>
      </c>
      <c r="B296" s="231" t="s">
        <v>92</v>
      </c>
      <c r="C296" s="76" t="s">
        <v>16</v>
      </c>
      <c r="D296" s="18" t="s">
        <v>10</v>
      </c>
      <c r="E296" s="18" t="s">
        <v>117</v>
      </c>
      <c r="F296" s="18" t="s">
        <v>42</v>
      </c>
      <c r="G296" s="18" t="s">
        <v>42</v>
      </c>
      <c r="H296" s="149"/>
      <c r="I296" s="38">
        <f>I297</f>
        <v>585000</v>
      </c>
    </row>
    <row r="297" spans="1:9" ht="12.75">
      <c r="A297" s="70" t="s">
        <v>79</v>
      </c>
      <c r="B297" s="232" t="s">
        <v>92</v>
      </c>
      <c r="C297" s="81" t="s">
        <v>16</v>
      </c>
      <c r="D297" s="63" t="s">
        <v>10</v>
      </c>
      <c r="E297" s="63" t="s">
        <v>117</v>
      </c>
      <c r="F297" s="63" t="s">
        <v>118</v>
      </c>
      <c r="G297" s="63" t="s">
        <v>10</v>
      </c>
      <c r="H297" s="150"/>
      <c r="I297" s="64">
        <f>I298</f>
        <v>585000</v>
      </c>
    </row>
    <row r="298" spans="1:9" ht="12.75">
      <c r="A298" s="24" t="s">
        <v>119</v>
      </c>
      <c r="B298" s="227" t="s">
        <v>92</v>
      </c>
      <c r="C298" s="99" t="s">
        <v>16</v>
      </c>
      <c r="D298" s="12" t="s">
        <v>10</v>
      </c>
      <c r="E298" s="12" t="s">
        <v>117</v>
      </c>
      <c r="F298" s="12" t="s">
        <v>118</v>
      </c>
      <c r="G298" s="12" t="s">
        <v>10</v>
      </c>
      <c r="H298" s="148" t="s">
        <v>41</v>
      </c>
      <c r="I298" s="39">
        <v>585000</v>
      </c>
    </row>
    <row r="299" spans="1:9" ht="12.75">
      <c r="A299" s="57" t="s">
        <v>27</v>
      </c>
      <c r="B299" s="230" t="s">
        <v>92</v>
      </c>
      <c r="C299" s="78" t="s">
        <v>16</v>
      </c>
      <c r="D299" s="11" t="s">
        <v>18</v>
      </c>
      <c r="E299" s="12"/>
      <c r="F299" s="12"/>
      <c r="G299" s="12"/>
      <c r="H299" s="148"/>
      <c r="I299" s="40">
        <f>I300+I303+I306</f>
        <v>16256394.1</v>
      </c>
    </row>
    <row r="300" spans="1:9" ht="27.75" customHeight="1">
      <c r="A300" s="58" t="s">
        <v>203</v>
      </c>
      <c r="B300" s="231" t="s">
        <v>92</v>
      </c>
      <c r="C300" s="76" t="s">
        <v>16</v>
      </c>
      <c r="D300" s="128" t="s">
        <v>18</v>
      </c>
      <c r="E300" s="18" t="s">
        <v>72</v>
      </c>
      <c r="F300" s="18" t="s">
        <v>107</v>
      </c>
      <c r="G300" s="149" t="s">
        <v>42</v>
      </c>
      <c r="H300" s="149"/>
      <c r="I300" s="38">
        <f>I301</f>
        <v>337000</v>
      </c>
    </row>
    <row r="301" spans="1:9" ht="107.25" customHeight="1">
      <c r="A301" s="70" t="s">
        <v>120</v>
      </c>
      <c r="B301" s="232" t="s">
        <v>92</v>
      </c>
      <c r="C301" s="81" t="s">
        <v>16</v>
      </c>
      <c r="D301" s="63" t="s">
        <v>18</v>
      </c>
      <c r="E301" s="63" t="s">
        <v>72</v>
      </c>
      <c r="F301" s="63" t="s">
        <v>107</v>
      </c>
      <c r="G301" s="63" t="s">
        <v>11</v>
      </c>
      <c r="H301" s="150"/>
      <c r="I301" s="64">
        <f>I302</f>
        <v>337000</v>
      </c>
    </row>
    <row r="302" spans="1:9" ht="12.75">
      <c r="A302" s="24" t="s">
        <v>106</v>
      </c>
      <c r="B302" s="227" t="s">
        <v>92</v>
      </c>
      <c r="C302" s="137" t="s">
        <v>16</v>
      </c>
      <c r="D302" s="130" t="s">
        <v>18</v>
      </c>
      <c r="E302" s="12" t="s">
        <v>72</v>
      </c>
      <c r="F302" s="12" t="s">
        <v>107</v>
      </c>
      <c r="G302" s="148" t="s">
        <v>11</v>
      </c>
      <c r="H302" s="148" t="s">
        <v>40</v>
      </c>
      <c r="I302" s="39">
        <v>337000</v>
      </c>
    </row>
    <row r="303" spans="1:9" ht="12.75">
      <c r="A303" s="58" t="s">
        <v>80</v>
      </c>
      <c r="B303" s="231" t="s">
        <v>92</v>
      </c>
      <c r="C303" s="135" t="s">
        <v>16</v>
      </c>
      <c r="D303" s="128" t="s">
        <v>18</v>
      </c>
      <c r="E303" s="18" t="s">
        <v>131</v>
      </c>
      <c r="F303" s="18" t="s">
        <v>42</v>
      </c>
      <c r="G303" s="149" t="s">
        <v>42</v>
      </c>
      <c r="H303" s="149"/>
      <c r="I303" s="38">
        <f>I304</f>
        <v>2200000</v>
      </c>
    </row>
    <row r="304" spans="1:9" ht="12.75">
      <c r="A304" s="70" t="s">
        <v>4</v>
      </c>
      <c r="B304" s="232" t="s">
        <v>92</v>
      </c>
      <c r="C304" s="136" t="s">
        <v>16</v>
      </c>
      <c r="D304" s="129" t="s">
        <v>18</v>
      </c>
      <c r="E304" s="63" t="s">
        <v>131</v>
      </c>
      <c r="F304" s="63" t="s">
        <v>105</v>
      </c>
      <c r="G304" s="150" t="s">
        <v>42</v>
      </c>
      <c r="H304" s="150"/>
      <c r="I304" s="64">
        <f>I305</f>
        <v>2200000</v>
      </c>
    </row>
    <row r="305" spans="1:9" ht="14.25" customHeight="1">
      <c r="A305" s="24" t="s">
        <v>238</v>
      </c>
      <c r="B305" s="227" t="s">
        <v>92</v>
      </c>
      <c r="C305" s="137" t="s">
        <v>16</v>
      </c>
      <c r="D305" s="130" t="s">
        <v>18</v>
      </c>
      <c r="E305" s="12" t="s">
        <v>131</v>
      </c>
      <c r="F305" s="12" t="s">
        <v>105</v>
      </c>
      <c r="G305" s="148" t="s">
        <v>42</v>
      </c>
      <c r="H305" s="148" t="s">
        <v>40</v>
      </c>
      <c r="I305" s="39">
        <v>2200000</v>
      </c>
    </row>
    <row r="306" spans="1:9" ht="12.75">
      <c r="A306" s="58" t="s">
        <v>111</v>
      </c>
      <c r="B306" s="231" t="s">
        <v>92</v>
      </c>
      <c r="C306" s="76" t="s">
        <v>16</v>
      </c>
      <c r="D306" s="18" t="s">
        <v>18</v>
      </c>
      <c r="E306" s="18" t="s">
        <v>233</v>
      </c>
      <c r="F306" s="18" t="s">
        <v>42</v>
      </c>
      <c r="G306" s="18" t="s">
        <v>42</v>
      </c>
      <c r="H306" s="149"/>
      <c r="I306" s="38">
        <f>I307</f>
        <v>13719394.1</v>
      </c>
    </row>
    <row r="307" spans="1:9" ht="51">
      <c r="A307" s="147" t="s">
        <v>155</v>
      </c>
      <c r="B307" s="232" t="s">
        <v>92</v>
      </c>
      <c r="C307" s="81" t="s">
        <v>16</v>
      </c>
      <c r="D307" s="63" t="s">
        <v>18</v>
      </c>
      <c r="E307" s="63" t="s">
        <v>233</v>
      </c>
      <c r="F307" s="63" t="s">
        <v>20</v>
      </c>
      <c r="G307" s="63" t="s">
        <v>42</v>
      </c>
      <c r="H307" s="150"/>
      <c r="I307" s="64">
        <f>I308+I309</f>
        <v>13719394.1</v>
      </c>
    </row>
    <row r="308" spans="1:9" ht="12.75">
      <c r="A308" s="117" t="s">
        <v>204</v>
      </c>
      <c r="B308" s="227" t="s">
        <v>92</v>
      </c>
      <c r="C308" s="79" t="s">
        <v>16</v>
      </c>
      <c r="D308" s="12" t="s">
        <v>18</v>
      </c>
      <c r="E308" s="12" t="s">
        <v>233</v>
      </c>
      <c r="F308" s="12" t="s">
        <v>20</v>
      </c>
      <c r="G308" s="12" t="s">
        <v>42</v>
      </c>
      <c r="H308" s="148" t="s">
        <v>40</v>
      </c>
      <c r="I308" s="39">
        <v>13709000</v>
      </c>
    </row>
    <row r="309" spans="1:9" ht="17.25" customHeight="1">
      <c r="A309" s="117" t="s">
        <v>239</v>
      </c>
      <c r="B309" s="229" t="s">
        <v>92</v>
      </c>
      <c r="C309" s="79" t="s">
        <v>16</v>
      </c>
      <c r="D309" s="12" t="s">
        <v>18</v>
      </c>
      <c r="E309" s="12" t="s">
        <v>233</v>
      </c>
      <c r="F309" s="12" t="s">
        <v>20</v>
      </c>
      <c r="G309" s="12" t="s">
        <v>42</v>
      </c>
      <c r="H309" s="148" t="s">
        <v>40</v>
      </c>
      <c r="I309" s="39">
        <v>10394.1</v>
      </c>
    </row>
    <row r="310" spans="1:9" ht="15.75" customHeight="1">
      <c r="A310" s="57" t="s">
        <v>28</v>
      </c>
      <c r="B310" s="230" t="s">
        <v>92</v>
      </c>
      <c r="C310" s="78" t="s">
        <v>16</v>
      </c>
      <c r="D310" s="11" t="s">
        <v>20</v>
      </c>
      <c r="E310" s="12"/>
      <c r="F310" s="12"/>
      <c r="G310" s="12"/>
      <c r="H310" s="148"/>
      <c r="I310" s="40">
        <f>I311+I323+I326</f>
        <v>5625657.43</v>
      </c>
    </row>
    <row r="311" spans="1:9" ht="13.5" customHeight="1">
      <c r="A311" s="36" t="s">
        <v>103</v>
      </c>
      <c r="B311" s="231" t="s">
        <v>92</v>
      </c>
      <c r="C311" s="82" t="s">
        <v>16</v>
      </c>
      <c r="D311" s="37" t="s">
        <v>20</v>
      </c>
      <c r="E311" s="37" t="s">
        <v>72</v>
      </c>
      <c r="F311" s="37" t="s">
        <v>42</v>
      </c>
      <c r="G311" s="37" t="s">
        <v>42</v>
      </c>
      <c r="H311" s="253"/>
      <c r="I311" s="38">
        <f>I312+I314+I316+I321</f>
        <v>5212657.43</v>
      </c>
    </row>
    <row r="312" spans="1:9" ht="16.5" customHeight="1">
      <c r="A312" s="70" t="s">
        <v>134</v>
      </c>
      <c r="B312" s="232" t="s">
        <v>92</v>
      </c>
      <c r="C312" s="101" t="s">
        <v>16</v>
      </c>
      <c r="D312" s="74" t="s">
        <v>20</v>
      </c>
      <c r="E312" s="74" t="s">
        <v>72</v>
      </c>
      <c r="F312" s="75" t="s">
        <v>42</v>
      </c>
      <c r="G312" s="75" t="s">
        <v>10</v>
      </c>
      <c r="H312" s="254"/>
      <c r="I312" s="64">
        <f>I313</f>
        <v>111000</v>
      </c>
    </row>
    <row r="313" spans="1:9" ht="12.75">
      <c r="A313" s="24" t="s">
        <v>119</v>
      </c>
      <c r="B313" s="227" t="s">
        <v>92</v>
      </c>
      <c r="C313" s="79" t="s">
        <v>16</v>
      </c>
      <c r="D313" s="12" t="s">
        <v>20</v>
      </c>
      <c r="E313" s="12" t="s">
        <v>72</v>
      </c>
      <c r="F313" s="12" t="s">
        <v>42</v>
      </c>
      <c r="G313" s="12" t="s">
        <v>10</v>
      </c>
      <c r="H313" s="148" t="s">
        <v>41</v>
      </c>
      <c r="I313" s="172">
        <v>111000</v>
      </c>
    </row>
    <row r="314" spans="1:9" ht="38.25">
      <c r="A314" s="119" t="s">
        <v>97</v>
      </c>
      <c r="B314" s="232" t="s">
        <v>92</v>
      </c>
      <c r="C314" s="73" t="s">
        <v>16</v>
      </c>
      <c r="D314" s="67" t="s">
        <v>20</v>
      </c>
      <c r="E314" s="67" t="s">
        <v>72</v>
      </c>
      <c r="F314" s="67" t="s">
        <v>104</v>
      </c>
      <c r="G314" s="67" t="s">
        <v>42</v>
      </c>
      <c r="H314" s="243"/>
      <c r="I314" s="68">
        <f>I315</f>
        <v>941000</v>
      </c>
    </row>
    <row r="315" spans="1:9" ht="39.75" customHeight="1">
      <c r="A315" s="107" t="s">
        <v>128</v>
      </c>
      <c r="B315" s="227" t="s">
        <v>92</v>
      </c>
      <c r="C315" s="102" t="s">
        <v>16</v>
      </c>
      <c r="D315" s="20" t="s">
        <v>20</v>
      </c>
      <c r="E315" s="20" t="s">
        <v>72</v>
      </c>
      <c r="F315" s="20" t="s">
        <v>104</v>
      </c>
      <c r="G315" s="20" t="s">
        <v>42</v>
      </c>
      <c r="H315" s="255" t="s">
        <v>149</v>
      </c>
      <c r="I315" s="43">
        <v>941000</v>
      </c>
    </row>
    <row r="316" spans="1:9" ht="12.75">
      <c r="A316" s="70" t="s">
        <v>205</v>
      </c>
      <c r="B316" s="232" t="s">
        <v>92</v>
      </c>
      <c r="C316" s="81" t="s">
        <v>16</v>
      </c>
      <c r="D316" s="63" t="s">
        <v>20</v>
      </c>
      <c r="E316" s="63" t="s">
        <v>72</v>
      </c>
      <c r="F316" s="63" t="s">
        <v>206</v>
      </c>
      <c r="G316" s="63" t="s">
        <v>42</v>
      </c>
      <c r="H316" s="150"/>
      <c r="I316" s="64">
        <f>I317+I320</f>
        <v>4129897.43</v>
      </c>
    </row>
    <row r="317" spans="1:9" ht="12.75">
      <c r="A317" s="24" t="s">
        <v>207</v>
      </c>
      <c r="B317" s="227" t="s">
        <v>92</v>
      </c>
      <c r="C317" s="79" t="s">
        <v>16</v>
      </c>
      <c r="D317" s="12" t="s">
        <v>20</v>
      </c>
      <c r="E317" s="12" t="s">
        <v>72</v>
      </c>
      <c r="F317" s="12" t="s">
        <v>206</v>
      </c>
      <c r="G317" s="12" t="s">
        <v>42</v>
      </c>
      <c r="H317" s="148" t="s">
        <v>41</v>
      </c>
      <c r="I317" s="39">
        <f>I318+I319</f>
        <v>3144000</v>
      </c>
    </row>
    <row r="318" spans="1:9" ht="51">
      <c r="A318" s="117" t="s">
        <v>208</v>
      </c>
      <c r="B318" s="227" t="s">
        <v>92</v>
      </c>
      <c r="C318" s="79" t="s">
        <v>16</v>
      </c>
      <c r="D318" s="12" t="s">
        <v>20</v>
      </c>
      <c r="E318" s="12" t="s">
        <v>72</v>
      </c>
      <c r="F318" s="12" t="s">
        <v>206</v>
      </c>
      <c r="G318" s="12" t="s">
        <v>42</v>
      </c>
      <c r="H318" s="148" t="s">
        <v>41</v>
      </c>
      <c r="I318" s="39">
        <v>1079000</v>
      </c>
    </row>
    <row r="319" spans="1:9" ht="42" customHeight="1">
      <c r="A319" s="24" t="s">
        <v>209</v>
      </c>
      <c r="B319" s="227" t="s">
        <v>92</v>
      </c>
      <c r="C319" s="79" t="s">
        <v>16</v>
      </c>
      <c r="D319" s="12" t="s">
        <v>20</v>
      </c>
      <c r="E319" s="12" t="s">
        <v>72</v>
      </c>
      <c r="F319" s="12" t="s">
        <v>206</v>
      </c>
      <c r="G319" s="12" t="s">
        <v>42</v>
      </c>
      <c r="H319" s="148" t="s">
        <v>41</v>
      </c>
      <c r="I319" s="39">
        <v>2065000</v>
      </c>
    </row>
    <row r="320" spans="1:9" ht="25.5">
      <c r="A320" s="24" t="s">
        <v>244</v>
      </c>
      <c r="B320" s="227" t="s">
        <v>92</v>
      </c>
      <c r="C320" s="79" t="s">
        <v>16</v>
      </c>
      <c r="D320" s="12" t="s">
        <v>20</v>
      </c>
      <c r="E320" s="12" t="s">
        <v>72</v>
      </c>
      <c r="F320" s="12" t="s">
        <v>206</v>
      </c>
      <c r="G320" s="12" t="s">
        <v>42</v>
      </c>
      <c r="H320" s="148" t="s">
        <v>41</v>
      </c>
      <c r="I320" s="39">
        <v>985897.43</v>
      </c>
    </row>
    <row r="321" spans="1:9" ht="12.75">
      <c r="A321" s="70" t="s">
        <v>147</v>
      </c>
      <c r="B321" s="232" t="s">
        <v>92</v>
      </c>
      <c r="C321" s="81" t="s">
        <v>16</v>
      </c>
      <c r="D321" s="63" t="s">
        <v>20</v>
      </c>
      <c r="E321" s="63" t="s">
        <v>72</v>
      </c>
      <c r="F321" s="63" t="s">
        <v>108</v>
      </c>
      <c r="G321" s="63" t="s">
        <v>20</v>
      </c>
      <c r="H321" s="150"/>
      <c r="I321" s="64">
        <f>I322</f>
        <v>30760</v>
      </c>
    </row>
    <row r="322" spans="1:9" ht="12.75">
      <c r="A322" s="24" t="s">
        <v>207</v>
      </c>
      <c r="B322" s="227" t="s">
        <v>92</v>
      </c>
      <c r="C322" s="79" t="s">
        <v>16</v>
      </c>
      <c r="D322" s="12" t="s">
        <v>20</v>
      </c>
      <c r="E322" s="12" t="s">
        <v>72</v>
      </c>
      <c r="F322" s="12" t="s">
        <v>108</v>
      </c>
      <c r="G322" s="12" t="s">
        <v>20</v>
      </c>
      <c r="H322" s="148" t="s">
        <v>41</v>
      </c>
      <c r="I322" s="46">
        <v>30760</v>
      </c>
    </row>
    <row r="323" spans="1:9" ht="12.75">
      <c r="A323" s="58" t="s">
        <v>111</v>
      </c>
      <c r="B323" s="231" t="s">
        <v>92</v>
      </c>
      <c r="C323" s="76" t="s">
        <v>16</v>
      </c>
      <c r="D323" s="18" t="s">
        <v>20</v>
      </c>
      <c r="E323" s="18" t="s">
        <v>233</v>
      </c>
      <c r="F323" s="18" t="s">
        <v>42</v>
      </c>
      <c r="G323" s="18" t="s">
        <v>42</v>
      </c>
      <c r="H323" s="149"/>
      <c r="I323" s="38">
        <f>I324</f>
        <v>90000</v>
      </c>
    </row>
    <row r="324" spans="1:9" ht="39.75" customHeight="1">
      <c r="A324" s="70" t="s">
        <v>113</v>
      </c>
      <c r="B324" s="232" t="s">
        <v>92</v>
      </c>
      <c r="C324" s="81" t="s">
        <v>16</v>
      </c>
      <c r="D324" s="63" t="s">
        <v>20</v>
      </c>
      <c r="E324" s="63" t="s">
        <v>233</v>
      </c>
      <c r="F324" s="63" t="s">
        <v>12</v>
      </c>
      <c r="G324" s="63" t="s">
        <v>42</v>
      </c>
      <c r="H324" s="150"/>
      <c r="I324" s="64">
        <f>I325</f>
        <v>90000</v>
      </c>
    </row>
    <row r="325" spans="1:9" ht="12.75">
      <c r="A325" s="24" t="s">
        <v>119</v>
      </c>
      <c r="B325" s="227" t="s">
        <v>92</v>
      </c>
      <c r="C325" s="99" t="s">
        <v>16</v>
      </c>
      <c r="D325" s="12" t="s">
        <v>20</v>
      </c>
      <c r="E325" s="12" t="s">
        <v>233</v>
      </c>
      <c r="F325" s="12" t="s">
        <v>12</v>
      </c>
      <c r="G325" s="12" t="s">
        <v>42</v>
      </c>
      <c r="H325" s="148" t="s">
        <v>41</v>
      </c>
      <c r="I325" s="39">
        <v>90000</v>
      </c>
    </row>
    <row r="326" spans="1:9" ht="25.5">
      <c r="A326" s="290" t="s">
        <v>284</v>
      </c>
      <c r="B326" s="231" t="s">
        <v>92</v>
      </c>
      <c r="C326" s="135" t="s">
        <v>16</v>
      </c>
      <c r="D326" s="18" t="s">
        <v>20</v>
      </c>
      <c r="E326" s="18" t="s">
        <v>283</v>
      </c>
      <c r="F326" s="18" t="s">
        <v>42</v>
      </c>
      <c r="G326" s="18" t="s">
        <v>42</v>
      </c>
      <c r="H326" s="18"/>
      <c r="I326" s="38">
        <f>I327</f>
        <v>323000</v>
      </c>
    </row>
    <row r="327" spans="1:9" ht="25.5">
      <c r="A327" s="266" t="s">
        <v>285</v>
      </c>
      <c r="B327" s="232" t="s">
        <v>92</v>
      </c>
      <c r="C327" s="136" t="s">
        <v>16</v>
      </c>
      <c r="D327" s="63" t="s">
        <v>20</v>
      </c>
      <c r="E327" s="63" t="s">
        <v>283</v>
      </c>
      <c r="F327" s="63" t="s">
        <v>42</v>
      </c>
      <c r="G327" s="63" t="s">
        <v>10</v>
      </c>
      <c r="H327" s="63"/>
      <c r="I327" s="64">
        <f>I328</f>
        <v>323000</v>
      </c>
    </row>
    <row r="328" spans="1:9" ht="12.75">
      <c r="A328" s="306" t="s">
        <v>119</v>
      </c>
      <c r="B328" s="227" t="s">
        <v>92</v>
      </c>
      <c r="C328" s="307" t="s">
        <v>16</v>
      </c>
      <c r="D328" s="12" t="s">
        <v>20</v>
      </c>
      <c r="E328" s="12" t="s">
        <v>283</v>
      </c>
      <c r="F328" s="12" t="s">
        <v>42</v>
      </c>
      <c r="G328" s="12" t="s">
        <v>10</v>
      </c>
      <c r="H328" s="12" t="s">
        <v>41</v>
      </c>
      <c r="I328" s="39">
        <v>323000</v>
      </c>
    </row>
    <row r="329" spans="1:9" ht="12.75">
      <c r="A329" s="57" t="s">
        <v>121</v>
      </c>
      <c r="B329" s="230" t="s">
        <v>92</v>
      </c>
      <c r="C329" s="78" t="s">
        <v>16</v>
      </c>
      <c r="D329" s="11" t="s">
        <v>21</v>
      </c>
      <c r="E329" s="17"/>
      <c r="F329" s="17"/>
      <c r="G329" s="17"/>
      <c r="H329" s="256"/>
      <c r="I329" s="40">
        <f>I330+I343</f>
        <v>14047558.04</v>
      </c>
    </row>
    <row r="330" spans="1:9" ht="12.75">
      <c r="A330" s="58" t="s">
        <v>81</v>
      </c>
      <c r="B330" s="231" t="s">
        <v>92</v>
      </c>
      <c r="C330" s="97" t="s">
        <v>16</v>
      </c>
      <c r="D330" s="19" t="s">
        <v>21</v>
      </c>
      <c r="E330" s="18" t="s">
        <v>6</v>
      </c>
      <c r="F330" s="18" t="s">
        <v>42</v>
      </c>
      <c r="G330" s="18" t="s">
        <v>42</v>
      </c>
      <c r="H330" s="248"/>
      <c r="I330" s="38">
        <f>I331+I335</f>
        <v>11457158.04</v>
      </c>
    </row>
    <row r="331" spans="1:9" ht="38.25">
      <c r="A331" s="70" t="s">
        <v>210</v>
      </c>
      <c r="B331" s="232" t="s">
        <v>92</v>
      </c>
      <c r="C331" s="95" t="s">
        <v>16</v>
      </c>
      <c r="D331" s="66" t="s">
        <v>21</v>
      </c>
      <c r="E331" s="63" t="s">
        <v>6</v>
      </c>
      <c r="F331" s="63" t="s">
        <v>16</v>
      </c>
      <c r="G331" s="63" t="s">
        <v>42</v>
      </c>
      <c r="H331" s="249"/>
      <c r="I331" s="64">
        <f>I332+I333</f>
        <v>2827158.04</v>
      </c>
    </row>
    <row r="332" spans="1:9" ht="12.75">
      <c r="A332" s="24" t="s">
        <v>119</v>
      </c>
      <c r="B332" s="227" t="s">
        <v>92</v>
      </c>
      <c r="C332" s="96" t="s">
        <v>16</v>
      </c>
      <c r="D332" s="13" t="s">
        <v>21</v>
      </c>
      <c r="E332" s="12" t="s">
        <v>6</v>
      </c>
      <c r="F332" s="12" t="s">
        <v>16</v>
      </c>
      <c r="G332" s="12" t="s">
        <v>42</v>
      </c>
      <c r="H332" s="251" t="s">
        <v>41</v>
      </c>
      <c r="I332" s="39">
        <v>2618000</v>
      </c>
    </row>
    <row r="333" spans="1:9" ht="12.75">
      <c r="A333" s="24" t="s">
        <v>245</v>
      </c>
      <c r="B333" s="227" t="s">
        <v>92</v>
      </c>
      <c r="C333" s="96" t="s">
        <v>16</v>
      </c>
      <c r="D333" s="13" t="s">
        <v>21</v>
      </c>
      <c r="E333" s="12" t="s">
        <v>6</v>
      </c>
      <c r="F333" s="12" t="s">
        <v>16</v>
      </c>
      <c r="G333" s="12" t="s">
        <v>42</v>
      </c>
      <c r="H333" s="251" t="s">
        <v>41</v>
      </c>
      <c r="I333" s="39">
        <v>209158.04</v>
      </c>
    </row>
    <row r="334" spans="1:9" ht="12.75">
      <c r="A334" s="24" t="s">
        <v>263</v>
      </c>
      <c r="B334" s="227" t="s">
        <v>92</v>
      </c>
      <c r="C334" s="96" t="s">
        <v>16</v>
      </c>
      <c r="D334" s="13" t="s">
        <v>21</v>
      </c>
      <c r="E334" s="12" t="s">
        <v>6</v>
      </c>
      <c r="F334" s="12" t="s">
        <v>16</v>
      </c>
      <c r="G334" s="12" t="s">
        <v>10</v>
      </c>
      <c r="H334" s="251" t="s">
        <v>41</v>
      </c>
      <c r="I334" s="39">
        <v>186145.61</v>
      </c>
    </row>
    <row r="335" spans="1:9" ht="63.75">
      <c r="A335" s="58" t="s">
        <v>246</v>
      </c>
      <c r="B335" s="231" t="s">
        <v>92</v>
      </c>
      <c r="C335" s="97" t="s">
        <v>16</v>
      </c>
      <c r="D335" s="19" t="s">
        <v>21</v>
      </c>
      <c r="E335" s="18" t="s">
        <v>6</v>
      </c>
      <c r="F335" s="18" t="s">
        <v>211</v>
      </c>
      <c r="G335" s="18" t="s">
        <v>16</v>
      </c>
      <c r="H335" s="248"/>
      <c r="I335" s="38">
        <f>I336+I338+I340</f>
        <v>8630000</v>
      </c>
    </row>
    <row r="336" spans="1:9" ht="16.5" customHeight="1">
      <c r="A336" s="70" t="s">
        <v>247</v>
      </c>
      <c r="B336" s="232" t="s">
        <v>92</v>
      </c>
      <c r="C336" s="95" t="s">
        <v>16</v>
      </c>
      <c r="D336" s="66" t="s">
        <v>21</v>
      </c>
      <c r="E336" s="63" t="s">
        <v>6</v>
      </c>
      <c r="F336" s="63" t="s">
        <v>211</v>
      </c>
      <c r="G336" s="63" t="s">
        <v>87</v>
      </c>
      <c r="H336" s="249"/>
      <c r="I336" s="64">
        <f>I337</f>
        <v>350000</v>
      </c>
    </row>
    <row r="337" spans="1:9" ht="12.75">
      <c r="A337" s="24" t="s">
        <v>119</v>
      </c>
      <c r="B337" s="227" t="s">
        <v>92</v>
      </c>
      <c r="C337" s="96" t="s">
        <v>16</v>
      </c>
      <c r="D337" s="13" t="s">
        <v>21</v>
      </c>
      <c r="E337" s="12" t="s">
        <v>6</v>
      </c>
      <c r="F337" s="12" t="s">
        <v>211</v>
      </c>
      <c r="G337" s="12" t="s">
        <v>87</v>
      </c>
      <c r="H337" s="251" t="s">
        <v>41</v>
      </c>
      <c r="I337" s="39">
        <v>350000</v>
      </c>
    </row>
    <row r="338" spans="1:9" ht="12.75">
      <c r="A338" s="70" t="s">
        <v>248</v>
      </c>
      <c r="B338" s="232" t="s">
        <v>92</v>
      </c>
      <c r="C338" s="95" t="s">
        <v>16</v>
      </c>
      <c r="D338" s="66" t="s">
        <v>21</v>
      </c>
      <c r="E338" s="63" t="s">
        <v>6</v>
      </c>
      <c r="F338" s="63" t="s">
        <v>211</v>
      </c>
      <c r="G338" s="63" t="s">
        <v>15</v>
      </c>
      <c r="H338" s="249"/>
      <c r="I338" s="64">
        <f>I339</f>
        <v>270000</v>
      </c>
    </row>
    <row r="339" spans="1:9" ht="12.75">
      <c r="A339" s="24" t="s">
        <v>119</v>
      </c>
      <c r="B339" s="227" t="s">
        <v>92</v>
      </c>
      <c r="C339" s="96" t="s">
        <v>16</v>
      </c>
      <c r="D339" s="13" t="s">
        <v>21</v>
      </c>
      <c r="E339" s="12" t="s">
        <v>6</v>
      </c>
      <c r="F339" s="12" t="s">
        <v>211</v>
      </c>
      <c r="G339" s="12" t="s">
        <v>15</v>
      </c>
      <c r="H339" s="251" t="s">
        <v>41</v>
      </c>
      <c r="I339" s="39">
        <v>270000</v>
      </c>
    </row>
    <row r="340" spans="1:9" ht="12.75">
      <c r="A340" s="70" t="s">
        <v>249</v>
      </c>
      <c r="B340" s="227" t="s">
        <v>92</v>
      </c>
      <c r="C340" s="95" t="s">
        <v>16</v>
      </c>
      <c r="D340" s="66" t="s">
        <v>21</v>
      </c>
      <c r="E340" s="63" t="s">
        <v>6</v>
      </c>
      <c r="F340" s="63" t="s">
        <v>211</v>
      </c>
      <c r="G340" s="63" t="s">
        <v>211</v>
      </c>
      <c r="H340" s="249"/>
      <c r="I340" s="64">
        <f>I341+I342</f>
        <v>8010000</v>
      </c>
    </row>
    <row r="341" spans="1:9" ht="18" customHeight="1">
      <c r="A341" s="24" t="s">
        <v>119</v>
      </c>
      <c r="B341" s="232" t="s">
        <v>92</v>
      </c>
      <c r="C341" s="98" t="s">
        <v>16</v>
      </c>
      <c r="D341" s="25" t="s">
        <v>21</v>
      </c>
      <c r="E341" s="25" t="s">
        <v>6</v>
      </c>
      <c r="F341" s="31" t="s">
        <v>211</v>
      </c>
      <c r="G341" s="31" t="s">
        <v>211</v>
      </c>
      <c r="H341" s="204" t="s">
        <v>41</v>
      </c>
      <c r="I341" s="39">
        <v>8000000</v>
      </c>
    </row>
    <row r="342" spans="1:9" ht="12.75">
      <c r="A342" s="24" t="s">
        <v>245</v>
      </c>
      <c r="B342" s="227" t="s">
        <v>92</v>
      </c>
      <c r="C342" s="98" t="s">
        <v>16</v>
      </c>
      <c r="D342" s="25" t="s">
        <v>21</v>
      </c>
      <c r="E342" s="25" t="s">
        <v>6</v>
      </c>
      <c r="F342" s="31" t="s">
        <v>211</v>
      </c>
      <c r="G342" s="31" t="s">
        <v>211</v>
      </c>
      <c r="H342" s="204" t="s">
        <v>41</v>
      </c>
      <c r="I342" s="39">
        <v>10000</v>
      </c>
    </row>
    <row r="343" spans="1:9" ht="12.75">
      <c r="A343" s="58" t="s">
        <v>111</v>
      </c>
      <c r="B343" s="231" t="s">
        <v>92</v>
      </c>
      <c r="C343" s="97" t="s">
        <v>16</v>
      </c>
      <c r="D343" s="19" t="s">
        <v>21</v>
      </c>
      <c r="E343" s="18" t="s">
        <v>233</v>
      </c>
      <c r="F343" s="18" t="s">
        <v>42</v>
      </c>
      <c r="G343" s="18" t="s">
        <v>42</v>
      </c>
      <c r="H343" s="248"/>
      <c r="I343" s="38">
        <f>I344</f>
        <v>2590400</v>
      </c>
    </row>
    <row r="344" spans="1:9" ht="42" customHeight="1">
      <c r="A344" s="70" t="s">
        <v>212</v>
      </c>
      <c r="B344" s="232" t="s">
        <v>92</v>
      </c>
      <c r="C344" s="95" t="s">
        <v>16</v>
      </c>
      <c r="D344" s="66" t="s">
        <v>21</v>
      </c>
      <c r="E344" s="63" t="s">
        <v>233</v>
      </c>
      <c r="F344" s="63" t="s">
        <v>18</v>
      </c>
      <c r="G344" s="63" t="s">
        <v>42</v>
      </c>
      <c r="H344" s="249"/>
      <c r="I344" s="64">
        <f>I345</f>
        <v>2590400</v>
      </c>
    </row>
    <row r="345" spans="1:9" ht="12.75">
      <c r="A345" s="24" t="s">
        <v>119</v>
      </c>
      <c r="B345" s="227" t="s">
        <v>92</v>
      </c>
      <c r="C345" s="98" t="s">
        <v>16</v>
      </c>
      <c r="D345" s="25" t="s">
        <v>21</v>
      </c>
      <c r="E345" s="25" t="s">
        <v>233</v>
      </c>
      <c r="F345" s="31" t="s">
        <v>18</v>
      </c>
      <c r="G345" s="31" t="s">
        <v>42</v>
      </c>
      <c r="H345" s="204" t="s">
        <v>41</v>
      </c>
      <c r="I345" s="39">
        <f>I346+I347</f>
        <v>2590400</v>
      </c>
    </row>
    <row r="346" spans="1:9" ht="12.75">
      <c r="A346" s="24" t="s">
        <v>213</v>
      </c>
      <c r="B346" s="227" t="s">
        <v>92</v>
      </c>
      <c r="C346" s="98" t="s">
        <v>16</v>
      </c>
      <c r="D346" s="25" t="s">
        <v>21</v>
      </c>
      <c r="E346" s="25" t="s">
        <v>233</v>
      </c>
      <c r="F346" s="31" t="s">
        <v>18</v>
      </c>
      <c r="G346" s="31" t="s">
        <v>87</v>
      </c>
      <c r="H346" s="204" t="s">
        <v>41</v>
      </c>
      <c r="I346" s="39">
        <v>1436400</v>
      </c>
    </row>
    <row r="347" spans="1:9" ht="12.75">
      <c r="A347" s="205" t="s">
        <v>214</v>
      </c>
      <c r="B347" s="227" t="s">
        <v>92</v>
      </c>
      <c r="C347" s="144" t="s">
        <v>16</v>
      </c>
      <c r="D347" s="25" t="s">
        <v>21</v>
      </c>
      <c r="E347" s="25" t="s">
        <v>233</v>
      </c>
      <c r="F347" s="31" t="s">
        <v>18</v>
      </c>
      <c r="G347" s="31" t="s">
        <v>15</v>
      </c>
      <c r="H347" s="204" t="s">
        <v>41</v>
      </c>
      <c r="I347" s="39">
        <v>1154000</v>
      </c>
    </row>
    <row r="348" spans="1:9" ht="12.75">
      <c r="A348" s="206" t="s">
        <v>135</v>
      </c>
      <c r="B348" s="228" t="s">
        <v>92</v>
      </c>
      <c r="C348" s="161" t="s">
        <v>87</v>
      </c>
      <c r="D348" s="162"/>
      <c r="E348" s="162"/>
      <c r="F348" s="162"/>
      <c r="G348" s="162"/>
      <c r="H348" s="240"/>
      <c r="I348" s="45">
        <f>I349+I355</f>
        <v>20708319.8</v>
      </c>
    </row>
    <row r="349" spans="1:9" ht="12.75">
      <c r="A349" s="124" t="s">
        <v>122</v>
      </c>
      <c r="B349" s="230" t="s">
        <v>92</v>
      </c>
      <c r="C349" s="160" t="s">
        <v>87</v>
      </c>
      <c r="D349" s="165" t="s">
        <v>10</v>
      </c>
      <c r="E349" s="134"/>
      <c r="F349" s="49"/>
      <c r="G349" s="49"/>
      <c r="H349" s="257"/>
      <c r="I349" s="40">
        <f>I350</f>
        <v>7427000</v>
      </c>
    </row>
    <row r="350" spans="1:9" ht="12.75">
      <c r="A350" s="123" t="s">
        <v>142</v>
      </c>
      <c r="B350" s="231" t="s">
        <v>92</v>
      </c>
      <c r="C350" s="164" t="s">
        <v>87</v>
      </c>
      <c r="D350" s="151" t="s">
        <v>10</v>
      </c>
      <c r="E350" s="152" t="s">
        <v>143</v>
      </c>
      <c r="F350" s="151" t="s">
        <v>42</v>
      </c>
      <c r="G350" s="143" t="s">
        <v>42</v>
      </c>
      <c r="H350" s="220"/>
      <c r="I350" s="38">
        <f>I351+I353</f>
        <v>7427000</v>
      </c>
    </row>
    <row r="351" spans="1:9" ht="12.75">
      <c r="A351" s="159" t="s">
        <v>158</v>
      </c>
      <c r="B351" s="232" t="s">
        <v>92</v>
      </c>
      <c r="C351" s="153" t="s">
        <v>87</v>
      </c>
      <c r="D351" s="158" t="s">
        <v>10</v>
      </c>
      <c r="E351" s="154" t="s">
        <v>143</v>
      </c>
      <c r="F351" s="158" t="s">
        <v>10</v>
      </c>
      <c r="G351" s="142" t="s">
        <v>101</v>
      </c>
      <c r="H351" s="217"/>
      <c r="I351" s="64">
        <f>I352+I390</f>
        <v>1800000</v>
      </c>
    </row>
    <row r="352" spans="1:9" ht="12.75">
      <c r="A352" s="207" t="s">
        <v>156</v>
      </c>
      <c r="B352" s="227" t="s">
        <v>92</v>
      </c>
      <c r="C352" s="9" t="s">
        <v>87</v>
      </c>
      <c r="D352" s="47" t="s">
        <v>10</v>
      </c>
      <c r="E352" s="61" t="s">
        <v>143</v>
      </c>
      <c r="F352" s="48" t="s">
        <v>10</v>
      </c>
      <c r="G352" s="48" t="s">
        <v>101</v>
      </c>
      <c r="H352" s="219" t="s">
        <v>150</v>
      </c>
      <c r="I352" s="50">
        <v>1800000</v>
      </c>
    </row>
    <row r="353" spans="1:9" ht="25.5">
      <c r="A353" s="155" t="s">
        <v>157</v>
      </c>
      <c r="B353" s="232" t="s">
        <v>92</v>
      </c>
      <c r="C353" s="153" t="s">
        <v>87</v>
      </c>
      <c r="D353" s="158" t="s">
        <v>10</v>
      </c>
      <c r="E353" s="154" t="s">
        <v>143</v>
      </c>
      <c r="F353" s="158" t="s">
        <v>10</v>
      </c>
      <c r="G353" s="142" t="s">
        <v>215</v>
      </c>
      <c r="H353" s="217"/>
      <c r="I353" s="64">
        <f>I354+I390</f>
        <v>5627000</v>
      </c>
    </row>
    <row r="354" spans="1:9" ht="15.75" customHeight="1">
      <c r="A354" s="125" t="s">
        <v>156</v>
      </c>
      <c r="B354" s="227" t="s">
        <v>92</v>
      </c>
      <c r="C354" s="145" t="s">
        <v>87</v>
      </c>
      <c r="D354" s="156" t="s">
        <v>10</v>
      </c>
      <c r="E354" s="163" t="s">
        <v>143</v>
      </c>
      <c r="F354" s="157" t="s">
        <v>10</v>
      </c>
      <c r="G354" s="157" t="s">
        <v>215</v>
      </c>
      <c r="H354" s="163" t="s">
        <v>150</v>
      </c>
      <c r="I354" s="50">
        <v>5627000</v>
      </c>
    </row>
    <row r="355" spans="1:9" ht="12.75">
      <c r="A355" s="208" t="s">
        <v>216</v>
      </c>
      <c r="B355" s="230" t="s">
        <v>92</v>
      </c>
      <c r="C355" s="78" t="s">
        <v>87</v>
      </c>
      <c r="D355" s="34" t="s">
        <v>21</v>
      </c>
      <c r="E355" s="209"/>
      <c r="F355" s="139"/>
      <c r="G355" s="139"/>
      <c r="H355" s="209"/>
      <c r="I355" s="40">
        <f>I356+I358+I363+I370+I371+I374+I377+I388</f>
        <v>13281319.8</v>
      </c>
    </row>
    <row r="356" spans="1:9" ht="24.75" customHeight="1">
      <c r="A356" s="109" t="s">
        <v>217</v>
      </c>
      <c r="B356" s="232" t="s">
        <v>92</v>
      </c>
      <c r="C356" s="101" t="s">
        <v>87</v>
      </c>
      <c r="D356" s="210" t="s">
        <v>21</v>
      </c>
      <c r="E356" s="211" t="s">
        <v>40</v>
      </c>
      <c r="F356" s="71" t="s">
        <v>104</v>
      </c>
      <c r="G356" s="71" t="s">
        <v>42</v>
      </c>
      <c r="H356" s="258"/>
      <c r="I356" s="64">
        <f>I357</f>
        <v>481000</v>
      </c>
    </row>
    <row r="357" spans="1:9" ht="16.5" customHeight="1">
      <c r="A357" s="212" t="s">
        <v>216</v>
      </c>
      <c r="B357" s="227" t="s">
        <v>92</v>
      </c>
      <c r="C357" s="79" t="s">
        <v>87</v>
      </c>
      <c r="D357" s="35" t="s">
        <v>21</v>
      </c>
      <c r="E357" s="213" t="s">
        <v>40</v>
      </c>
      <c r="F357" s="16" t="s">
        <v>104</v>
      </c>
      <c r="G357" s="16" t="s">
        <v>42</v>
      </c>
      <c r="H357" s="213" t="s">
        <v>218</v>
      </c>
      <c r="I357" s="46">
        <v>481000</v>
      </c>
    </row>
    <row r="358" spans="1:9" ht="12.75">
      <c r="A358" s="214" t="s">
        <v>164</v>
      </c>
      <c r="B358" s="173" t="s">
        <v>92</v>
      </c>
      <c r="C358" s="173" t="s">
        <v>87</v>
      </c>
      <c r="D358" s="51" t="s">
        <v>21</v>
      </c>
      <c r="E358" s="215" t="s">
        <v>165</v>
      </c>
      <c r="F358" s="52" t="s">
        <v>42</v>
      </c>
      <c r="G358" s="52" t="s">
        <v>42</v>
      </c>
      <c r="H358" s="259"/>
      <c r="I358" s="38">
        <f>I361+I359</f>
        <v>633919.8</v>
      </c>
    </row>
    <row r="359" spans="1:9" ht="12.75">
      <c r="A359" s="170" t="s">
        <v>166</v>
      </c>
      <c r="B359" s="232" t="s">
        <v>92</v>
      </c>
      <c r="C359" s="136" t="s">
        <v>87</v>
      </c>
      <c r="D359" s="63" t="s">
        <v>21</v>
      </c>
      <c r="E359" s="63" t="s">
        <v>165</v>
      </c>
      <c r="F359" s="63" t="s">
        <v>17</v>
      </c>
      <c r="G359" s="63" t="s">
        <v>42</v>
      </c>
      <c r="H359" s="63"/>
      <c r="I359" s="64">
        <f>I360</f>
        <v>483919.8</v>
      </c>
    </row>
    <row r="360" spans="1:9" ht="12.75">
      <c r="A360" s="306" t="s">
        <v>250</v>
      </c>
      <c r="B360" s="227" t="s">
        <v>92</v>
      </c>
      <c r="C360" s="137" t="s">
        <v>87</v>
      </c>
      <c r="D360" s="12" t="s">
        <v>21</v>
      </c>
      <c r="E360" s="12" t="s">
        <v>165</v>
      </c>
      <c r="F360" s="12" t="s">
        <v>17</v>
      </c>
      <c r="G360" s="12" t="s">
        <v>42</v>
      </c>
      <c r="H360" s="12" t="s">
        <v>218</v>
      </c>
      <c r="I360" s="39">
        <v>483919.8</v>
      </c>
    </row>
    <row r="361" spans="1:9" ht="15.75" customHeight="1">
      <c r="A361" s="269" t="s">
        <v>261</v>
      </c>
      <c r="B361" s="81" t="s">
        <v>92</v>
      </c>
      <c r="C361" s="81" t="s">
        <v>87</v>
      </c>
      <c r="D361" s="65" t="s">
        <v>21</v>
      </c>
      <c r="E361" s="217" t="s">
        <v>165</v>
      </c>
      <c r="F361" s="142" t="s">
        <v>16</v>
      </c>
      <c r="G361" s="142" t="s">
        <v>42</v>
      </c>
      <c r="H361" s="217"/>
      <c r="I361" s="64">
        <f>I362</f>
        <v>150000</v>
      </c>
    </row>
    <row r="362" spans="1:9" ht="12.75">
      <c r="A362" s="212" t="s">
        <v>250</v>
      </c>
      <c r="B362" s="218" t="s">
        <v>92</v>
      </c>
      <c r="C362" s="218" t="s">
        <v>87</v>
      </c>
      <c r="D362" s="47" t="s">
        <v>21</v>
      </c>
      <c r="E362" s="219" t="s">
        <v>165</v>
      </c>
      <c r="F362" s="48" t="s">
        <v>16</v>
      </c>
      <c r="G362" s="48" t="s">
        <v>42</v>
      </c>
      <c r="H362" s="219" t="s">
        <v>218</v>
      </c>
      <c r="I362" s="46">
        <v>150000</v>
      </c>
    </row>
    <row r="363" spans="1:9" ht="25.5">
      <c r="A363" s="277" t="s">
        <v>265</v>
      </c>
      <c r="B363" s="231" t="s">
        <v>92</v>
      </c>
      <c r="C363" s="135" t="s">
        <v>87</v>
      </c>
      <c r="D363" s="138" t="s">
        <v>21</v>
      </c>
      <c r="E363" s="220" t="s">
        <v>264</v>
      </c>
      <c r="F363" s="143" t="s">
        <v>12</v>
      </c>
      <c r="G363" s="143" t="s">
        <v>42</v>
      </c>
      <c r="H363" s="138"/>
      <c r="I363" s="38">
        <f>I364+I366</f>
        <v>2139100</v>
      </c>
    </row>
    <row r="364" spans="1:9" ht="20.25" customHeight="1">
      <c r="A364" s="216" t="s">
        <v>266</v>
      </c>
      <c r="B364" s="232" t="s">
        <v>92</v>
      </c>
      <c r="C364" s="81" t="s">
        <v>87</v>
      </c>
      <c r="D364" s="65" t="s">
        <v>21</v>
      </c>
      <c r="E364" s="217" t="s">
        <v>264</v>
      </c>
      <c r="F364" s="142" t="s">
        <v>12</v>
      </c>
      <c r="G364" s="142" t="s">
        <v>18</v>
      </c>
      <c r="H364" s="217"/>
      <c r="I364" s="64">
        <f>I365</f>
        <v>1645400</v>
      </c>
    </row>
    <row r="365" spans="1:9" ht="18" customHeight="1" thickBot="1">
      <c r="A365" s="212" t="s">
        <v>250</v>
      </c>
      <c r="B365" s="227" t="s">
        <v>92</v>
      </c>
      <c r="C365" s="218" t="s">
        <v>87</v>
      </c>
      <c r="D365" s="47" t="s">
        <v>21</v>
      </c>
      <c r="E365" s="219" t="s">
        <v>264</v>
      </c>
      <c r="F365" s="48" t="s">
        <v>12</v>
      </c>
      <c r="G365" s="48" t="s">
        <v>18</v>
      </c>
      <c r="H365" s="260" t="s">
        <v>218</v>
      </c>
      <c r="I365" s="46">
        <v>1645400</v>
      </c>
    </row>
    <row r="366" spans="1:9" ht="17.25" customHeight="1">
      <c r="A366" s="216" t="s">
        <v>267</v>
      </c>
      <c r="B366" s="232" t="s">
        <v>92</v>
      </c>
      <c r="C366" s="81" t="s">
        <v>87</v>
      </c>
      <c r="D366" s="65" t="s">
        <v>21</v>
      </c>
      <c r="E366" s="217" t="s">
        <v>264</v>
      </c>
      <c r="F366" s="142" t="s">
        <v>12</v>
      </c>
      <c r="G366" s="142" t="s">
        <v>20</v>
      </c>
      <c r="H366" s="217"/>
      <c r="I366" s="64">
        <f>I367</f>
        <v>493700</v>
      </c>
    </row>
    <row r="367" spans="1:9" ht="13.5" thickBot="1">
      <c r="A367" s="212" t="s">
        <v>250</v>
      </c>
      <c r="B367" s="227" t="s">
        <v>92</v>
      </c>
      <c r="C367" s="218" t="s">
        <v>87</v>
      </c>
      <c r="D367" s="47" t="s">
        <v>21</v>
      </c>
      <c r="E367" s="219" t="s">
        <v>264</v>
      </c>
      <c r="F367" s="48" t="s">
        <v>12</v>
      </c>
      <c r="G367" s="48" t="s">
        <v>20</v>
      </c>
      <c r="H367" s="260" t="s">
        <v>218</v>
      </c>
      <c r="I367" s="46">
        <v>493700</v>
      </c>
    </row>
    <row r="368" spans="1:9" ht="12.75">
      <c r="A368" s="309" t="s">
        <v>190</v>
      </c>
      <c r="B368" s="231" t="s">
        <v>92</v>
      </c>
      <c r="C368" s="135" t="s">
        <v>87</v>
      </c>
      <c r="D368" s="18" t="s">
        <v>21</v>
      </c>
      <c r="E368" s="18" t="s">
        <v>191</v>
      </c>
      <c r="F368" s="18" t="s">
        <v>42</v>
      </c>
      <c r="G368" s="18" t="s">
        <v>42</v>
      </c>
      <c r="H368" s="35"/>
      <c r="I368" s="38">
        <f>I369</f>
        <v>21000</v>
      </c>
    </row>
    <row r="369" spans="1:9" ht="12.75">
      <c r="A369" s="311" t="s">
        <v>192</v>
      </c>
      <c r="B369" s="232" t="s">
        <v>92</v>
      </c>
      <c r="C369" s="136" t="s">
        <v>87</v>
      </c>
      <c r="D369" s="63" t="s">
        <v>21</v>
      </c>
      <c r="E369" s="63" t="s">
        <v>191</v>
      </c>
      <c r="F369" s="63" t="s">
        <v>11</v>
      </c>
      <c r="G369" s="63" t="s">
        <v>42</v>
      </c>
      <c r="H369" s="63"/>
      <c r="I369" s="64">
        <f>I370</f>
        <v>21000</v>
      </c>
    </row>
    <row r="370" spans="1:9" ht="12.75">
      <c r="A370" s="306" t="s">
        <v>250</v>
      </c>
      <c r="B370" s="227" t="s">
        <v>92</v>
      </c>
      <c r="C370" s="307" t="s">
        <v>87</v>
      </c>
      <c r="D370" s="12" t="s">
        <v>21</v>
      </c>
      <c r="E370" s="12" t="s">
        <v>191</v>
      </c>
      <c r="F370" s="12" t="s">
        <v>11</v>
      </c>
      <c r="G370" s="12" t="s">
        <v>42</v>
      </c>
      <c r="H370" s="12" t="s">
        <v>218</v>
      </c>
      <c r="I370" s="39">
        <v>21000</v>
      </c>
    </row>
    <row r="371" spans="1:9" ht="12.75">
      <c r="A371" s="277" t="s">
        <v>269</v>
      </c>
      <c r="B371" s="231" t="s">
        <v>92</v>
      </c>
      <c r="C371" s="135" t="s">
        <v>87</v>
      </c>
      <c r="D371" s="138" t="s">
        <v>21</v>
      </c>
      <c r="E371" s="220" t="s">
        <v>268</v>
      </c>
      <c r="F371" s="143" t="s">
        <v>42</v>
      </c>
      <c r="G371" s="143" t="s">
        <v>42</v>
      </c>
      <c r="H371" s="138"/>
      <c r="I371" s="38">
        <f>I372</f>
        <v>1500000</v>
      </c>
    </row>
    <row r="372" spans="1:9" ht="25.5">
      <c r="A372" s="216" t="s">
        <v>270</v>
      </c>
      <c r="B372" s="232" t="s">
        <v>92</v>
      </c>
      <c r="C372" s="81" t="s">
        <v>87</v>
      </c>
      <c r="D372" s="65" t="s">
        <v>21</v>
      </c>
      <c r="E372" s="217" t="s">
        <v>268</v>
      </c>
      <c r="F372" s="142" t="s">
        <v>20</v>
      </c>
      <c r="G372" s="142" t="s">
        <v>42</v>
      </c>
      <c r="H372" s="217"/>
      <c r="I372" s="64">
        <f>I373</f>
        <v>1500000</v>
      </c>
    </row>
    <row r="373" spans="1:9" ht="13.5" thickBot="1">
      <c r="A373" s="212" t="s">
        <v>250</v>
      </c>
      <c r="B373" s="227" t="s">
        <v>92</v>
      </c>
      <c r="C373" s="218" t="s">
        <v>87</v>
      </c>
      <c r="D373" s="47" t="s">
        <v>21</v>
      </c>
      <c r="E373" s="219" t="s">
        <v>268</v>
      </c>
      <c r="F373" s="48" t="s">
        <v>20</v>
      </c>
      <c r="G373" s="48" t="s">
        <v>42</v>
      </c>
      <c r="H373" s="260" t="s">
        <v>218</v>
      </c>
      <c r="I373" s="46">
        <v>1500000</v>
      </c>
    </row>
    <row r="374" spans="1:9" ht="12.75">
      <c r="A374" s="277" t="s">
        <v>81</v>
      </c>
      <c r="B374" s="231" t="s">
        <v>92</v>
      </c>
      <c r="C374" s="135" t="s">
        <v>87</v>
      </c>
      <c r="D374" s="138" t="s">
        <v>21</v>
      </c>
      <c r="E374" s="220" t="s">
        <v>6</v>
      </c>
      <c r="F374" s="143" t="s">
        <v>42</v>
      </c>
      <c r="G374" s="143" t="s">
        <v>42</v>
      </c>
      <c r="H374" s="138"/>
      <c r="I374" s="38">
        <f>I375</f>
        <v>556300</v>
      </c>
    </row>
    <row r="375" spans="1:9" ht="25.5">
      <c r="A375" s="216" t="s">
        <v>219</v>
      </c>
      <c r="B375" s="232" t="s">
        <v>92</v>
      </c>
      <c r="C375" s="81" t="s">
        <v>87</v>
      </c>
      <c r="D375" s="65" t="s">
        <v>21</v>
      </c>
      <c r="E375" s="217" t="s">
        <v>6</v>
      </c>
      <c r="F375" s="142" t="s">
        <v>22</v>
      </c>
      <c r="G375" s="142" t="s">
        <v>42</v>
      </c>
      <c r="H375" s="217"/>
      <c r="I375" s="64">
        <f>I376</f>
        <v>556300</v>
      </c>
    </row>
    <row r="376" spans="1:9" ht="13.5" thickBot="1">
      <c r="A376" s="212" t="s">
        <v>250</v>
      </c>
      <c r="B376" s="227" t="s">
        <v>92</v>
      </c>
      <c r="C376" s="218" t="s">
        <v>87</v>
      </c>
      <c r="D376" s="47" t="s">
        <v>21</v>
      </c>
      <c r="E376" s="219" t="s">
        <v>6</v>
      </c>
      <c r="F376" s="48" t="s">
        <v>22</v>
      </c>
      <c r="G376" s="48" t="s">
        <v>42</v>
      </c>
      <c r="H376" s="260" t="s">
        <v>218</v>
      </c>
      <c r="I376" s="46">
        <v>556300</v>
      </c>
    </row>
    <row r="377" spans="1:9" ht="25.5">
      <c r="A377" s="58" t="s">
        <v>167</v>
      </c>
      <c r="B377" s="231" t="s">
        <v>92</v>
      </c>
      <c r="C377" s="76" t="s">
        <v>87</v>
      </c>
      <c r="D377" s="138" t="s">
        <v>21</v>
      </c>
      <c r="E377" s="220" t="s">
        <v>161</v>
      </c>
      <c r="F377" s="143" t="s">
        <v>10</v>
      </c>
      <c r="G377" s="143" t="s">
        <v>42</v>
      </c>
      <c r="H377" s="220"/>
      <c r="I377" s="184">
        <f>I378+I380+I382+I384</f>
        <v>7941000</v>
      </c>
    </row>
    <row r="378" spans="1:9" ht="25.5">
      <c r="A378" s="70" t="s">
        <v>193</v>
      </c>
      <c r="B378" s="232" t="s">
        <v>92</v>
      </c>
      <c r="C378" s="95" t="s">
        <v>87</v>
      </c>
      <c r="D378" s="66" t="s">
        <v>21</v>
      </c>
      <c r="E378" s="63" t="s">
        <v>161</v>
      </c>
      <c r="F378" s="66" t="s">
        <v>10</v>
      </c>
      <c r="G378" s="66" t="s">
        <v>10</v>
      </c>
      <c r="H378" s="249"/>
      <c r="I378" s="64">
        <f>I379</f>
        <v>34000</v>
      </c>
    </row>
    <row r="379" spans="1:9" ht="12.75">
      <c r="A379" s="212" t="s">
        <v>216</v>
      </c>
      <c r="B379" s="227" t="s">
        <v>92</v>
      </c>
      <c r="C379" s="79" t="s">
        <v>87</v>
      </c>
      <c r="D379" s="12" t="s">
        <v>21</v>
      </c>
      <c r="E379" s="12" t="s">
        <v>161</v>
      </c>
      <c r="F379" s="12" t="s">
        <v>10</v>
      </c>
      <c r="G379" s="12" t="s">
        <v>10</v>
      </c>
      <c r="H379" s="148" t="s">
        <v>218</v>
      </c>
      <c r="I379" s="46">
        <v>34000</v>
      </c>
    </row>
    <row r="380" spans="1:9" ht="38.25">
      <c r="A380" s="70" t="s">
        <v>186</v>
      </c>
      <c r="B380" s="232" t="s">
        <v>92</v>
      </c>
      <c r="C380" s="81" t="s">
        <v>87</v>
      </c>
      <c r="D380" s="63" t="s">
        <v>21</v>
      </c>
      <c r="E380" s="63" t="s">
        <v>161</v>
      </c>
      <c r="F380" s="63" t="s">
        <v>10</v>
      </c>
      <c r="G380" s="63" t="s">
        <v>17</v>
      </c>
      <c r="H380" s="150"/>
      <c r="I380" s="64">
        <f>I381</f>
        <v>721000</v>
      </c>
    </row>
    <row r="381" spans="1:9" ht="12.75">
      <c r="A381" s="212" t="s">
        <v>216</v>
      </c>
      <c r="B381" s="227" t="s">
        <v>92</v>
      </c>
      <c r="C381" s="171" t="s">
        <v>87</v>
      </c>
      <c r="D381" s="25" t="s">
        <v>21</v>
      </c>
      <c r="E381" s="25" t="s">
        <v>161</v>
      </c>
      <c r="F381" s="25" t="s">
        <v>10</v>
      </c>
      <c r="G381" s="25" t="s">
        <v>17</v>
      </c>
      <c r="H381" s="204" t="s">
        <v>218</v>
      </c>
      <c r="I381" s="46">
        <v>721000</v>
      </c>
    </row>
    <row r="382" spans="1:9" ht="12.75">
      <c r="A382" s="70" t="s">
        <v>260</v>
      </c>
      <c r="B382" s="81" t="s">
        <v>92</v>
      </c>
      <c r="C382" s="81" t="s">
        <v>87</v>
      </c>
      <c r="D382" s="63" t="s">
        <v>21</v>
      </c>
      <c r="E382" s="63" t="s">
        <v>161</v>
      </c>
      <c r="F382" s="63" t="s">
        <v>10</v>
      </c>
      <c r="G382" s="63" t="s">
        <v>11</v>
      </c>
      <c r="H382" s="150"/>
      <c r="I382" s="64">
        <f>I383</f>
        <v>926000</v>
      </c>
    </row>
    <row r="383" spans="1:9" ht="12.75">
      <c r="A383" s="212" t="s">
        <v>216</v>
      </c>
      <c r="B383" s="171" t="s">
        <v>92</v>
      </c>
      <c r="C383" s="171" t="s">
        <v>87</v>
      </c>
      <c r="D383" s="25" t="s">
        <v>21</v>
      </c>
      <c r="E383" s="25" t="s">
        <v>161</v>
      </c>
      <c r="F383" s="25" t="s">
        <v>10</v>
      </c>
      <c r="G383" s="25" t="s">
        <v>11</v>
      </c>
      <c r="H383" s="204" t="s">
        <v>218</v>
      </c>
      <c r="I383" s="46">
        <v>926000</v>
      </c>
    </row>
    <row r="384" spans="1:9" ht="25.5">
      <c r="A384" s="266" t="s">
        <v>187</v>
      </c>
      <c r="B384" s="232" t="s">
        <v>92</v>
      </c>
      <c r="C384" s="81" t="s">
        <v>87</v>
      </c>
      <c r="D384" s="63" t="s">
        <v>21</v>
      </c>
      <c r="E384" s="63" t="s">
        <v>161</v>
      </c>
      <c r="F384" s="63" t="s">
        <v>10</v>
      </c>
      <c r="G384" s="63" t="s">
        <v>87</v>
      </c>
      <c r="H384" s="150"/>
      <c r="I384" s="64">
        <f>I385</f>
        <v>6260000</v>
      </c>
    </row>
    <row r="385" spans="1:9" ht="12.75">
      <c r="A385" s="212" t="s">
        <v>216</v>
      </c>
      <c r="B385" s="227" t="s">
        <v>92</v>
      </c>
      <c r="C385" s="79" t="s">
        <v>87</v>
      </c>
      <c r="D385" s="12" t="s">
        <v>21</v>
      </c>
      <c r="E385" s="12" t="s">
        <v>161</v>
      </c>
      <c r="F385" s="12" t="s">
        <v>10</v>
      </c>
      <c r="G385" s="12" t="s">
        <v>87</v>
      </c>
      <c r="H385" s="148" t="s">
        <v>218</v>
      </c>
      <c r="I385" s="46">
        <v>6260000</v>
      </c>
    </row>
    <row r="386" spans="1:9" ht="12.75">
      <c r="A386" s="195" t="s">
        <v>3</v>
      </c>
      <c r="B386" s="231" t="s">
        <v>92</v>
      </c>
      <c r="C386" s="143" t="s">
        <v>87</v>
      </c>
      <c r="D386" s="19" t="s">
        <v>21</v>
      </c>
      <c r="E386" s="18" t="s">
        <v>37</v>
      </c>
      <c r="F386" s="18" t="s">
        <v>42</v>
      </c>
      <c r="G386" s="18" t="s">
        <v>42</v>
      </c>
      <c r="H386" s="19"/>
      <c r="I386" s="44">
        <f>I387</f>
        <v>9000</v>
      </c>
    </row>
    <row r="387" spans="1:9" ht="25.5">
      <c r="A387" s="310" t="s">
        <v>197</v>
      </c>
      <c r="B387" s="232" t="s">
        <v>92</v>
      </c>
      <c r="C387" s="136" t="s">
        <v>87</v>
      </c>
      <c r="D387" s="63" t="s">
        <v>21</v>
      </c>
      <c r="E387" s="63" t="s">
        <v>37</v>
      </c>
      <c r="F387" s="63" t="s">
        <v>14</v>
      </c>
      <c r="G387" s="63" t="s">
        <v>20</v>
      </c>
      <c r="H387" s="63"/>
      <c r="I387" s="64">
        <f>I388</f>
        <v>9000</v>
      </c>
    </row>
    <row r="388" spans="1:9" ht="13.5" thickBot="1">
      <c r="A388" s="306" t="s">
        <v>250</v>
      </c>
      <c r="B388" s="227" t="s">
        <v>92</v>
      </c>
      <c r="C388" s="137" t="s">
        <v>87</v>
      </c>
      <c r="D388" s="12" t="s">
        <v>21</v>
      </c>
      <c r="E388" s="12" t="s">
        <v>37</v>
      </c>
      <c r="F388" s="12" t="s">
        <v>14</v>
      </c>
      <c r="G388" s="12" t="s">
        <v>20</v>
      </c>
      <c r="H388" s="12" t="s">
        <v>218</v>
      </c>
      <c r="I388" s="39">
        <v>9000</v>
      </c>
    </row>
    <row r="389" spans="1:9" ht="16.5" thickBot="1">
      <c r="A389" s="126" t="s">
        <v>32</v>
      </c>
      <c r="B389" s="226" t="s">
        <v>92</v>
      </c>
      <c r="C389" s="103"/>
      <c r="D389" s="29"/>
      <c r="E389" s="30"/>
      <c r="F389" s="30"/>
      <c r="G389" s="30"/>
      <c r="H389" s="221"/>
      <c r="I389" s="263">
        <f>I14+I72+I77+I88+I115+I192+I230+I294+I348</f>
        <v>372698200</v>
      </c>
    </row>
  </sheetData>
  <mergeCells count="8">
    <mergeCell ref="A5:I5"/>
    <mergeCell ref="A7:A12"/>
    <mergeCell ref="B7:B12"/>
    <mergeCell ref="C7:C12"/>
    <mergeCell ref="D7:D12"/>
    <mergeCell ref="E7:G12"/>
    <mergeCell ref="H7:H12"/>
    <mergeCell ref="I7:I12"/>
  </mergeCells>
  <printOptions/>
  <pageMargins left="0.7874015748031497" right="0.2362204724409449" top="0.24" bottom="0.28" header="0.22" footer="0.1968503937007874"/>
  <pageSetup fitToHeight="2" horizontalDpi="600" verticalDpi="600" orientation="portrait" paperSize="9" scale="63" r:id="rId1"/>
  <headerFooter alignWithMargins="0">
    <oddFooter>&amp;CСтраница &amp;P</oddFooter>
  </headerFooter>
  <rowBreaks count="5" manualBreakCount="5">
    <brk id="64" max="8" man="1"/>
    <brk id="156" max="8" man="1"/>
    <brk id="206" max="8" man="1"/>
    <brk id="270" max="8" man="1"/>
    <brk id="32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J396"/>
  <sheetViews>
    <sheetView view="pageBreakPreview" zoomScale="60" workbookViewId="0" topLeftCell="A1">
      <selection activeCell="I23" sqref="I23:I25"/>
    </sheetView>
  </sheetViews>
  <sheetFormatPr defaultColWidth="9.00390625" defaultRowHeight="12.75"/>
  <cols>
    <col min="1" max="1" width="4.625" style="0" customWidth="1"/>
    <col min="2" max="2" width="82.75390625" style="0" customWidth="1"/>
    <col min="3" max="3" width="4.75390625" style="0" customWidth="1"/>
    <col min="4" max="4" width="4.25390625" style="0" customWidth="1"/>
    <col min="5" max="5" width="5.25390625" style="0" customWidth="1"/>
    <col min="6" max="6" width="6.00390625" style="0" customWidth="1"/>
    <col min="7" max="7" width="5.25390625" style="0" customWidth="1"/>
    <col min="8" max="8" width="5.125" style="0" customWidth="1"/>
    <col min="9" max="9" width="19.375" style="0" customWidth="1"/>
    <col min="10" max="10" width="13.875" style="0" bestFit="1" customWidth="1"/>
  </cols>
  <sheetData>
    <row r="1" ht="12.75">
      <c r="E1" s="8" t="s">
        <v>90</v>
      </c>
    </row>
    <row r="2" ht="12.75">
      <c r="E2" s="8" t="s">
        <v>224</v>
      </c>
    </row>
    <row r="3" ht="12.75">
      <c r="E3" s="8" t="s">
        <v>225</v>
      </c>
    </row>
    <row r="4" ht="12.75">
      <c r="I4" s="5"/>
    </row>
    <row r="5" spans="2:9" ht="12.75" customHeight="1">
      <c r="B5" s="341" t="s">
        <v>230</v>
      </c>
      <c r="C5" s="341"/>
      <c r="D5" s="341"/>
      <c r="E5" s="341"/>
      <c r="F5" s="341"/>
      <c r="G5" s="341"/>
      <c r="H5" s="341"/>
      <c r="I5" s="341"/>
    </row>
    <row r="6" spans="2:9" ht="13.5" thickBot="1">
      <c r="B6" s="1"/>
      <c r="C6" s="4"/>
      <c r="D6" s="4"/>
      <c r="E6" s="6"/>
      <c r="F6" s="6"/>
      <c r="G6" s="6"/>
      <c r="H6" s="6"/>
      <c r="I6" s="233" t="s">
        <v>232</v>
      </c>
    </row>
    <row r="7" spans="2:9" ht="12.75" customHeight="1">
      <c r="B7" s="323" t="s">
        <v>8</v>
      </c>
      <c r="C7" s="325" t="s">
        <v>9</v>
      </c>
      <c r="D7" s="328" t="s">
        <v>19</v>
      </c>
      <c r="E7" s="331" t="s">
        <v>33</v>
      </c>
      <c r="F7" s="332"/>
      <c r="G7" s="333"/>
      <c r="H7" s="338" t="s">
        <v>34</v>
      </c>
      <c r="I7" s="321" t="s">
        <v>44</v>
      </c>
    </row>
    <row r="8" spans="2:9" ht="12.75">
      <c r="B8" s="324"/>
      <c r="C8" s="326"/>
      <c r="D8" s="329"/>
      <c r="E8" s="334"/>
      <c r="F8" s="335"/>
      <c r="G8" s="336"/>
      <c r="H8" s="339"/>
      <c r="I8" s="322"/>
    </row>
    <row r="9" spans="2:9" ht="12.75">
      <c r="B9" s="324"/>
      <c r="C9" s="326"/>
      <c r="D9" s="329"/>
      <c r="E9" s="334"/>
      <c r="F9" s="335"/>
      <c r="G9" s="336"/>
      <c r="H9" s="339"/>
      <c r="I9" s="322"/>
    </row>
    <row r="10" spans="2:9" ht="12.75">
      <c r="B10" s="324"/>
      <c r="C10" s="326"/>
      <c r="D10" s="329"/>
      <c r="E10" s="334"/>
      <c r="F10" s="335"/>
      <c r="G10" s="336"/>
      <c r="H10" s="339"/>
      <c r="I10" s="322"/>
    </row>
    <row r="11" spans="2:9" ht="12.75">
      <c r="B11" s="324"/>
      <c r="C11" s="326"/>
      <c r="D11" s="329"/>
      <c r="E11" s="334"/>
      <c r="F11" s="335"/>
      <c r="G11" s="336"/>
      <c r="H11" s="339"/>
      <c r="I11" s="322"/>
    </row>
    <row r="12" spans="2:9" ht="13.5" thickBot="1">
      <c r="B12" s="355"/>
      <c r="C12" s="356"/>
      <c r="D12" s="350"/>
      <c r="E12" s="357"/>
      <c r="F12" s="358"/>
      <c r="G12" s="359"/>
      <c r="H12" s="351"/>
      <c r="I12" s="322"/>
    </row>
    <row r="13" spans="2:9" ht="15.75">
      <c r="B13" s="104" t="s">
        <v>29</v>
      </c>
      <c r="C13" s="80" t="s">
        <v>10</v>
      </c>
      <c r="D13" s="26"/>
      <c r="E13" s="26"/>
      <c r="F13" s="26"/>
      <c r="G13" s="26"/>
      <c r="H13" s="234"/>
      <c r="I13" s="41">
        <f>I14+I20+I42+I46+I54+I58+I62</f>
        <v>22327261.36</v>
      </c>
    </row>
    <row r="14" spans="2:9" ht="27.75" customHeight="1">
      <c r="B14" s="105" t="s">
        <v>99</v>
      </c>
      <c r="C14" s="78" t="s">
        <v>10</v>
      </c>
      <c r="D14" s="11" t="s">
        <v>20</v>
      </c>
      <c r="E14" s="11"/>
      <c r="F14" s="11"/>
      <c r="G14" s="11"/>
      <c r="H14" s="235"/>
      <c r="I14" s="40">
        <f>I15</f>
        <v>188000</v>
      </c>
    </row>
    <row r="15" spans="2:9" ht="39" customHeight="1">
      <c r="B15" s="106" t="s">
        <v>124</v>
      </c>
      <c r="C15" s="76" t="s">
        <v>10</v>
      </c>
      <c r="D15" s="18" t="s">
        <v>20</v>
      </c>
      <c r="E15" s="18" t="s">
        <v>125</v>
      </c>
      <c r="F15" s="18" t="s">
        <v>42</v>
      </c>
      <c r="G15" s="18" t="s">
        <v>42</v>
      </c>
      <c r="H15" s="149"/>
      <c r="I15" s="38">
        <f>I18+I16</f>
        <v>188000</v>
      </c>
    </row>
    <row r="16" spans="2:9" ht="13.5" customHeight="1">
      <c r="B16" s="70" t="s">
        <v>5</v>
      </c>
      <c r="C16" s="81" t="s">
        <v>10</v>
      </c>
      <c r="D16" s="63" t="s">
        <v>20</v>
      </c>
      <c r="E16" s="63" t="s">
        <v>125</v>
      </c>
      <c r="F16" s="63" t="s">
        <v>21</v>
      </c>
      <c r="G16" s="63" t="s">
        <v>42</v>
      </c>
      <c r="H16" s="150"/>
      <c r="I16" s="64">
        <f>SUM(I17:I17)</f>
        <v>36000</v>
      </c>
    </row>
    <row r="17" spans="2:9" ht="18" customHeight="1">
      <c r="B17" s="107" t="s">
        <v>128</v>
      </c>
      <c r="C17" s="79" t="s">
        <v>10</v>
      </c>
      <c r="D17" s="12" t="s">
        <v>20</v>
      </c>
      <c r="E17" s="12" t="s">
        <v>125</v>
      </c>
      <c r="F17" s="12" t="s">
        <v>21</v>
      </c>
      <c r="G17" s="12" t="s">
        <v>42</v>
      </c>
      <c r="H17" s="148" t="s">
        <v>149</v>
      </c>
      <c r="I17" s="39">
        <v>36000</v>
      </c>
    </row>
    <row r="18" spans="2:9" ht="14.25" customHeight="1">
      <c r="B18" s="166" t="s">
        <v>159</v>
      </c>
      <c r="C18" s="81" t="s">
        <v>10</v>
      </c>
      <c r="D18" s="63" t="s">
        <v>20</v>
      </c>
      <c r="E18" s="63" t="s">
        <v>125</v>
      </c>
      <c r="F18" s="63" t="s">
        <v>87</v>
      </c>
      <c r="G18" s="63" t="s">
        <v>42</v>
      </c>
      <c r="H18" s="150"/>
      <c r="I18" s="64">
        <f>I19</f>
        <v>152000</v>
      </c>
    </row>
    <row r="19" spans="2:9" ht="14.25" customHeight="1">
      <c r="B19" s="107" t="s">
        <v>128</v>
      </c>
      <c r="C19" s="79" t="s">
        <v>10</v>
      </c>
      <c r="D19" s="12" t="s">
        <v>20</v>
      </c>
      <c r="E19" s="12" t="s">
        <v>125</v>
      </c>
      <c r="F19" s="12" t="s">
        <v>87</v>
      </c>
      <c r="G19" s="12" t="s">
        <v>42</v>
      </c>
      <c r="H19" s="148" t="s">
        <v>149</v>
      </c>
      <c r="I19" s="39">
        <v>152000</v>
      </c>
    </row>
    <row r="20" spans="2:9" ht="29.25" customHeight="1">
      <c r="B20" s="57" t="s">
        <v>71</v>
      </c>
      <c r="C20" s="78" t="s">
        <v>10</v>
      </c>
      <c r="D20" s="11" t="s">
        <v>21</v>
      </c>
      <c r="E20" s="11"/>
      <c r="F20" s="11"/>
      <c r="G20" s="11"/>
      <c r="H20" s="235"/>
      <c r="I20" s="40">
        <f>I21+I26+I32</f>
        <v>15372700</v>
      </c>
    </row>
    <row r="21" spans="2:9" ht="24.75" customHeight="1">
      <c r="B21" s="108" t="s">
        <v>124</v>
      </c>
      <c r="C21" s="76" t="s">
        <v>10</v>
      </c>
      <c r="D21" s="18" t="s">
        <v>21</v>
      </c>
      <c r="E21" s="18" t="s">
        <v>125</v>
      </c>
      <c r="F21" s="18" t="s">
        <v>42</v>
      </c>
      <c r="G21" s="18" t="s">
        <v>42</v>
      </c>
      <c r="H21" s="149"/>
      <c r="I21" s="38">
        <f>I22+I24</f>
        <v>14023000</v>
      </c>
    </row>
    <row r="22" spans="2:9" ht="16.5" customHeight="1">
      <c r="B22" s="70" t="s">
        <v>5</v>
      </c>
      <c r="C22" s="81" t="s">
        <v>10</v>
      </c>
      <c r="D22" s="63" t="s">
        <v>21</v>
      </c>
      <c r="E22" s="63" t="s">
        <v>125</v>
      </c>
      <c r="F22" s="63" t="s">
        <v>21</v>
      </c>
      <c r="G22" s="63" t="s">
        <v>42</v>
      </c>
      <c r="H22" s="150"/>
      <c r="I22" s="64">
        <f>SUM(I23:I23)</f>
        <v>12573000</v>
      </c>
    </row>
    <row r="23" spans="2:9" ht="15.75" customHeight="1">
      <c r="B23" s="107" t="s">
        <v>128</v>
      </c>
      <c r="C23" s="79" t="s">
        <v>10</v>
      </c>
      <c r="D23" s="12" t="s">
        <v>21</v>
      </c>
      <c r="E23" s="12" t="s">
        <v>125</v>
      </c>
      <c r="F23" s="12" t="s">
        <v>21</v>
      </c>
      <c r="G23" s="12" t="s">
        <v>42</v>
      </c>
      <c r="H23" s="148" t="s">
        <v>149</v>
      </c>
      <c r="I23" s="39">
        <v>12573000</v>
      </c>
    </row>
    <row r="24" spans="2:9" ht="16.5" customHeight="1">
      <c r="B24" s="70" t="s">
        <v>93</v>
      </c>
      <c r="C24" s="81" t="s">
        <v>10</v>
      </c>
      <c r="D24" s="63" t="s">
        <v>21</v>
      </c>
      <c r="E24" s="63" t="s">
        <v>125</v>
      </c>
      <c r="F24" s="63" t="s">
        <v>13</v>
      </c>
      <c r="G24" s="63" t="s">
        <v>42</v>
      </c>
      <c r="H24" s="150"/>
      <c r="I24" s="64">
        <f>I25</f>
        <v>1450000</v>
      </c>
    </row>
    <row r="25" spans="2:9" ht="18" customHeight="1">
      <c r="B25" s="107" t="s">
        <v>128</v>
      </c>
      <c r="C25" s="79" t="s">
        <v>10</v>
      </c>
      <c r="D25" s="12" t="s">
        <v>21</v>
      </c>
      <c r="E25" s="12" t="s">
        <v>125</v>
      </c>
      <c r="F25" s="12" t="s">
        <v>13</v>
      </c>
      <c r="G25" s="12" t="s">
        <v>42</v>
      </c>
      <c r="H25" s="148" t="s">
        <v>149</v>
      </c>
      <c r="I25" s="39">
        <v>1450000</v>
      </c>
    </row>
    <row r="26" spans="2:9" ht="13.5" customHeight="1">
      <c r="B26" s="146" t="s">
        <v>86</v>
      </c>
      <c r="C26" s="76" t="s">
        <v>10</v>
      </c>
      <c r="D26" s="18" t="s">
        <v>21</v>
      </c>
      <c r="E26" s="18" t="s">
        <v>161</v>
      </c>
      <c r="F26" s="18" t="s">
        <v>42</v>
      </c>
      <c r="G26" s="18" t="s">
        <v>42</v>
      </c>
      <c r="H26" s="149"/>
      <c r="I26" s="38">
        <f>I27</f>
        <v>198000</v>
      </c>
    </row>
    <row r="27" spans="2:9" ht="30.75" customHeight="1">
      <c r="B27" s="168" t="s">
        <v>162</v>
      </c>
      <c r="C27" s="86" t="s">
        <v>10</v>
      </c>
      <c r="D27" s="63" t="s">
        <v>21</v>
      </c>
      <c r="E27" s="63" t="s">
        <v>161</v>
      </c>
      <c r="F27" s="66" t="s">
        <v>11</v>
      </c>
      <c r="G27" s="66" t="s">
        <v>42</v>
      </c>
      <c r="H27" s="150"/>
      <c r="I27" s="64">
        <f>SUM(I28:I31)</f>
        <v>198000</v>
      </c>
    </row>
    <row r="28" spans="2:9" ht="18" customHeight="1">
      <c r="B28" s="107" t="s">
        <v>128</v>
      </c>
      <c r="C28" s="87" t="s">
        <v>10</v>
      </c>
      <c r="D28" s="130" t="s">
        <v>21</v>
      </c>
      <c r="E28" s="12" t="s">
        <v>161</v>
      </c>
      <c r="F28" s="13" t="s">
        <v>11</v>
      </c>
      <c r="G28" s="13" t="s">
        <v>42</v>
      </c>
      <c r="H28" s="148" t="s">
        <v>149</v>
      </c>
      <c r="I28" s="39">
        <v>110000</v>
      </c>
    </row>
    <row r="29" spans="2:9" ht="28.5" customHeight="1">
      <c r="B29" s="169" t="s">
        <v>235</v>
      </c>
      <c r="C29" s="87" t="s">
        <v>10</v>
      </c>
      <c r="D29" s="130" t="s">
        <v>21</v>
      </c>
      <c r="E29" s="12" t="s">
        <v>161</v>
      </c>
      <c r="F29" s="13" t="s">
        <v>11</v>
      </c>
      <c r="G29" s="13" t="s">
        <v>10</v>
      </c>
      <c r="H29" s="148" t="s">
        <v>149</v>
      </c>
      <c r="I29" s="39">
        <v>66000</v>
      </c>
    </row>
    <row r="30" spans="2:9" ht="27" customHeight="1">
      <c r="B30" s="169" t="s">
        <v>236</v>
      </c>
      <c r="C30" s="87" t="s">
        <v>10</v>
      </c>
      <c r="D30" s="130" t="s">
        <v>21</v>
      </c>
      <c r="E30" s="12" t="s">
        <v>161</v>
      </c>
      <c r="F30" s="13" t="s">
        <v>11</v>
      </c>
      <c r="G30" s="13" t="s">
        <v>20</v>
      </c>
      <c r="H30" s="148" t="s">
        <v>149</v>
      </c>
      <c r="I30" s="39">
        <v>11000</v>
      </c>
    </row>
    <row r="31" spans="2:9" ht="26.25" customHeight="1">
      <c r="B31" s="169" t="s">
        <v>237</v>
      </c>
      <c r="C31" s="87" t="s">
        <v>10</v>
      </c>
      <c r="D31" s="130" t="s">
        <v>21</v>
      </c>
      <c r="E31" s="12" t="s">
        <v>161</v>
      </c>
      <c r="F31" s="13" t="s">
        <v>11</v>
      </c>
      <c r="G31" s="13" t="s">
        <v>21</v>
      </c>
      <c r="H31" s="148" t="s">
        <v>149</v>
      </c>
      <c r="I31" s="39">
        <v>11000</v>
      </c>
    </row>
    <row r="32" spans="2:9" ht="18" customHeight="1">
      <c r="B32" s="58" t="s">
        <v>111</v>
      </c>
      <c r="C32" s="76" t="s">
        <v>10</v>
      </c>
      <c r="D32" s="18" t="s">
        <v>21</v>
      </c>
      <c r="E32" s="18" t="s">
        <v>233</v>
      </c>
      <c r="F32" s="18" t="s">
        <v>42</v>
      </c>
      <c r="G32" s="18" t="s">
        <v>42</v>
      </c>
      <c r="H32" s="149"/>
      <c r="I32" s="38">
        <f>I33+I35+I37+I40</f>
        <v>1151700</v>
      </c>
    </row>
    <row r="33" spans="2:9" ht="19.5" customHeight="1">
      <c r="B33" s="109" t="s">
        <v>123</v>
      </c>
      <c r="C33" s="81" t="s">
        <v>10</v>
      </c>
      <c r="D33" s="63" t="s">
        <v>21</v>
      </c>
      <c r="E33" s="63" t="s">
        <v>233</v>
      </c>
      <c r="F33" s="63" t="s">
        <v>10</v>
      </c>
      <c r="G33" s="63" t="s">
        <v>42</v>
      </c>
      <c r="H33" s="150"/>
      <c r="I33" s="64">
        <f>I34</f>
        <v>314000</v>
      </c>
    </row>
    <row r="34" spans="2:9" ht="18" customHeight="1">
      <c r="B34" s="110" t="s">
        <v>128</v>
      </c>
      <c r="C34" s="79" t="s">
        <v>10</v>
      </c>
      <c r="D34" s="12" t="s">
        <v>21</v>
      </c>
      <c r="E34" s="12" t="s">
        <v>233</v>
      </c>
      <c r="F34" s="12" t="s">
        <v>10</v>
      </c>
      <c r="G34" s="12" t="s">
        <v>42</v>
      </c>
      <c r="H34" s="148" t="s">
        <v>149</v>
      </c>
      <c r="I34" s="39">
        <v>314000</v>
      </c>
    </row>
    <row r="35" spans="2:9" ht="28.5" customHeight="1">
      <c r="B35" s="109" t="s">
        <v>221</v>
      </c>
      <c r="C35" s="81" t="s">
        <v>10</v>
      </c>
      <c r="D35" s="63" t="s">
        <v>21</v>
      </c>
      <c r="E35" s="63" t="s">
        <v>233</v>
      </c>
      <c r="F35" s="63" t="s">
        <v>17</v>
      </c>
      <c r="G35" s="63" t="s">
        <v>42</v>
      </c>
      <c r="H35" s="150"/>
      <c r="I35" s="64">
        <f>I36</f>
        <v>133000</v>
      </c>
    </row>
    <row r="36" spans="2:9" ht="18" customHeight="1">
      <c r="B36" s="110" t="s">
        <v>128</v>
      </c>
      <c r="C36" s="79" t="s">
        <v>10</v>
      </c>
      <c r="D36" s="12" t="s">
        <v>21</v>
      </c>
      <c r="E36" s="12" t="s">
        <v>233</v>
      </c>
      <c r="F36" s="12" t="s">
        <v>17</v>
      </c>
      <c r="G36" s="12" t="s">
        <v>42</v>
      </c>
      <c r="H36" s="148" t="s">
        <v>149</v>
      </c>
      <c r="I36" s="39">
        <v>133000</v>
      </c>
    </row>
    <row r="37" spans="2:9" ht="18" customHeight="1">
      <c r="B37" s="111" t="s">
        <v>146</v>
      </c>
      <c r="C37" s="81" t="s">
        <v>10</v>
      </c>
      <c r="D37" s="63" t="s">
        <v>21</v>
      </c>
      <c r="E37" s="63" t="s">
        <v>233</v>
      </c>
      <c r="F37" s="63" t="s">
        <v>11</v>
      </c>
      <c r="G37" s="63" t="s">
        <v>42</v>
      </c>
      <c r="H37" s="150"/>
      <c r="I37" s="64">
        <f>I38+I39</f>
        <v>48700</v>
      </c>
    </row>
    <row r="38" spans="2:9" ht="18" customHeight="1">
      <c r="B38" s="110" t="s">
        <v>128</v>
      </c>
      <c r="C38" s="79" t="s">
        <v>10</v>
      </c>
      <c r="D38" s="12" t="s">
        <v>21</v>
      </c>
      <c r="E38" s="12" t="s">
        <v>233</v>
      </c>
      <c r="F38" s="12" t="s">
        <v>11</v>
      </c>
      <c r="G38" s="12" t="s">
        <v>42</v>
      </c>
      <c r="H38" s="148" t="s">
        <v>149</v>
      </c>
      <c r="I38" s="39">
        <v>46000</v>
      </c>
    </row>
    <row r="39" spans="2:9" ht="18" customHeight="1">
      <c r="B39" s="110" t="s">
        <v>234</v>
      </c>
      <c r="C39" s="79" t="s">
        <v>10</v>
      </c>
      <c r="D39" s="12" t="s">
        <v>21</v>
      </c>
      <c r="E39" s="12" t="s">
        <v>233</v>
      </c>
      <c r="F39" s="12" t="s">
        <v>11</v>
      </c>
      <c r="G39" s="12" t="s">
        <v>42</v>
      </c>
      <c r="H39" s="148" t="s">
        <v>149</v>
      </c>
      <c r="I39" s="39">
        <v>2700</v>
      </c>
    </row>
    <row r="40" spans="2:9" ht="18" customHeight="1">
      <c r="B40" s="167" t="s">
        <v>160</v>
      </c>
      <c r="C40" s="81" t="s">
        <v>10</v>
      </c>
      <c r="D40" s="63" t="s">
        <v>21</v>
      </c>
      <c r="E40" s="63" t="s">
        <v>233</v>
      </c>
      <c r="F40" s="63" t="s">
        <v>13</v>
      </c>
      <c r="G40" s="63" t="s">
        <v>42</v>
      </c>
      <c r="H40" s="150"/>
      <c r="I40" s="64">
        <f>I41</f>
        <v>656000</v>
      </c>
    </row>
    <row r="41" spans="2:9" ht="18" customHeight="1">
      <c r="B41" s="110" t="s">
        <v>128</v>
      </c>
      <c r="C41" s="79" t="s">
        <v>10</v>
      </c>
      <c r="D41" s="12" t="s">
        <v>21</v>
      </c>
      <c r="E41" s="12" t="s">
        <v>233</v>
      </c>
      <c r="F41" s="12" t="s">
        <v>13</v>
      </c>
      <c r="G41" s="12" t="s">
        <v>42</v>
      </c>
      <c r="H41" s="148" t="s">
        <v>149</v>
      </c>
      <c r="I41" s="39">
        <v>656000</v>
      </c>
    </row>
    <row r="42" spans="2:9" ht="15" customHeight="1">
      <c r="B42" s="57" t="s">
        <v>95</v>
      </c>
      <c r="C42" s="78" t="s">
        <v>10</v>
      </c>
      <c r="D42" s="11" t="s">
        <v>17</v>
      </c>
      <c r="E42" s="11"/>
      <c r="F42" s="11"/>
      <c r="G42" s="11"/>
      <c r="H42" s="235"/>
      <c r="I42" s="40">
        <f>I45</f>
        <v>600</v>
      </c>
    </row>
    <row r="43" spans="2:9" ht="22.5" customHeight="1">
      <c r="B43" s="58" t="s">
        <v>43</v>
      </c>
      <c r="C43" s="76" t="s">
        <v>10</v>
      </c>
      <c r="D43" s="18" t="s">
        <v>17</v>
      </c>
      <c r="E43" s="18" t="s">
        <v>40</v>
      </c>
      <c r="F43" s="18" t="s">
        <v>42</v>
      </c>
      <c r="G43" s="18" t="s">
        <v>42</v>
      </c>
      <c r="H43" s="149"/>
      <c r="I43" s="38">
        <f>I44</f>
        <v>600</v>
      </c>
    </row>
    <row r="44" spans="2:9" ht="31.5" customHeight="1">
      <c r="B44" s="70" t="s">
        <v>96</v>
      </c>
      <c r="C44" s="81" t="s">
        <v>10</v>
      </c>
      <c r="D44" s="63" t="s">
        <v>17</v>
      </c>
      <c r="E44" s="63" t="s">
        <v>40</v>
      </c>
      <c r="F44" s="63" t="s">
        <v>100</v>
      </c>
      <c r="G44" s="63" t="s">
        <v>42</v>
      </c>
      <c r="H44" s="150"/>
      <c r="I44" s="64">
        <f>I45</f>
        <v>600</v>
      </c>
    </row>
    <row r="45" spans="2:9" ht="16.5" customHeight="1">
      <c r="B45" s="107" t="s">
        <v>128</v>
      </c>
      <c r="C45" s="79" t="s">
        <v>10</v>
      </c>
      <c r="D45" s="12" t="s">
        <v>17</v>
      </c>
      <c r="E45" s="12" t="s">
        <v>40</v>
      </c>
      <c r="F45" s="12" t="s">
        <v>100</v>
      </c>
      <c r="G45" s="12" t="s">
        <v>42</v>
      </c>
      <c r="H45" s="148" t="s">
        <v>149</v>
      </c>
      <c r="I45" s="39">
        <v>600</v>
      </c>
    </row>
    <row r="46" spans="2:9" ht="27.75" customHeight="1">
      <c r="B46" s="112" t="s">
        <v>126</v>
      </c>
      <c r="C46" s="78" t="s">
        <v>10</v>
      </c>
      <c r="D46" s="11" t="s">
        <v>11</v>
      </c>
      <c r="E46" s="11"/>
      <c r="F46" s="11"/>
      <c r="G46" s="11"/>
      <c r="H46" s="235"/>
      <c r="I46" s="40">
        <f>I47+I51</f>
        <v>4083000</v>
      </c>
    </row>
    <row r="47" spans="2:9" ht="25.5" customHeight="1">
      <c r="B47" s="108" t="s">
        <v>124</v>
      </c>
      <c r="C47" s="76" t="s">
        <v>10</v>
      </c>
      <c r="D47" s="18" t="s">
        <v>11</v>
      </c>
      <c r="E47" s="18" t="s">
        <v>125</v>
      </c>
      <c r="F47" s="18" t="s">
        <v>42</v>
      </c>
      <c r="G47" s="18" t="s">
        <v>42</v>
      </c>
      <c r="H47" s="149"/>
      <c r="I47" s="38">
        <f>I48</f>
        <v>3763000</v>
      </c>
    </row>
    <row r="48" spans="2:9" ht="12.75">
      <c r="B48" s="113" t="s">
        <v>5</v>
      </c>
      <c r="C48" s="81" t="s">
        <v>10</v>
      </c>
      <c r="D48" s="63" t="s">
        <v>11</v>
      </c>
      <c r="E48" s="63" t="s">
        <v>125</v>
      </c>
      <c r="F48" s="63" t="s">
        <v>21</v>
      </c>
      <c r="G48" s="63" t="s">
        <v>42</v>
      </c>
      <c r="H48" s="150"/>
      <c r="I48" s="64">
        <f>I49</f>
        <v>3763000</v>
      </c>
    </row>
    <row r="49" spans="2:9" ht="12.75">
      <c r="B49" s="107" t="s">
        <v>128</v>
      </c>
      <c r="C49" s="79" t="s">
        <v>10</v>
      </c>
      <c r="D49" s="12" t="s">
        <v>11</v>
      </c>
      <c r="E49" s="12" t="s">
        <v>125</v>
      </c>
      <c r="F49" s="12" t="s">
        <v>21</v>
      </c>
      <c r="G49" s="12" t="s">
        <v>42</v>
      </c>
      <c r="H49" s="148" t="s">
        <v>149</v>
      </c>
      <c r="I49" s="39">
        <v>3763000</v>
      </c>
    </row>
    <row r="50" spans="2:9" ht="12.75">
      <c r="B50" s="146" t="s">
        <v>86</v>
      </c>
      <c r="C50" s="76" t="s">
        <v>10</v>
      </c>
      <c r="D50" s="18" t="s">
        <v>11</v>
      </c>
      <c r="E50" s="18" t="s">
        <v>161</v>
      </c>
      <c r="F50" s="18" t="s">
        <v>42</v>
      </c>
      <c r="G50" s="18" t="s">
        <v>42</v>
      </c>
      <c r="H50" s="149"/>
      <c r="I50" s="38">
        <f>I51</f>
        <v>320000</v>
      </c>
    </row>
    <row r="51" spans="2:9" ht="24" customHeight="1">
      <c r="B51" s="168" t="s">
        <v>162</v>
      </c>
      <c r="C51" s="81" t="s">
        <v>10</v>
      </c>
      <c r="D51" s="63" t="s">
        <v>11</v>
      </c>
      <c r="E51" s="63" t="s">
        <v>161</v>
      </c>
      <c r="F51" s="63" t="s">
        <v>11</v>
      </c>
      <c r="G51" s="63" t="s">
        <v>42</v>
      </c>
      <c r="H51" s="150"/>
      <c r="I51" s="64">
        <f>I52+I53</f>
        <v>320000</v>
      </c>
    </row>
    <row r="52" spans="2:9" ht="12.75">
      <c r="B52" s="107" t="s">
        <v>128</v>
      </c>
      <c r="C52" s="79" t="s">
        <v>10</v>
      </c>
      <c r="D52" s="12" t="s">
        <v>11</v>
      </c>
      <c r="E52" s="12" t="s">
        <v>161</v>
      </c>
      <c r="F52" s="12" t="s">
        <v>11</v>
      </c>
      <c r="G52" s="12" t="s">
        <v>42</v>
      </c>
      <c r="H52" s="148" t="s">
        <v>149</v>
      </c>
      <c r="I52" s="39">
        <v>320000</v>
      </c>
    </row>
    <row r="53" spans="2:9" ht="18.75" customHeight="1">
      <c r="B53" s="169" t="s">
        <v>163</v>
      </c>
      <c r="C53" s="79" t="s">
        <v>10</v>
      </c>
      <c r="D53" s="12" t="s">
        <v>11</v>
      </c>
      <c r="E53" s="12" t="s">
        <v>161</v>
      </c>
      <c r="F53" s="12" t="s">
        <v>11</v>
      </c>
      <c r="G53" s="12" t="s">
        <v>42</v>
      </c>
      <c r="H53" s="148" t="s">
        <v>149</v>
      </c>
      <c r="I53" s="39"/>
    </row>
    <row r="54" spans="2:9" ht="16.5" customHeight="1" thickBot="1">
      <c r="B54" s="270" t="s">
        <v>278</v>
      </c>
      <c r="C54" s="78" t="s">
        <v>10</v>
      </c>
      <c r="D54" s="11" t="s">
        <v>12</v>
      </c>
      <c r="E54" s="11"/>
      <c r="F54" s="11"/>
      <c r="G54" s="11"/>
      <c r="H54" s="235"/>
      <c r="I54" s="40">
        <f>I55</f>
        <v>250000</v>
      </c>
    </row>
    <row r="55" spans="2:9" ht="15.75" customHeight="1">
      <c r="B55" s="271" t="s">
        <v>280</v>
      </c>
      <c r="C55" s="76" t="s">
        <v>10</v>
      </c>
      <c r="D55" s="18" t="s">
        <v>12</v>
      </c>
      <c r="E55" s="18" t="s">
        <v>279</v>
      </c>
      <c r="F55" s="18" t="s">
        <v>42</v>
      </c>
      <c r="G55" s="18" t="s">
        <v>42</v>
      </c>
      <c r="H55" s="150"/>
      <c r="I55" s="38">
        <f>I56</f>
        <v>250000</v>
      </c>
    </row>
    <row r="56" spans="2:9" ht="17.25" customHeight="1">
      <c r="B56" s="272" t="s">
        <v>281</v>
      </c>
      <c r="C56" s="81" t="s">
        <v>10</v>
      </c>
      <c r="D56" s="63" t="s">
        <v>12</v>
      </c>
      <c r="E56" s="63" t="s">
        <v>279</v>
      </c>
      <c r="F56" s="63" t="s">
        <v>42</v>
      </c>
      <c r="G56" s="63" t="s">
        <v>18</v>
      </c>
      <c r="H56" s="149"/>
      <c r="I56" s="64">
        <f>I57</f>
        <v>250000</v>
      </c>
    </row>
    <row r="57" spans="2:9" ht="13.5" customHeight="1">
      <c r="B57" s="107" t="s">
        <v>128</v>
      </c>
      <c r="C57" s="171" t="s">
        <v>10</v>
      </c>
      <c r="D57" s="25" t="s">
        <v>12</v>
      </c>
      <c r="E57" s="25" t="s">
        <v>279</v>
      </c>
      <c r="F57" s="25" t="s">
        <v>42</v>
      </c>
      <c r="G57" s="25" t="s">
        <v>18</v>
      </c>
      <c r="H57" s="204" t="s">
        <v>149</v>
      </c>
      <c r="I57" s="172">
        <v>250000</v>
      </c>
    </row>
    <row r="58" spans="2:9" ht="12.75">
      <c r="B58" s="274" t="s">
        <v>164</v>
      </c>
      <c r="C58" s="78" t="s">
        <v>10</v>
      </c>
      <c r="D58" s="11" t="s">
        <v>15</v>
      </c>
      <c r="E58" s="11"/>
      <c r="F58" s="11"/>
      <c r="G58" s="11"/>
      <c r="H58" s="235"/>
      <c r="I58" s="40">
        <f>I59</f>
        <v>367961.36</v>
      </c>
    </row>
    <row r="59" spans="2:9" ht="12.75">
      <c r="B59" s="275" t="s">
        <v>164</v>
      </c>
      <c r="C59" s="173" t="s">
        <v>10</v>
      </c>
      <c r="D59" s="174" t="s">
        <v>15</v>
      </c>
      <c r="E59" s="174" t="s">
        <v>165</v>
      </c>
      <c r="F59" s="174" t="s">
        <v>42</v>
      </c>
      <c r="G59" s="174" t="s">
        <v>42</v>
      </c>
      <c r="H59" s="236"/>
      <c r="I59" s="38">
        <f>I60</f>
        <v>367961.36</v>
      </c>
    </row>
    <row r="60" spans="2:9" ht="12.75">
      <c r="B60" s="272" t="s">
        <v>166</v>
      </c>
      <c r="C60" s="81" t="s">
        <v>10</v>
      </c>
      <c r="D60" s="63" t="s">
        <v>15</v>
      </c>
      <c r="E60" s="63" t="s">
        <v>165</v>
      </c>
      <c r="F60" s="63" t="s">
        <v>17</v>
      </c>
      <c r="G60" s="63" t="s">
        <v>42</v>
      </c>
      <c r="H60" s="150"/>
      <c r="I60" s="64">
        <f>I61</f>
        <v>367961.36</v>
      </c>
    </row>
    <row r="61" spans="2:9" ht="12.75">
      <c r="B61" s="273" t="s">
        <v>153</v>
      </c>
      <c r="C61" s="175" t="s">
        <v>10</v>
      </c>
      <c r="D61" s="176" t="s">
        <v>15</v>
      </c>
      <c r="E61" s="176" t="s">
        <v>165</v>
      </c>
      <c r="F61" s="176" t="s">
        <v>17</v>
      </c>
      <c r="G61" s="176" t="s">
        <v>42</v>
      </c>
      <c r="H61" s="237" t="s">
        <v>154</v>
      </c>
      <c r="I61" s="39">
        <v>367961.36</v>
      </c>
    </row>
    <row r="62" spans="2:9" ht="15" customHeight="1">
      <c r="B62" s="57" t="s">
        <v>30</v>
      </c>
      <c r="C62" s="78" t="s">
        <v>10</v>
      </c>
      <c r="D62" s="11" t="s">
        <v>98</v>
      </c>
      <c r="E62" s="11"/>
      <c r="F62" s="11"/>
      <c r="G62" s="11"/>
      <c r="H62" s="235"/>
      <c r="I62" s="40">
        <f>I63+I66+I69</f>
        <v>2065000</v>
      </c>
    </row>
    <row r="63" spans="2:9" ht="24" customHeight="1">
      <c r="B63" s="108" t="s">
        <v>124</v>
      </c>
      <c r="C63" s="76" t="s">
        <v>10</v>
      </c>
      <c r="D63" s="18" t="s">
        <v>98</v>
      </c>
      <c r="E63" s="18" t="s">
        <v>125</v>
      </c>
      <c r="F63" s="18" t="s">
        <v>42</v>
      </c>
      <c r="G63" s="18" t="s">
        <v>42</v>
      </c>
      <c r="H63" s="149"/>
      <c r="I63" s="38">
        <f>I64</f>
        <v>1327000</v>
      </c>
    </row>
    <row r="64" spans="2:9" ht="15" customHeight="1">
      <c r="B64" s="70" t="s">
        <v>5</v>
      </c>
      <c r="C64" s="81" t="s">
        <v>10</v>
      </c>
      <c r="D64" s="63" t="s">
        <v>98</v>
      </c>
      <c r="E64" s="63" t="s">
        <v>125</v>
      </c>
      <c r="F64" s="63" t="s">
        <v>21</v>
      </c>
      <c r="G64" s="63" t="s">
        <v>42</v>
      </c>
      <c r="H64" s="150"/>
      <c r="I64" s="64">
        <f>I65</f>
        <v>1327000</v>
      </c>
    </row>
    <row r="65" spans="2:9" ht="15" customHeight="1">
      <c r="B65" s="107" t="s">
        <v>128</v>
      </c>
      <c r="C65" s="79" t="s">
        <v>10</v>
      </c>
      <c r="D65" s="12" t="s">
        <v>98</v>
      </c>
      <c r="E65" s="12" t="s">
        <v>125</v>
      </c>
      <c r="F65" s="12" t="s">
        <v>21</v>
      </c>
      <c r="G65" s="12" t="s">
        <v>42</v>
      </c>
      <c r="H65" s="148" t="s">
        <v>149</v>
      </c>
      <c r="I65" s="39">
        <v>1327000</v>
      </c>
    </row>
    <row r="66" spans="2:9" ht="15" customHeight="1">
      <c r="B66" s="146" t="s">
        <v>164</v>
      </c>
      <c r="C66" s="173" t="s">
        <v>10</v>
      </c>
      <c r="D66" s="174" t="s">
        <v>98</v>
      </c>
      <c r="E66" s="174" t="s">
        <v>165</v>
      </c>
      <c r="F66" s="174" t="s">
        <v>42</v>
      </c>
      <c r="G66" s="174" t="s">
        <v>42</v>
      </c>
      <c r="H66" s="236"/>
      <c r="I66" s="38">
        <f>I67</f>
        <v>571000</v>
      </c>
    </row>
    <row r="67" spans="2:9" ht="15" customHeight="1">
      <c r="B67" s="272" t="s">
        <v>166</v>
      </c>
      <c r="C67" s="81" t="s">
        <v>10</v>
      </c>
      <c r="D67" s="63" t="s">
        <v>98</v>
      </c>
      <c r="E67" s="63" t="s">
        <v>165</v>
      </c>
      <c r="F67" s="63" t="s">
        <v>17</v>
      </c>
      <c r="G67" s="63" t="s">
        <v>42</v>
      </c>
      <c r="H67" s="150"/>
      <c r="I67" s="64">
        <f>I68</f>
        <v>571000</v>
      </c>
    </row>
    <row r="68" spans="2:9" ht="15" customHeight="1">
      <c r="B68" s="273" t="s">
        <v>153</v>
      </c>
      <c r="C68" s="175" t="s">
        <v>10</v>
      </c>
      <c r="D68" s="176" t="s">
        <v>98</v>
      </c>
      <c r="E68" s="176" t="s">
        <v>165</v>
      </c>
      <c r="F68" s="176" t="s">
        <v>17</v>
      </c>
      <c r="G68" s="176" t="s">
        <v>42</v>
      </c>
      <c r="H68" s="237" t="s">
        <v>149</v>
      </c>
      <c r="I68" s="172">
        <v>571000</v>
      </c>
    </row>
    <row r="69" spans="2:9" ht="14.25" customHeight="1">
      <c r="B69" s="120" t="s">
        <v>84</v>
      </c>
      <c r="C69" s="94" t="s">
        <v>10</v>
      </c>
      <c r="D69" s="32" t="s">
        <v>98</v>
      </c>
      <c r="E69" s="32" t="s">
        <v>83</v>
      </c>
      <c r="F69" s="32" t="s">
        <v>42</v>
      </c>
      <c r="G69" s="32" t="s">
        <v>42</v>
      </c>
      <c r="H69" s="238"/>
      <c r="I69" s="38">
        <f>I70</f>
        <v>167000</v>
      </c>
    </row>
    <row r="70" spans="2:9" ht="13.5" thickBot="1">
      <c r="B70" s="276" t="s">
        <v>128</v>
      </c>
      <c r="C70" s="87" t="s">
        <v>10</v>
      </c>
      <c r="D70" s="12" t="s">
        <v>98</v>
      </c>
      <c r="E70" s="12" t="s">
        <v>83</v>
      </c>
      <c r="F70" s="13" t="s">
        <v>42</v>
      </c>
      <c r="G70" s="13" t="s">
        <v>42</v>
      </c>
      <c r="H70" s="148" t="s">
        <v>149</v>
      </c>
      <c r="I70" s="39">
        <v>167000</v>
      </c>
    </row>
    <row r="71" spans="2:9" ht="18.75" customHeight="1">
      <c r="B71" s="104" t="s">
        <v>23</v>
      </c>
      <c r="C71" s="83" t="s">
        <v>20</v>
      </c>
      <c r="D71" s="27"/>
      <c r="E71" s="27"/>
      <c r="F71" s="27"/>
      <c r="G71" s="27"/>
      <c r="H71" s="239"/>
      <c r="I71" s="41">
        <f>I72</f>
        <v>559618.24</v>
      </c>
    </row>
    <row r="72" spans="2:9" ht="25.5">
      <c r="B72" s="188" t="s">
        <v>102</v>
      </c>
      <c r="C72" s="84" t="s">
        <v>20</v>
      </c>
      <c r="D72" s="11" t="s">
        <v>14</v>
      </c>
      <c r="E72" s="11"/>
      <c r="F72" s="11"/>
      <c r="G72" s="11"/>
      <c r="H72" s="235"/>
      <c r="I72" s="40">
        <f>I73</f>
        <v>559618.24</v>
      </c>
    </row>
    <row r="73" spans="2:9" ht="18" customHeight="1">
      <c r="B73" s="146" t="s">
        <v>164</v>
      </c>
      <c r="C73" s="85" t="s">
        <v>20</v>
      </c>
      <c r="D73" s="18" t="s">
        <v>14</v>
      </c>
      <c r="E73" s="18" t="s">
        <v>165</v>
      </c>
      <c r="F73" s="19" t="s">
        <v>17</v>
      </c>
      <c r="G73" s="19" t="s">
        <v>0</v>
      </c>
      <c r="H73" s="149"/>
      <c r="I73" s="38">
        <f>I74</f>
        <v>559618.24</v>
      </c>
    </row>
    <row r="74" spans="2:9" ht="12.75">
      <c r="B74" s="170" t="s">
        <v>166</v>
      </c>
      <c r="C74" s="86" t="s">
        <v>20</v>
      </c>
      <c r="D74" s="63" t="s">
        <v>14</v>
      </c>
      <c r="E74" s="63" t="s">
        <v>165</v>
      </c>
      <c r="F74" s="66" t="s">
        <v>17</v>
      </c>
      <c r="G74" s="66" t="s">
        <v>0</v>
      </c>
      <c r="H74" s="150"/>
      <c r="I74" s="64">
        <f>I75</f>
        <v>559618.24</v>
      </c>
    </row>
    <row r="75" spans="2:9" ht="12.75">
      <c r="B75" s="107" t="s">
        <v>128</v>
      </c>
      <c r="C75" s="35" t="s">
        <v>20</v>
      </c>
      <c r="D75" s="130" t="s">
        <v>14</v>
      </c>
      <c r="E75" s="12" t="s">
        <v>165</v>
      </c>
      <c r="F75" s="13" t="s">
        <v>17</v>
      </c>
      <c r="G75" s="13" t="s">
        <v>42</v>
      </c>
      <c r="H75" s="148" t="s">
        <v>149</v>
      </c>
      <c r="I75" s="39">
        <v>559618.24</v>
      </c>
    </row>
    <row r="76" spans="2:9" ht="15.75">
      <c r="B76" s="177" t="s">
        <v>73</v>
      </c>
      <c r="C76" s="178" t="s">
        <v>21</v>
      </c>
      <c r="D76" s="179"/>
      <c r="E76" s="162"/>
      <c r="F76" s="180"/>
      <c r="G76" s="180"/>
      <c r="H76" s="240"/>
      <c r="I76" s="41">
        <f>I77+I81</f>
        <v>180000</v>
      </c>
    </row>
    <row r="77" spans="2:9" ht="15.75">
      <c r="B77" s="181" t="s">
        <v>75</v>
      </c>
      <c r="C77" s="182" t="s">
        <v>21</v>
      </c>
      <c r="D77" s="84" t="s">
        <v>13</v>
      </c>
      <c r="E77" s="34"/>
      <c r="F77" s="139"/>
      <c r="G77" s="139"/>
      <c r="H77" s="209"/>
      <c r="I77" s="40">
        <f>I78</f>
        <v>180000</v>
      </c>
    </row>
    <row r="78" spans="2:9" ht="25.5">
      <c r="B78" s="58" t="s">
        <v>167</v>
      </c>
      <c r="C78" s="183" t="s">
        <v>21</v>
      </c>
      <c r="D78" s="85" t="s">
        <v>13</v>
      </c>
      <c r="E78" s="138" t="s">
        <v>161</v>
      </c>
      <c r="F78" s="143" t="s">
        <v>10</v>
      </c>
      <c r="G78" s="143" t="s">
        <v>42</v>
      </c>
      <c r="H78" s="220"/>
      <c r="I78" s="38">
        <f>I79</f>
        <v>180000</v>
      </c>
    </row>
    <row r="79" spans="2:9" ht="27" customHeight="1">
      <c r="B79" s="166" t="s">
        <v>169</v>
      </c>
      <c r="C79" s="185" t="s">
        <v>21</v>
      </c>
      <c r="D79" s="86" t="s">
        <v>13</v>
      </c>
      <c r="E79" s="65" t="s">
        <v>161</v>
      </c>
      <c r="F79" s="142" t="s">
        <v>10</v>
      </c>
      <c r="G79" s="142" t="s">
        <v>14</v>
      </c>
      <c r="H79" s="217"/>
      <c r="I79" s="64">
        <f>I80</f>
        <v>180000</v>
      </c>
    </row>
    <row r="80" spans="2:9" ht="15.75">
      <c r="B80" s="186" t="s">
        <v>170</v>
      </c>
      <c r="C80" s="187" t="s">
        <v>21</v>
      </c>
      <c r="D80" s="87" t="s">
        <v>13</v>
      </c>
      <c r="E80" s="35" t="s">
        <v>161</v>
      </c>
      <c r="F80" s="16" t="s">
        <v>10</v>
      </c>
      <c r="G80" s="16" t="s">
        <v>14</v>
      </c>
      <c r="H80" s="213" t="s">
        <v>171</v>
      </c>
      <c r="I80" s="39">
        <v>180000</v>
      </c>
    </row>
    <row r="81" spans="2:9" ht="12.75" hidden="1">
      <c r="B81" s="188" t="s">
        <v>172</v>
      </c>
      <c r="C81" s="84" t="s">
        <v>21</v>
      </c>
      <c r="D81" s="131" t="s">
        <v>15</v>
      </c>
      <c r="E81" s="11"/>
      <c r="F81" s="14"/>
      <c r="G81" s="14"/>
      <c r="H81" s="235"/>
      <c r="I81" s="40">
        <f>I82+I85</f>
        <v>0</v>
      </c>
    </row>
    <row r="82" spans="2:9" ht="25.5" hidden="1">
      <c r="B82" s="189" t="s">
        <v>173</v>
      </c>
      <c r="C82" s="190" t="s">
        <v>21</v>
      </c>
      <c r="D82" s="132" t="s">
        <v>15</v>
      </c>
      <c r="E82" s="32" t="s">
        <v>174</v>
      </c>
      <c r="F82" s="60" t="s">
        <v>42</v>
      </c>
      <c r="G82" s="60" t="s">
        <v>42</v>
      </c>
      <c r="H82" s="238"/>
      <c r="I82" s="38">
        <f>I83</f>
        <v>0</v>
      </c>
    </row>
    <row r="83" spans="2:9" ht="25.5" hidden="1">
      <c r="B83" s="166" t="s">
        <v>175</v>
      </c>
      <c r="C83" s="86" t="s">
        <v>21</v>
      </c>
      <c r="D83" s="129" t="s">
        <v>15</v>
      </c>
      <c r="E83" s="63" t="s">
        <v>174</v>
      </c>
      <c r="F83" s="66" t="s">
        <v>18</v>
      </c>
      <c r="G83" s="66" t="s">
        <v>42</v>
      </c>
      <c r="H83" s="150"/>
      <c r="I83" s="64">
        <f>I84</f>
        <v>0</v>
      </c>
    </row>
    <row r="84" spans="2:9" ht="12.75" hidden="1">
      <c r="B84" s="107" t="s">
        <v>128</v>
      </c>
      <c r="C84" s="191" t="s">
        <v>21</v>
      </c>
      <c r="D84" s="133" t="s">
        <v>15</v>
      </c>
      <c r="E84" s="25" t="s">
        <v>174</v>
      </c>
      <c r="F84" s="13" t="s">
        <v>18</v>
      </c>
      <c r="G84" s="13" t="s">
        <v>42</v>
      </c>
      <c r="H84" s="148" t="s">
        <v>149</v>
      </c>
      <c r="I84" s="39"/>
    </row>
    <row r="85" spans="2:9" ht="12.75" hidden="1">
      <c r="B85" s="192" t="s">
        <v>176</v>
      </c>
      <c r="C85" s="86" t="s">
        <v>21</v>
      </c>
      <c r="D85" s="129" t="s">
        <v>15</v>
      </c>
      <c r="E85" s="63" t="s">
        <v>177</v>
      </c>
      <c r="F85" s="66" t="s">
        <v>42</v>
      </c>
      <c r="G85" s="66" t="s">
        <v>42</v>
      </c>
      <c r="H85" s="150"/>
      <c r="I85" s="64">
        <f>I86</f>
        <v>0</v>
      </c>
    </row>
    <row r="86" spans="2:9" ht="12.75" hidden="1">
      <c r="B86" s="107" t="s">
        <v>128</v>
      </c>
      <c r="C86" s="193" t="s">
        <v>21</v>
      </c>
      <c r="D86" s="194" t="s">
        <v>15</v>
      </c>
      <c r="E86" s="176" t="s">
        <v>177</v>
      </c>
      <c r="F86" s="13" t="s">
        <v>42</v>
      </c>
      <c r="G86" s="13" t="s">
        <v>42</v>
      </c>
      <c r="H86" s="148" t="s">
        <v>149</v>
      </c>
      <c r="I86" s="39"/>
    </row>
    <row r="87" spans="2:9" ht="15.75">
      <c r="B87" s="114" t="s">
        <v>66</v>
      </c>
      <c r="C87" s="88" t="s">
        <v>17</v>
      </c>
      <c r="D87" s="28"/>
      <c r="E87" s="28"/>
      <c r="F87" s="28"/>
      <c r="G87" s="28"/>
      <c r="H87" s="241"/>
      <c r="I87" s="41">
        <f>I88+I92+I110</f>
        <v>369740</v>
      </c>
    </row>
    <row r="88" spans="2:9" ht="1.5" customHeight="1">
      <c r="B88" s="59" t="s">
        <v>67</v>
      </c>
      <c r="C88" s="89" t="s">
        <v>17</v>
      </c>
      <c r="D88" s="17" t="s">
        <v>10</v>
      </c>
      <c r="E88" s="23"/>
      <c r="F88" s="23"/>
      <c r="G88" s="23"/>
      <c r="H88" s="242"/>
      <c r="I88" s="42">
        <f>I89</f>
        <v>0</v>
      </c>
    </row>
    <row r="89" spans="2:9" ht="15.75" customHeight="1" hidden="1">
      <c r="B89" s="115" t="s">
        <v>76</v>
      </c>
      <c r="C89" s="85" t="s">
        <v>17</v>
      </c>
      <c r="D89" s="18" t="s">
        <v>10</v>
      </c>
      <c r="E89" s="18" t="s">
        <v>77</v>
      </c>
      <c r="F89" s="18" t="s">
        <v>42</v>
      </c>
      <c r="G89" s="18" t="s">
        <v>42</v>
      </c>
      <c r="H89" s="149"/>
      <c r="I89" s="38">
        <f>I90</f>
        <v>0</v>
      </c>
    </row>
    <row r="90" spans="2:9" ht="25.5" hidden="1">
      <c r="B90" s="116" t="s">
        <v>129</v>
      </c>
      <c r="C90" s="73" t="s">
        <v>17</v>
      </c>
      <c r="D90" s="67" t="s">
        <v>10</v>
      </c>
      <c r="E90" s="67" t="s">
        <v>77</v>
      </c>
      <c r="F90" s="67" t="s">
        <v>18</v>
      </c>
      <c r="G90" s="67" t="s">
        <v>42</v>
      </c>
      <c r="H90" s="243"/>
      <c r="I90" s="68">
        <f>I91</f>
        <v>0</v>
      </c>
    </row>
    <row r="91" spans="2:9" ht="25.5" hidden="1">
      <c r="B91" s="117" t="s">
        <v>130</v>
      </c>
      <c r="C91" s="87" t="s">
        <v>17</v>
      </c>
      <c r="D91" s="12" t="s">
        <v>10</v>
      </c>
      <c r="E91" s="12" t="s">
        <v>77</v>
      </c>
      <c r="F91" s="13" t="s">
        <v>18</v>
      </c>
      <c r="G91" s="13" t="s">
        <v>42</v>
      </c>
      <c r="H91" s="148" t="s">
        <v>149</v>
      </c>
      <c r="I91" s="261"/>
    </row>
    <row r="92" spans="2:9" ht="15.75" customHeight="1">
      <c r="B92" s="59" t="s">
        <v>68</v>
      </c>
      <c r="C92" s="90" t="s">
        <v>17</v>
      </c>
      <c r="D92" s="14" t="s">
        <v>18</v>
      </c>
      <c r="E92" s="11"/>
      <c r="F92" s="11"/>
      <c r="G92" s="11"/>
      <c r="H92" s="244"/>
      <c r="I92" s="42">
        <f>I93+I98+I102+I105+I107</f>
        <v>369740</v>
      </c>
    </row>
    <row r="93" spans="2:9" ht="0.75" customHeight="1">
      <c r="B93" s="118" t="s">
        <v>78</v>
      </c>
      <c r="C93" s="91" t="s">
        <v>17</v>
      </c>
      <c r="D93" s="21" t="s">
        <v>18</v>
      </c>
      <c r="E93" s="22" t="s">
        <v>74</v>
      </c>
      <c r="F93" s="21" t="s">
        <v>0</v>
      </c>
      <c r="G93" s="21" t="s">
        <v>0</v>
      </c>
      <c r="H93" s="245"/>
      <c r="I93" s="44">
        <f>I96+I94</f>
        <v>0</v>
      </c>
    </row>
    <row r="94" spans="2:9" ht="0.75" customHeight="1">
      <c r="B94" s="168" t="s">
        <v>178</v>
      </c>
      <c r="C94" s="140" t="s">
        <v>17</v>
      </c>
      <c r="D94" s="69" t="s">
        <v>18</v>
      </c>
      <c r="E94" s="67" t="s">
        <v>74</v>
      </c>
      <c r="F94" s="67" t="s">
        <v>18</v>
      </c>
      <c r="G94" s="67" t="s">
        <v>42</v>
      </c>
      <c r="H94" s="246"/>
      <c r="I94" s="68">
        <f>I95</f>
        <v>0</v>
      </c>
    </row>
    <row r="95" spans="2:9" ht="16.5" customHeight="1" hidden="1">
      <c r="B95" s="186" t="s">
        <v>170</v>
      </c>
      <c r="C95" s="141" t="s">
        <v>17</v>
      </c>
      <c r="D95" s="72" t="s">
        <v>18</v>
      </c>
      <c r="E95" s="20" t="s">
        <v>74</v>
      </c>
      <c r="F95" s="72" t="s">
        <v>18</v>
      </c>
      <c r="G95" s="72" t="s">
        <v>42</v>
      </c>
      <c r="H95" s="247" t="s">
        <v>171</v>
      </c>
      <c r="I95" s="43"/>
    </row>
    <row r="96" spans="2:9" ht="16.5" customHeight="1" hidden="1">
      <c r="B96" s="119" t="s">
        <v>94</v>
      </c>
      <c r="C96" s="92" t="s">
        <v>17</v>
      </c>
      <c r="D96" s="69" t="s">
        <v>18</v>
      </c>
      <c r="E96" s="67" t="s">
        <v>74</v>
      </c>
      <c r="F96" s="67" t="s">
        <v>17</v>
      </c>
      <c r="G96" s="67" t="s">
        <v>42</v>
      </c>
      <c r="H96" s="246"/>
      <c r="I96" s="68">
        <f>I97</f>
        <v>0</v>
      </c>
    </row>
    <row r="97" spans="2:9" ht="16.5" customHeight="1" hidden="1">
      <c r="B97" s="107" t="s">
        <v>128</v>
      </c>
      <c r="C97" s="93" t="s">
        <v>17</v>
      </c>
      <c r="D97" s="72" t="s">
        <v>18</v>
      </c>
      <c r="E97" s="20" t="s">
        <v>74</v>
      </c>
      <c r="F97" s="20" t="s">
        <v>17</v>
      </c>
      <c r="G97" s="20" t="s">
        <v>42</v>
      </c>
      <c r="H97" s="247" t="s">
        <v>149</v>
      </c>
      <c r="I97" s="43"/>
    </row>
    <row r="98" spans="2:9" ht="15.75" customHeight="1" hidden="1">
      <c r="B98" s="195" t="s">
        <v>3</v>
      </c>
      <c r="C98" s="97" t="s">
        <v>17</v>
      </c>
      <c r="D98" s="19" t="s">
        <v>18</v>
      </c>
      <c r="E98" s="18" t="s">
        <v>37</v>
      </c>
      <c r="F98" s="18" t="s">
        <v>42</v>
      </c>
      <c r="G98" s="18" t="s">
        <v>42</v>
      </c>
      <c r="H98" s="248"/>
      <c r="I98" s="44">
        <f>I99</f>
        <v>0</v>
      </c>
    </row>
    <row r="99" spans="2:9" ht="16.5" customHeight="1" hidden="1">
      <c r="B99" s="166" t="s">
        <v>179</v>
      </c>
      <c r="C99" s="95" t="s">
        <v>17</v>
      </c>
      <c r="D99" s="66" t="s">
        <v>18</v>
      </c>
      <c r="E99" s="63" t="s">
        <v>37</v>
      </c>
      <c r="F99" s="63" t="s">
        <v>22</v>
      </c>
      <c r="G99" s="63" t="s">
        <v>42</v>
      </c>
      <c r="H99" s="249"/>
      <c r="I99" s="68">
        <f>I100</f>
        <v>0</v>
      </c>
    </row>
    <row r="100" spans="2:9" ht="24.75" customHeight="1" hidden="1">
      <c r="B100" s="166" t="s">
        <v>180</v>
      </c>
      <c r="C100" s="95" t="s">
        <v>17</v>
      </c>
      <c r="D100" s="66" t="s">
        <v>18</v>
      </c>
      <c r="E100" s="63" t="s">
        <v>37</v>
      </c>
      <c r="F100" s="63" t="s">
        <v>22</v>
      </c>
      <c r="G100" s="63" t="s">
        <v>11</v>
      </c>
      <c r="H100" s="249"/>
      <c r="I100" s="68">
        <f>I101</f>
        <v>0</v>
      </c>
    </row>
    <row r="101" spans="2:9" ht="17.25" customHeight="1" hidden="1">
      <c r="B101" s="107" t="s">
        <v>181</v>
      </c>
      <c r="C101" s="93" t="s">
        <v>17</v>
      </c>
      <c r="D101" s="72" t="s">
        <v>18</v>
      </c>
      <c r="E101" s="20" t="s">
        <v>37</v>
      </c>
      <c r="F101" s="20" t="s">
        <v>22</v>
      </c>
      <c r="G101" s="20" t="s">
        <v>11</v>
      </c>
      <c r="H101" s="247" t="s">
        <v>182</v>
      </c>
      <c r="I101" s="43"/>
    </row>
    <row r="102" spans="2:9" ht="26.25" customHeight="1" hidden="1">
      <c r="B102" s="196" t="s">
        <v>173</v>
      </c>
      <c r="C102" s="197" t="s">
        <v>17</v>
      </c>
      <c r="D102" s="198" t="s">
        <v>18</v>
      </c>
      <c r="E102" s="199" t="s">
        <v>174</v>
      </c>
      <c r="F102" s="199" t="s">
        <v>42</v>
      </c>
      <c r="G102" s="199" t="s">
        <v>42</v>
      </c>
      <c r="H102" s="250"/>
      <c r="I102" s="44">
        <f>I103</f>
        <v>0</v>
      </c>
    </row>
    <row r="103" spans="2:9" ht="38.25" hidden="1">
      <c r="B103" s="166" t="s">
        <v>183</v>
      </c>
      <c r="C103" s="95" t="s">
        <v>17</v>
      </c>
      <c r="D103" s="66" t="s">
        <v>18</v>
      </c>
      <c r="E103" s="63" t="s">
        <v>174</v>
      </c>
      <c r="F103" s="66" t="s">
        <v>10</v>
      </c>
      <c r="G103" s="66" t="s">
        <v>184</v>
      </c>
      <c r="H103" s="249"/>
      <c r="I103" s="68">
        <f>I104</f>
        <v>0</v>
      </c>
    </row>
    <row r="104" spans="2:9" ht="12.75" hidden="1">
      <c r="B104" s="107" t="s">
        <v>181</v>
      </c>
      <c r="C104" s="96" t="s">
        <v>17</v>
      </c>
      <c r="D104" s="13" t="s">
        <v>18</v>
      </c>
      <c r="E104" s="12" t="s">
        <v>174</v>
      </c>
      <c r="F104" s="12" t="s">
        <v>10</v>
      </c>
      <c r="G104" s="12" t="s">
        <v>184</v>
      </c>
      <c r="H104" s="251" t="s">
        <v>182</v>
      </c>
      <c r="I104" s="39"/>
    </row>
    <row r="105" spans="2:9" ht="12.75">
      <c r="B105" s="58" t="s">
        <v>253</v>
      </c>
      <c r="C105" s="97" t="s">
        <v>17</v>
      </c>
      <c r="D105" s="19" t="s">
        <v>18</v>
      </c>
      <c r="E105" s="18" t="s">
        <v>168</v>
      </c>
      <c r="F105" s="18" t="s">
        <v>15</v>
      </c>
      <c r="G105" s="18" t="s">
        <v>42</v>
      </c>
      <c r="H105" s="248"/>
      <c r="I105" s="38">
        <f>I106</f>
        <v>369740</v>
      </c>
    </row>
    <row r="106" spans="2:9" ht="12.75">
      <c r="B106" s="186" t="s">
        <v>254</v>
      </c>
      <c r="C106" s="96" t="s">
        <v>17</v>
      </c>
      <c r="D106" s="13" t="s">
        <v>18</v>
      </c>
      <c r="E106" s="12" t="s">
        <v>168</v>
      </c>
      <c r="F106" s="12" t="s">
        <v>15</v>
      </c>
      <c r="G106" s="12" t="s">
        <v>42</v>
      </c>
      <c r="H106" s="251" t="s">
        <v>171</v>
      </c>
      <c r="I106" s="39">
        <v>369740</v>
      </c>
    </row>
    <row r="107" spans="2:9" ht="16.5" customHeight="1" hidden="1">
      <c r="B107" s="120" t="s">
        <v>84</v>
      </c>
      <c r="C107" s="94" t="s">
        <v>17</v>
      </c>
      <c r="D107" s="32" t="s">
        <v>18</v>
      </c>
      <c r="E107" s="32" t="s">
        <v>83</v>
      </c>
      <c r="F107" s="32" t="s">
        <v>42</v>
      </c>
      <c r="G107" s="32" t="s">
        <v>42</v>
      </c>
      <c r="H107" s="238"/>
      <c r="I107" s="38">
        <f>I108</f>
        <v>0</v>
      </c>
    </row>
    <row r="108" spans="2:9" ht="25.5" hidden="1">
      <c r="B108" s="70" t="s">
        <v>227</v>
      </c>
      <c r="C108" s="81" t="s">
        <v>17</v>
      </c>
      <c r="D108" s="63" t="s">
        <v>18</v>
      </c>
      <c r="E108" s="63" t="s">
        <v>83</v>
      </c>
      <c r="F108" s="63" t="s">
        <v>21</v>
      </c>
      <c r="G108" s="63" t="s">
        <v>42</v>
      </c>
      <c r="H108" s="150"/>
      <c r="I108" s="64">
        <f>I109</f>
        <v>0</v>
      </c>
    </row>
    <row r="109" spans="2:9" ht="12.75" hidden="1">
      <c r="B109" s="107" t="s">
        <v>128</v>
      </c>
      <c r="C109" s="87" t="s">
        <v>17</v>
      </c>
      <c r="D109" s="12" t="s">
        <v>18</v>
      </c>
      <c r="E109" s="12" t="s">
        <v>83</v>
      </c>
      <c r="F109" s="13" t="s">
        <v>21</v>
      </c>
      <c r="G109" s="13" t="s">
        <v>42</v>
      </c>
      <c r="H109" s="148" t="s">
        <v>149</v>
      </c>
      <c r="I109" s="39"/>
    </row>
    <row r="110" spans="2:9" ht="12.75" hidden="1">
      <c r="B110" s="59" t="s">
        <v>69</v>
      </c>
      <c r="C110" s="90" t="s">
        <v>17</v>
      </c>
      <c r="D110" s="11" t="s">
        <v>17</v>
      </c>
      <c r="E110" s="11"/>
      <c r="F110" s="11"/>
      <c r="G110" s="11"/>
      <c r="H110" s="235"/>
      <c r="I110" s="42">
        <f>I111</f>
        <v>0</v>
      </c>
    </row>
    <row r="111" spans="2:9" ht="12.75" hidden="1">
      <c r="B111" s="120" t="s">
        <v>84</v>
      </c>
      <c r="C111" s="94" t="s">
        <v>17</v>
      </c>
      <c r="D111" s="32" t="s">
        <v>17</v>
      </c>
      <c r="E111" s="32" t="s">
        <v>83</v>
      </c>
      <c r="F111" s="32" t="s">
        <v>42</v>
      </c>
      <c r="G111" s="32" t="s">
        <v>42</v>
      </c>
      <c r="H111" s="238"/>
      <c r="I111" s="38">
        <f>I112</f>
        <v>0</v>
      </c>
    </row>
    <row r="112" spans="2:9" ht="17.25" customHeight="1" hidden="1">
      <c r="B112" s="70" t="s">
        <v>127</v>
      </c>
      <c r="C112" s="81" t="s">
        <v>17</v>
      </c>
      <c r="D112" s="63" t="s">
        <v>17</v>
      </c>
      <c r="E112" s="63" t="s">
        <v>83</v>
      </c>
      <c r="F112" s="63" t="s">
        <v>10</v>
      </c>
      <c r="G112" s="63" t="s">
        <v>42</v>
      </c>
      <c r="H112" s="150"/>
      <c r="I112" s="64">
        <f>I113</f>
        <v>0</v>
      </c>
    </row>
    <row r="113" spans="2:9" ht="12.75" hidden="1">
      <c r="B113" s="107" t="s">
        <v>128</v>
      </c>
      <c r="C113" s="87" t="s">
        <v>17</v>
      </c>
      <c r="D113" s="12" t="s">
        <v>17</v>
      </c>
      <c r="E113" s="12" t="s">
        <v>83</v>
      </c>
      <c r="F113" s="13" t="s">
        <v>10</v>
      </c>
      <c r="G113" s="13" t="s">
        <v>42</v>
      </c>
      <c r="H113" s="148" t="s">
        <v>149</v>
      </c>
      <c r="I113" s="39"/>
    </row>
    <row r="114" spans="2:9" ht="15.75">
      <c r="B114" s="114" t="s">
        <v>45</v>
      </c>
      <c r="C114" s="88" t="s">
        <v>12</v>
      </c>
      <c r="D114" s="28"/>
      <c r="E114" s="28"/>
      <c r="F114" s="28"/>
      <c r="G114" s="28"/>
      <c r="H114" s="241"/>
      <c r="I114" s="41">
        <f>I115+I134+I176</f>
        <v>224590556.64999998</v>
      </c>
    </row>
    <row r="115" spans="2:9" ht="12.75">
      <c r="B115" s="59" t="s">
        <v>46</v>
      </c>
      <c r="C115" s="89" t="s">
        <v>12</v>
      </c>
      <c r="D115" s="17" t="s">
        <v>10</v>
      </c>
      <c r="E115" s="15"/>
      <c r="F115" s="15"/>
      <c r="G115" s="15"/>
      <c r="H115" s="252"/>
      <c r="I115" s="42">
        <f>I116+I120+I126</f>
        <v>37769959.61</v>
      </c>
    </row>
    <row r="116" spans="2:9" ht="12.75">
      <c r="B116" s="58" t="s">
        <v>47</v>
      </c>
      <c r="C116" s="85" t="s">
        <v>12</v>
      </c>
      <c r="D116" s="18" t="s">
        <v>10</v>
      </c>
      <c r="E116" s="18" t="s">
        <v>48</v>
      </c>
      <c r="F116" s="18" t="s">
        <v>42</v>
      </c>
      <c r="G116" s="18" t="s">
        <v>42</v>
      </c>
      <c r="H116" s="149"/>
      <c r="I116" s="38">
        <f>I117</f>
        <v>35242599.95</v>
      </c>
    </row>
    <row r="117" spans="2:9" ht="17.25" customHeight="1">
      <c r="B117" s="70" t="s">
        <v>4</v>
      </c>
      <c r="C117" s="95" t="s">
        <v>12</v>
      </c>
      <c r="D117" s="66" t="s">
        <v>10</v>
      </c>
      <c r="E117" s="63" t="s">
        <v>48</v>
      </c>
      <c r="F117" s="66" t="s">
        <v>105</v>
      </c>
      <c r="G117" s="66" t="s">
        <v>0</v>
      </c>
      <c r="H117" s="249"/>
      <c r="I117" s="64">
        <f>SUM(I118:I119)</f>
        <v>35242599.95</v>
      </c>
    </row>
    <row r="118" spans="2:9" ht="12.75">
      <c r="B118" s="24" t="s">
        <v>106</v>
      </c>
      <c r="C118" s="96" t="s">
        <v>12</v>
      </c>
      <c r="D118" s="13" t="s">
        <v>10</v>
      </c>
      <c r="E118" s="12" t="s">
        <v>48</v>
      </c>
      <c r="F118" s="13" t="s">
        <v>105</v>
      </c>
      <c r="G118" s="13" t="s">
        <v>42</v>
      </c>
      <c r="H118" s="251" t="s">
        <v>40</v>
      </c>
      <c r="I118" s="39">
        <v>29452943.92</v>
      </c>
    </row>
    <row r="119" spans="2:9" ht="12.75">
      <c r="B119" s="24" t="s">
        <v>238</v>
      </c>
      <c r="C119" s="96" t="s">
        <v>12</v>
      </c>
      <c r="D119" s="13" t="s">
        <v>10</v>
      </c>
      <c r="E119" s="12" t="s">
        <v>48</v>
      </c>
      <c r="F119" s="13" t="s">
        <v>105</v>
      </c>
      <c r="G119" s="13" t="s">
        <v>10</v>
      </c>
      <c r="H119" s="251" t="s">
        <v>40</v>
      </c>
      <c r="I119" s="39">
        <v>5789656.03</v>
      </c>
    </row>
    <row r="120" spans="2:9" ht="12.75">
      <c r="B120" s="58" t="s">
        <v>103</v>
      </c>
      <c r="C120" s="76" t="s">
        <v>12</v>
      </c>
      <c r="D120" s="18" t="s">
        <v>10</v>
      </c>
      <c r="E120" s="18" t="s">
        <v>72</v>
      </c>
      <c r="F120" s="18" t="s">
        <v>42</v>
      </c>
      <c r="G120" s="18" t="s">
        <v>42</v>
      </c>
      <c r="H120" s="149"/>
      <c r="I120" s="38">
        <f>I121+I124</f>
        <v>648610.66</v>
      </c>
    </row>
    <row r="121" spans="2:9" ht="12.75">
      <c r="B121" s="70" t="s">
        <v>147</v>
      </c>
      <c r="C121" s="81" t="s">
        <v>12</v>
      </c>
      <c r="D121" s="63" t="s">
        <v>10</v>
      </c>
      <c r="E121" s="63" t="s">
        <v>72</v>
      </c>
      <c r="F121" s="63" t="s">
        <v>108</v>
      </c>
      <c r="G121" s="63" t="s">
        <v>20</v>
      </c>
      <c r="H121" s="150"/>
      <c r="I121" s="64">
        <f>I122+I123</f>
        <v>403914.07</v>
      </c>
    </row>
    <row r="122" spans="2:9" ht="12.75">
      <c r="B122" s="24" t="s">
        <v>106</v>
      </c>
      <c r="C122" s="79" t="s">
        <v>12</v>
      </c>
      <c r="D122" s="12" t="s">
        <v>10</v>
      </c>
      <c r="E122" s="12" t="s">
        <v>72</v>
      </c>
      <c r="F122" s="12" t="s">
        <v>108</v>
      </c>
      <c r="G122" s="12" t="s">
        <v>20</v>
      </c>
      <c r="H122" s="148" t="s">
        <v>40</v>
      </c>
      <c r="I122" s="46">
        <v>398223.74</v>
      </c>
    </row>
    <row r="123" spans="2:9" ht="12.75">
      <c r="B123" s="24" t="s">
        <v>239</v>
      </c>
      <c r="C123" s="79" t="s">
        <v>12</v>
      </c>
      <c r="D123" s="12" t="s">
        <v>10</v>
      </c>
      <c r="E123" s="12" t="s">
        <v>72</v>
      </c>
      <c r="F123" s="12" t="s">
        <v>108</v>
      </c>
      <c r="G123" s="12" t="s">
        <v>20</v>
      </c>
      <c r="H123" s="148" t="s">
        <v>40</v>
      </c>
      <c r="I123" s="46">
        <v>5690.33</v>
      </c>
    </row>
    <row r="124" spans="2:9" ht="38.25">
      <c r="B124" s="70" t="s">
        <v>222</v>
      </c>
      <c r="C124" s="81" t="s">
        <v>12</v>
      </c>
      <c r="D124" s="63" t="s">
        <v>10</v>
      </c>
      <c r="E124" s="63" t="s">
        <v>72</v>
      </c>
      <c r="F124" s="63" t="s">
        <v>108</v>
      </c>
      <c r="G124" s="63" t="s">
        <v>21</v>
      </c>
      <c r="H124" s="150"/>
      <c r="I124" s="64">
        <f>I125</f>
        <v>244696.59</v>
      </c>
    </row>
    <row r="125" spans="2:9" ht="12.75">
      <c r="B125" s="24" t="s">
        <v>106</v>
      </c>
      <c r="C125" s="79" t="s">
        <v>12</v>
      </c>
      <c r="D125" s="12" t="s">
        <v>10</v>
      </c>
      <c r="E125" s="12" t="s">
        <v>72</v>
      </c>
      <c r="F125" s="12" t="s">
        <v>108</v>
      </c>
      <c r="G125" s="12" t="s">
        <v>21</v>
      </c>
      <c r="H125" s="148" t="s">
        <v>40</v>
      </c>
      <c r="I125" s="46">
        <v>244696.59</v>
      </c>
    </row>
    <row r="126" spans="2:9" ht="25.5">
      <c r="B126" s="58" t="s">
        <v>167</v>
      </c>
      <c r="C126" s="76" t="s">
        <v>12</v>
      </c>
      <c r="D126" s="18" t="s">
        <v>10</v>
      </c>
      <c r="E126" s="18" t="s">
        <v>161</v>
      </c>
      <c r="F126" s="18" t="s">
        <v>10</v>
      </c>
      <c r="G126" s="18" t="s">
        <v>42</v>
      </c>
      <c r="H126" s="149"/>
      <c r="I126" s="38">
        <f>I127+I129+I131</f>
        <v>1878749</v>
      </c>
    </row>
    <row r="127" spans="2:9" ht="16.5" customHeight="1" hidden="1">
      <c r="B127" s="70" t="s">
        <v>185</v>
      </c>
      <c r="C127" s="81" t="s">
        <v>12</v>
      </c>
      <c r="D127" s="63" t="s">
        <v>10</v>
      </c>
      <c r="E127" s="63" t="s">
        <v>161</v>
      </c>
      <c r="F127" s="63" t="s">
        <v>10</v>
      </c>
      <c r="G127" s="63" t="s">
        <v>18</v>
      </c>
      <c r="H127" s="150"/>
      <c r="I127" s="64"/>
    </row>
    <row r="128" spans="2:9" ht="12.75" hidden="1">
      <c r="B128" s="24" t="s">
        <v>106</v>
      </c>
      <c r="C128" s="79" t="s">
        <v>12</v>
      </c>
      <c r="D128" s="12" t="s">
        <v>10</v>
      </c>
      <c r="E128" s="12" t="s">
        <v>161</v>
      </c>
      <c r="F128" s="12" t="s">
        <v>10</v>
      </c>
      <c r="G128" s="12" t="s">
        <v>18</v>
      </c>
      <c r="H128" s="148" t="s">
        <v>40</v>
      </c>
      <c r="I128" s="39"/>
    </row>
    <row r="129" spans="2:9" ht="15" customHeight="1">
      <c r="B129" s="109" t="s">
        <v>255</v>
      </c>
      <c r="C129" s="81" t="s">
        <v>12</v>
      </c>
      <c r="D129" s="63" t="s">
        <v>10</v>
      </c>
      <c r="E129" s="63" t="s">
        <v>161</v>
      </c>
      <c r="F129" s="63" t="s">
        <v>10</v>
      </c>
      <c r="G129" s="63" t="s">
        <v>17</v>
      </c>
      <c r="H129" s="150"/>
      <c r="I129" s="64">
        <f>I130</f>
        <v>1851000</v>
      </c>
    </row>
    <row r="130" spans="2:9" ht="12.75">
      <c r="B130" s="24" t="s">
        <v>106</v>
      </c>
      <c r="C130" s="79" t="s">
        <v>12</v>
      </c>
      <c r="D130" s="12" t="s">
        <v>10</v>
      </c>
      <c r="E130" s="12" t="s">
        <v>161</v>
      </c>
      <c r="F130" s="12" t="s">
        <v>10</v>
      </c>
      <c r="G130" s="12" t="s">
        <v>17</v>
      </c>
      <c r="H130" s="148" t="s">
        <v>40</v>
      </c>
      <c r="I130" s="39">
        <v>1851000</v>
      </c>
    </row>
    <row r="131" spans="2:9" ht="25.5">
      <c r="B131" s="109" t="s">
        <v>187</v>
      </c>
      <c r="C131" s="81" t="s">
        <v>12</v>
      </c>
      <c r="D131" s="63" t="s">
        <v>10</v>
      </c>
      <c r="E131" s="63" t="s">
        <v>161</v>
      </c>
      <c r="F131" s="63" t="s">
        <v>10</v>
      </c>
      <c r="G131" s="63" t="s">
        <v>87</v>
      </c>
      <c r="H131" s="150"/>
      <c r="I131" s="64">
        <f>I132+I133</f>
        <v>27749</v>
      </c>
    </row>
    <row r="132" spans="2:9" ht="12.75">
      <c r="B132" s="24" t="s">
        <v>204</v>
      </c>
      <c r="C132" s="79" t="s">
        <v>12</v>
      </c>
      <c r="D132" s="12" t="s">
        <v>10</v>
      </c>
      <c r="E132" s="12" t="s">
        <v>161</v>
      </c>
      <c r="F132" s="12" t="s">
        <v>10</v>
      </c>
      <c r="G132" s="12" t="s">
        <v>87</v>
      </c>
      <c r="H132" s="148" t="s">
        <v>40</v>
      </c>
      <c r="I132" s="39">
        <v>19426</v>
      </c>
    </row>
    <row r="133" spans="2:9" ht="12.75">
      <c r="B133" s="24" t="s">
        <v>239</v>
      </c>
      <c r="C133" s="79" t="s">
        <v>12</v>
      </c>
      <c r="D133" s="12" t="s">
        <v>10</v>
      </c>
      <c r="E133" s="12" t="s">
        <v>161</v>
      </c>
      <c r="F133" s="12" t="s">
        <v>10</v>
      </c>
      <c r="G133" s="12" t="s">
        <v>87</v>
      </c>
      <c r="H133" s="148" t="s">
        <v>40</v>
      </c>
      <c r="I133" s="39">
        <v>8323</v>
      </c>
    </row>
    <row r="134" spans="2:9" ht="12.75">
      <c r="B134" s="59" t="s">
        <v>49</v>
      </c>
      <c r="C134" s="90" t="s">
        <v>12</v>
      </c>
      <c r="D134" s="14" t="s">
        <v>18</v>
      </c>
      <c r="E134" s="11"/>
      <c r="F134" s="11"/>
      <c r="G134" s="11"/>
      <c r="H134" s="244"/>
      <c r="I134" s="42">
        <f>I135+I140+I145+I148+I154+I161+I169+I173</f>
        <v>171952897.04</v>
      </c>
    </row>
    <row r="135" spans="2:9" ht="12.75">
      <c r="B135" s="58" t="s">
        <v>50</v>
      </c>
      <c r="C135" s="97" t="s">
        <v>12</v>
      </c>
      <c r="D135" s="19" t="s">
        <v>18</v>
      </c>
      <c r="E135" s="18" t="s">
        <v>51</v>
      </c>
      <c r="F135" s="19" t="s">
        <v>0</v>
      </c>
      <c r="G135" s="19" t="s">
        <v>0</v>
      </c>
      <c r="H135" s="248"/>
      <c r="I135" s="38">
        <f>I136</f>
        <v>23912650.049999997</v>
      </c>
    </row>
    <row r="136" spans="2:9" ht="12.75">
      <c r="B136" s="70" t="s">
        <v>4</v>
      </c>
      <c r="C136" s="95" t="s">
        <v>12</v>
      </c>
      <c r="D136" s="66" t="s">
        <v>18</v>
      </c>
      <c r="E136" s="63" t="s">
        <v>51</v>
      </c>
      <c r="F136" s="66" t="s">
        <v>105</v>
      </c>
      <c r="G136" s="66" t="s">
        <v>0</v>
      </c>
      <c r="H136" s="249"/>
      <c r="I136" s="64">
        <f>SUM(I137:I139)</f>
        <v>23912650.049999997</v>
      </c>
    </row>
    <row r="137" spans="2:9" ht="12.75">
      <c r="B137" s="24" t="s">
        <v>106</v>
      </c>
      <c r="C137" s="96" t="s">
        <v>12</v>
      </c>
      <c r="D137" s="13" t="s">
        <v>18</v>
      </c>
      <c r="E137" s="12" t="s">
        <v>51</v>
      </c>
      <c r="F137" s="13" t="s">
        <v>105</v>
      </c>
      <c r="G137" s="13" t="s">
        <v>42</v>
      </c>
      <c r="H137" s="251" t="s">
        <v>40</v>
      </c>
      <c r="I137" s="39">
        <v>19466056.08</v>
      </c>
    </row>
    <row r="138" spans="2:9" ht="12.75">
      <c r="B138" s="24" t="s">
        <v>238</v>
      </c>
      <c r="C138" s="96" t="s">
        <v>12</v>
      </c>
      <c r="D138" s="13" t="s">
        <v>18</v>
      </c>
      <c r="E138" s="12" t="s">
        <v>51</v>
      </c>
      <c r="F138" s="13" t="s">
        <v>105</v>
      </c>
      <c r="G138" s="13" t="s">
        <v>10</v>
      </c>
      <c r="H138" s="251" t="s">
        <v>40</v>
      </c>
      <c r="I138" s="39">
        <v>3765143.97</v>
      </c>
    </row>
    <row r="139" spans="2:9" ht="12.75">
      <c r="B139" s="24" t="s">
        <v>273</v>
      </c>
      <c r="C139" s="96" t="s">
        <v>12</v>
      </c>
      <c r="D139" s="13" t="s">
        <v>18</v>
      </c>
      <c r="E139" s="12" t="s">
        <v>51</v>
      </c>
      <c r="F139" s="13" t="s">
        <v>105</v>
      </c>
      <c r="G139" s="13" t="s">
        <v>18</v>
      </c>
      <c r="H139" s="251" t="s">
        <v>40</v>
      </c>
      <c r="I139" s="39">
        <v>681450</v>
      </c>
    </row>
    <row r="140" spans="2:9" ht="12.75">
      <c r="B140" s="58" t="s">
        <v>52</v>
      </c>
      <c r="C140" s="97" t="s">
        <v>12</v>
      </c>
      <c r="D140" s="19" t="s">
        <v>18</v>
      </c>
      <c r="E140" s="18" t="s">
        <v>53</v>
      </c>
      <c r="F140" s="18" t="s">
        <v>42</v>
      </c>
      <c r="G140" s="18" t="s">
        <v>42</v>
      </c>
      <c r="H140" s="248"/>
      <c r="I140" s="38">
        <f>I141</f>
        <v>21364750</v>
      </c>
    </row>
    <row r="141" spans="2:9" ht="12.75">
      <c r="B141" s="70" t="s">
        <v>4</v>
      </c>
      <c r="C141" s="95" t="s">
        <v>12</v>
      </c>
      <c r="D141" s="66" t="s">
        <v>18</v>
      </c>
      <c r="E141" s="63" t="s">
        <v>53</v>
      </c>
      <c r="F141" s="63" t="s">
        <v>105</v>
      </c>
      <c r="G141" s="63" t="s">
        <v>42</v>
      </c>
      <c r="H141" s="249"/>
      <c r="I141" s="64">
        <f>I142+I143+I144</f>
        <v>21364750</v>
      </c>
    </row>
    <row r="142" spans="2:9" ht="12.75">
      <c r="B142" s="24" t="s">
        <v>106</v>
      </c>
      <c r="C142" s="96" t="s">
        <v>12</v>
      </c>
      <c r="D142" s="13" t="s">
        <v>18</v>
      </c>
      <c r="E142" s="12" t="s">
        <v>53</v>
      </c>
      <c r="F142" s="12" t="s">
        <v>105</v>
      </c>
      <c r="G142" s="12" t="s">
        <v>42</v>
      </c>
      <c r="H142" s="251" t="s">
        <v>40</v>
      </c>
      <c r="I142" s="39">
        <v>20281000</v>
      </c>
    </row>
    <row r="143" spans="2:9" ht="12.75">
      <c r="B143" s="24" t="s">
        <v>238</v>
      </c>
      <c r="C143" s="96" t="s">
        <v>12</v>
      </c>
      <c r="D143" s="13" t="s">
        <v>18</v>
      </c>
      <c r="E143" s="12" t="s">
        <v>53</v>
      </c>
      <c r="F143" s="12" t="s">
        <v>105</v>
      </c>
      <c r="G143" s="12" t="s">
        <v>10</v>
      </c>
      <c r="H143" s="251" t="s">
        <v>40</v>
      </c>
      <c r="I143" s="39">
        <v>900000</v>
      </c>
    </row>
    <row r="144" spans="2:9" ht="12.75">
      <c r="B144" s="24" t="s">
        <v>273</v>
      </c>
      <c r="C144" s="96" t="s">
        <v>12</v>
      </c>
      <c r="D144" s="13" t="s">
        <v>18</v>
      </c>
      <c r="E144" s="12" t="s">
        <v>53</v>
      </c>
      <c r="F144" s="12" t="s">
        <v>105</v>
      </c>
      <c r="G144" s="12" t="s">
        <v>18</v>
      </c>
      <c r="H144" s="251" t="s">
        <v>40</v>
      </c>
      <c r="I144" s="39">
        <v>183750</v>
      </c>
    </row>
    <row r="145" spans="2:9" ht="12.75">
      <c r="B145" s="58" t="s">
        <v>54</v>
      </c>
      <c r="C145" s="97" t="s">
        <v>12</v>
      </c>
      <c r="D145" s="19" t="s">
        <v>18</v>
      </c>
      <c r="E145" s="18" t="s">
        <v>55</v>
      </c>
      <c r="F145" s="18" t="s">
        <v>42</v>
      </c>
      <c r="G145" s="18" t="s">
        <v>42</v>
      </c>
      <c r="H145" s="248"/>
      <c r="I145" s="38">
        <f>I147</f>
        <v>30000</v>
      </c>
    </row>
    <row r="146" spans="2:9" ht="12.75">
      <c r="B146" s="70" t="s">
        <v>4</v>
      </c>
      <c r="C146" s="95" t="s">
        <v>12</v>
      </c>
      <c r="D146" s="66" t="s">
        <v>18</v>
      </c>
      <c r="E146" s="63" t="s">
        <v>55</v>
      </c>
      <c r="F146" s="63" t="s">
        <v>105</v>
      </c>
      <c r="G146" s="63" t="s">
        <v>42</v>
      </c>
      <c r="H146" s="249"/>
      <c r="I146" s="64">
        <f>I147</f>
        <v>30000</v>
      </c>
    </row>
    <row r="147" spans="2:9" ht="12.75">
      <c r="B147" s="24" t="s">
        <v>238</v>
      </c>
      <c r="C147" s="96" t="s">
        <v>12</v>
      </c>
      <c r="D147" s="13" t="s">
        <v>18</v>
      </c>
      <c r="E147" s="12" t="s">
        <v>55</v>
      </c>
      <c r="F147" s="12" t="s">
        <v>105</v>
      </c>
      <c r="G147" s="12" t="s">
        <v>10</v>
      </c>
      <c r="H147" s="251" t="s">
        <v>40</v>
      </c>
      <c r="I147" s="39">
        <v>30000</v>
      </c>
    </row>
    <row r="148" spans="2:9" ht="12.75">
      <c r="B148" s="58" t="s">
        <v>103</v>
      </c>
      <c r="C148" s="76" t="s">
        <v>12</v>
      </c>
      <c r="D148" s="18" t="s">
        <v>18</v>
      </c>
      <c r="E148" s="18" t="s">
        <v>72</v>
      </c>
      <c r="F148" s="18" t="s">
        <v>42</v>
      </c>
      <c r="G148" s="18" t="s">
        <v>42</v>
      </c>
      <c r="H148" s="149"/>
      <c r="I148" s="38">
        <f>I149+I151</f>
        <v>3547866.42</v>
      </c>
    </row>
    <row r="149" spans="2:9" ht="12.75">
      <c r="B149" s="70" t="s">
        <v>147</v>
      </c>
      <c r="C149" s="81" t="s">
        <v>12</v>
      </c>
      <c r="D149" s="63" t="s">
        <v>18</v>
      </c>
      <c r="E149" s="63" t="s">
        <v>72</v>
      </c>
      <c r="F149" s="63" t="s">
        <v>108</v>
      </c>
      <c r="G149" s="63" t="s">
        <v>20</v>
      </c>
      <c r="H149" s="150"/>
      <c r="I149" s="64">
        <f>I150</f>
        <v>100016.26</v>
      </c>
    </row>
    <row r="150" spans="2:9" ht="12.75">
      <c r="B150" s="24" t="s">
        <v>106</v>
      </c>
      <c r="C150" s="79" t="s">
        <v>12</v>
      </c>
      <c r="D150" s="12" t="s">
        <v>18</v>
      </c>
      <c r="E150" s="12" t="s">
        <v>72</v>
      </c>
      <c r="F150" s="12" t="s">
        <v>108</v>
      </c>
      <c r="G150" s="12" t="s">
        <v>20</v>
      </c>
      <c r="H150" s="148" t="s">
        <v>40</v>
      </c>
      <c r="I150" s="46">
        <v>100016.26</v>
      </c>
    </row>
    <row r="151" spans="2:9" ht="15" customHeight="1">
      <c r="B151" s="70" t="s">
        <v>222</v>
      </c>
      <c r="C151" s="81" t="s">
        <v>12</v>
      </c>
      <c r="D151" s="63" t="s">
        <v>18</v>
      </c>
      <c r="E151" s="63" t="s">
        <v>72</v>
      </c>
      <c r="F151" s="63" t="s">
        <v>108</v>
      </c>
      <c r="G151" s="63" t="s">
        <v>21</v>
      </c>
      <c r="H151" s="150"/>
      <c r="I151" s="64">
        <f>I152+I153</f>
        <v>3447850.16</v>
      </c>
    </row>
    <row r="152" spans="2:9" ht="15" customHeight="1">
      <c r="B152" s="24" t="s">
        <v>106</v>
      </c>
      <c r="C152" s="79" t="s">
        <v>12</v>
      </c>
      <c r="D152" s="12" t="s">
        <v>18</v>
      </c>
      <c r="E152" s="12" t="s">
        <v>72</v>
      </c>
      <c r="F152" s="12" t="s">
        <v>108</v>
      </c>
      <c r="G152" s="12" t="s">
        <v>21</v>
      </c>
      <c r="H152" s="148" t="s">
        <v>40</v>
      </c>
      <c r="I152" s="39">
        <v>3421303.41</v>
      </c>
    </row>
    <row r="153" spans="2:9" ht="14.25" customHeight="1">
      <c r="B153" s="24" t="s">
        <v>239</v>
      </c>
      <c r="C153" s="79" t="s">
        <v>12</v>
      </c>
      <c r="D153" s="12" t="s">
        <v>18</v>
      </c>
      <c r="E153" s="12" t="s">
        <v>72</v>
      </c>
      <c r="F153" s="12" t="s">
        <v>108</v>
      </c>
      <c r="G153" s="12" t="s">
        <v>21</v>
      </c>
      <c r="H153" s="148" t="s">
        <v>40</v>
      </c>
      <c r="I153" s="39">
        <v>26546.75</v>
      </c>
    </row>
    <row r="154" spans="2:9" ht="15" customHeight="1">
      <c r="B154" s="58" t="s">
        <v>81</v>
      </c>
      <c r="C154" s="97" t="s">
        <v>12</v>
      </c>
      <c r="D154" s="19" t="s">
        <v>18</v>
      </c>
      <c r="E154" s="18" t="s">
        <v>6</v>
      </c>
      <c r="F154" s="18" t="s">
        <v>42</v>
      </c>
      <c r="G154" s="18" t="s">
        <v>42</v>
      </c>
      <c r="H154" s="248"/>
      <c r="I154" s="38">
        <f>I155+I158</f>
        <v>6737708.59</v>
      </c>
    </row>
    <row r="155" spans="2:9" ht="15" customHeight="1">
      <c r="B155" s="70" t="s">
        <v>112</v>
      </c>
      <c r="C155" s="95" t="s">
        <v>12</v>
      </c>
      <c r="D155" s="66" t="s">
        <v>18</v>
      </c>
      <c r="E155" s="63" t="s">
        <v>6</v>
      </c>
      <c r="F155" s="66" t="s">
        <v>14</v>
      </c>
      <c r="G155" s="66" t="s">
        <v>42</v>
      </c>
      <c r="H155" s="249"/>
      <c r="I155" s="64">
        <f>I156+I157</f>
        <v>2760849.59</v>
      </c>
    </row>
    <row r="156" spans="2:9" ht="15" customHeight="1">
      <c r="B156" s="24" t="s">
        <v>106</v>
      </c>
      <c r="C156" s="96" t="s">
        <v>12</v>
      </c>
      <c r="D156" s="13" t="s">
        <v>18</v>
      </c>
      <c r="E156" s="12" t="s">
        <v>6</v>
      </c>
      <c r="F156" s="13" t="s">
        <v>14</v>
      </c>
      <c r="G156" s="13" t="s">
        <v>42</v>
      </c>
      <c r="H156" s="251" t="s">
        <v>40</v>
      </c>
      <c r="I156" s="39">
        <v>2642000</v>
      </c>
    </row>
    <row r="157" spans="2:9" ht="15" customHeight="1">
      <c r="B157" s="24" t="s">
        <v>239</v>
      </c>
      <c r="C157" s="96" t="s">
        <v>12</v>
      </c>
      <c r="D157" s="13" t="s">
        <v>18</v>
      </c>
      <c r="E157" s="12" t="s">
        <v>6</v>
      </c>
      <c r="F157" s="13" t="s">
        <v>14</v>
      </c>
      <c r="G157" s="13" t="s">
        <v>42</v>
      </c>
      <c r="H157" s="251" t="s">
        <v>40</v>
      </c>
      <c r="I157" s="39">
        <v>118849.59</v>
      </c>
    </row>
    <row r="158" spans="2:9" ht="15" customHeight="1">
      <c r="B158" s="70" t="s">
        <v>240</v>
      </c>
      <c r="C158" s="81" t="s">
        <v>12</v>
      </c>
      <c r="D158" s="63" t="s">
        <v>18</v>
      </c>
      <c r="E158" s="63" t="s">
        <v>6</v>
      </c>
      <c r="F158" s="63" t="s">
        <v>15</v>
      </c>
      <c r="G158" s="63" t="s">
        <v>42</v>
      </c>
      <c r="H158" s="150"/>
      <c r="I158" s="262">
        <f>I159+I160</f>
        <v>3976859</v>
      </c>
    </row>
    <row r="159" spans="2:9" ht="15" customHeight="1">
      <c r="B159" s="24" t="s">
        <v>106</v>
      </c>
      <c r="C159" s="79" t="s">
        <v>12</v>
      </c>
      <c r="D159" s="12" t="s">
        <v>18</v>
      </c>
      <c r="E159" s="12" t="s">
        <v>6</v>
      </c>
      <c r="F159" s="12" t="s">
        <v>15</v>
      </c>
      <c r="G159" s="12" t="s">
        <v>42</v>
      </c>
      <c r="H159" s="148" t="s">
        <v>40</v>
      </c>
      <c r="I159" s="39">
        <v>2070500</v>
      </c>
    </row>
    <row r="160" spans="2:9" ht="14.25" customHeight="1">
      <c r="B160" s="24" t="s">
        <v>239</v>
      </c>
      <c r="C160" s="79" t="s">
        <v>12</v>
      </c>
      <c r="D160" s="12" t="s">
        <v>18</v>
      </c>
      <c r="E160" s="12" t="s">
        <v>6</v>
      </c>
      <c r="F160" s="12" t="s">
        <v>15</v>
      </c>
      <c r="G160" s="12" t="s">
        <v>42</v>
      </c>
      <c r="H160" s="148" t="s">
        <v>40</v>
      </c>
      <c r="I160" s="39">
        <v>1906359</v>
      </c>
    </row>
    <row r="161" spans="2:9" ht="31.5" customHeight="1">
      <c r="B161" s="58" t="s">
        <v>167</v>
      </c>
      <c r="C161" s="97" t="s">
        <v>12</v>
      </c>
      <c r="D161" s="19" t="s">
        <v>18</v>
      </c>
      <c r="E161" s="18" t="s">
        <v>161</v>
      </c>
      <c r="F161" s="19" t="s">
        <v>10</v>
      </c>
      <c r="G161" s="19" t="s">
        <v>42</v>
      </c>
      <c r="H161" s="248"/>
      <c r="I161" s="38">
        <f>I162+I165+I167</f>
        <v>3629325.1</v>
      </c>
    </row>
    <row r="162" spans="2:9" ht="15.75" customHeight="1">
      <c r="B162" s="70" t="s">
        <v>188</v>
      </c>
      <c r="C162" s="95" t="s">
        <v>12</v>
      </c>
      <c r="D162" s="66" t="s">
        <v>18</v>
      </c>
      <c r="E162" s="63" t="s">
        <v>161</v>
      </c>
      <c r="F162" s="66" t="s">
        <v>10</v>
      </c>
      <c r="G162" s="66" t="s">
        <v>20</v>
      </c>
      <c r="H162" s="249"/>
      <c r="I162" s="64">
        <f>I163+I164</f>
        <v>2132751.1</v>
      </c>
    </row>
    <row r="163" spans="2:9" ht="15.75" customHeight="1">
      <c r="B163" s="24" t="s">
        <v>106</v>
      </c>
      <c r="C163" s="96" t="s">
        <v>12</v>
      </c>
      <c r="D163" s="13" t="s">
        <v>18</v>
      </c>
      <c r="E163" s="12" t="s">
        <v>161</v>
      </c>
      <c r="F163" s="13" t="s">
        <v>10</v>
      </c>
      <c r="G163" s="13" t="s">
        <v>20</v>
      </c>
      <c r="H163" s="251" t="s">
        <v>40</v>
      </c>
      <c r="I163" s="39">
        <v>1727100</v>
      </c>
    </row>
    <row r="164" spans="2:9" ht="15.75" customHeight="1">
      <c r="B164" s="24" t="s">
        <v>239</v>
      </c>
      <c r="C164" s="96" t="s">
        <v>12</v>
      </c>
      <c r="D164" s="13" t="s">
        <v>18</v>
      </c>
      <c r="E164" s="12" t="s">
        <v>161</v>
      </c>
      <c r="F164" s="13" t="s">
        <v>10</v>
      </c>
      <c r="G164" s="13" t="s">
        <v>20</v>
      </c>
      <c r="H164" s="251" t="s">
        <v>40</v>
      </c>
      <c r="I164" s="39">
        <v>405651.1</v>
      </c>
    </row>
    <row r="165" spans="2:9" ht="25.5" customHeight="1">
      <c r="B165" s="109" t="s">
        <v>255</v>
      </c>
      <c r="C165" s="81" t="s">
        <v>12</v>
      </c>
      <c r="D165" s="63" t="s">
        <v>18</v>
      </c>
      <c r="E165" s="63" t="s">
        <v>161</v>
      </c>
      <c r="F165" s="63" t="s">
        <v>10</v>
      </c>
      <c r="G165" s="63" t="s">
        <v>17</v>
      </c>
      <c r="H165" s="150"/>
      <c r="I165" s="64">
        <f>I166</f>
        <v>1026000</v>
      </c>
    </row>
    <row r="166" spans="2:9" ht="15.75" customHeight="1">
      <c r="B166" s="24" t="s">
        <v>106</v>
      </c>
      <c r="C166" s="79" t="s">
        <v>12</v>
      </c>
      <c r="D166" s="12" t="s">
        <v>18</v>
      </c>
      <c r="E166" s="12" t="s">
        <v>161</v>
      </c>
      <c r="F166" s="12" t="s">
        <v>10</v>
      </c>
      <c r="G166" s="12" t="s">
        <v>17</v>
      </c>
      <c r="H166" s="148" t="s">
        <v>40</v>
      </c>
      <c r="I166" s="39">
        <v>1026000</v>
      </c>
    </row>
    <row r="167" spans="2:9" ht="30.75" customHeight="1">
      <c r="B167" s="109" t="s">
        <v>187</v>
      </c>
      <c r="C167" s="81" t="s">
        <v>12</v>
      </c>
      <c r="D167" s="63" t="s">
        <v>18</v>
      </c>
      <c r="E167" s="63" t="s">
        <v>161</v>
      </c>
      <c r="F167" s="63" t="s">
        <v>10</v>
      </c>
      <c r="G167" s="63" t="s">
        <v>87</v>
      </c>
      <c r="H167" s="150"/>
      <c r="I167" s="64">
        <f>I168</f>
        <v>470574</v>
      </c>
    </row>
    <row r="168" spans="2:9" ht="28.5" customHeight="1">
      <c r="B168" s="24" t="s">
        <v>223</v>
      </c>
      <c r="C168" s="79" t="s">
        <v>12</v>
      </c>
      <c r="D168" s="12" t="s">
        <v>18</v>
      </c>
      <c r="E168" s="12" t="s">
        <v>161</v>
      </c>
      <c r="F168" s="12" t="s">
        <v>10</v>
      </c>
      <c r="G168" s="12" t="s">
        <v>87</v>
      </c>
      <c r="H168" s="148" t="s">
        <v>40</v>
      </c>
      <c r="I168" s="39">
        <v>470574</v>
      </c>
    </row>
    <row r="169" spans="2:9" ht="15" customHeight="1">
      <c r="B169" s="58" t="s">
        <v>109</v>
      </c>
      <c r="C169" s="97" t="s">
        <v>12</v>
      </c>
      <c r="D169" s="19" t="s">
        <v>18</v>
      </c>
      <c r="E169" s="18" t="s">
        <v>110</v>
      </c>
      <c r="F169" s="18" t="s">
        <v>42</v>
      </c>
      <c r="G169" s="18" t="s">
        <v>42</v>
      </c>
      <c r="H169" s="248"/>
      <c r="I169" s="38">
        <f>I170</f>
        <v>104628996.88</v>
      </c>
    </row>
    <row r="170" spans="2:10" ht="103.5" customHeight="1">
      <c r="B170" s="70" t="s">
        <v>148</v>
      </c>
      <c r="C170" s="95" t="s">
        <v>12</v>
      </c>
      <c r="D170" s="66" t="s">
        <v>18</v>
      </c>
      <c r="E170" s="63" t="s">
        <v>110</v>
      </c>
      <c r="F170" s="66" t="s">
        <v>10</v>
      </c>
      <c r="G170" s="66" t="s">
        <v>42</v>
      </c>
      <c r="H170" s="249"/>
      <c r="I170" s="64">
        <f>I171+I172</f>
        <v>104628996.88</v>
      </c>
      <c r="J170" s="264"/>
    </row>
    <row r="171" spans="2:10" ht="12.75">
      <c r="B171" s="24" t="s">
        <v>106</v>
      </c>
      <c r="C171" s="96" t="s">
        <v>12</v>
      </c>
      <c r="D171" s="13" t="s">
        <v>18</v>
      </c>
      <c r="E171" s="12" t="s">
        <v>110</v>
      </c>
      <c r="F171" s="13" t="s">
        <v>10</v>
      </c>
      <c r="G171" s="13" t="s">
        <v>42</v>
      </c>
      <c r="H171" s="251" t="s">
        <v>40</v>
      </c>
      <c r="I171" s="39">
        <v>104094000</v>
      </c>
      <c r="J171" s="264"/>
    </row>
    <row r="172" spans="2:10" ht="12.75">
      <c r="B172" s="24" t="s">
        <v>239</v>
      </c>
      <c r="C172" s="96" t="s">
        <v>12</v>
      </c>
      <c r="D172" s="13" t="s">
        <v>18</v>
      </c>
      <c r="E172" s="12" t="s">
        <v>110</v>
      </c>
      <c r="F172" s="13" t="s">
        <v>10</v>
      </c>
      <c r="G172" s="13" t="s">
        <v>42</v>
      </c>
      <c r="H172" s="251" t="s">
        <v>40</v>
      </c>
      <c r="I172" s="39">
        <v>534996.88</v>
      </c>
      <c r="J172" s="264"/>
    </row>
    <row r="173" spans="2:10" ht="12.75">
      <c r="B173" s="58" t="s">
        <v>111</v>
      </c>
      <c r="C173" s="97" t="s">
        <v>12</v>
      </c>
      <c r="D173" s="19" t="s">
        <v>18</v>
      </c>
      <c r="E173" s="18" t="s">
        <v>233</v>
      </c>
      <c r="F173" s="18" t="s">
        <v>42</v>
      </c>
      <c r="G173" s="18" t="s">
        <v>42</v>
      </c>
      <c r="H173" s="248"/>
      <c r="I173" s="38">
        <f>I174</f>
        <v>8101600</v>
      </c>
      <c r="J173" s="264"/>
    </row>
    <row r="174" spans="2:9" ht="42" customHeight="1">
      <c r="B174" s="70" t="s">
        <v>189</v>
      </c>
      <c r="C174" s="95" t="s">
        <v>12</v>
      </c>
      <c r="D174" s="66" t="s">
        <v>18</v>
      </c>
      <c r="E174" s="63" t="s">
        <v>233</v>
      </c>
      <c r="F174" s="63" t="s">
        <v>18</v>
      </c>
      <c r="G174" s="63" t="s">
        <v>42</v>
      </c>
      <c r="H174" s="249"/>
      <c r="I174" s="64">
        <f>I175</f>
        <v>8101600</v>
      </c>
    </row>
    <row r="175" spans="2:9" ht="12.75">
      <c r="B175" s="24" t="s">
        <v>106</v>
      </c>
      <c r="C175" s="98" t="s">
        <v>12</v>
      </c>
      <c r="D175" s="25" t="s">
        <v>18</v>
      </c>
      <c r="E175" s="25" t="s">
        <v>233</v>
      </c>
      <c r="F175" s="31" t="s">
        <v>18</v>
      </c>
      <c r="G175" s="31" t="s">
        <v>42</v>
      </c>
      <c r="H175" s="204" t="s">
        <v>40</v>
      </c>
      <c r="I175" s="39">
        <v>8101600</v>
      </c>
    </row>
    <row r="176" spans="2:9" ht="12.75">
      <c r="B176" s="59" t="s">
        <v>56</v>
      </c>
      <c r="C176" s="90" t="s">
        <v>12</v>
      </c>
      <c r="D176" s="11" t="s">
        <v>14</v>
      </c>
      <c r="E176" s="11"/>
      <c r="F176" s="11"/>
      <c r="G176" s="11"/>
      <c r="H176" s="235"/>
      <c r="I176" s="40">
        <f>I177+I180+I184+I187</f>
        <v>14867700</v>
      </c>
    </row>
    <row r="177" spans="2:9" ht="12.75">
      <c r="B177" s="58" t="s">
        <v>57</v>
      </c>
      <c r="C177" s="76" t="s">
        <v>12</v>
      </c>
      <c r="D177" s="18" t="s">
        <v>14</v>
      </c>
      <c r="E177" s="18" t="s">
        <v>58</v>
      </c>
      <c r="F177" s="18" t="s">
        <v>42</v>
      </c>
      <c r="G177" s="18" t="s">
        <v>42</v>
      </c>
      <c r="H177" s="149"/>
      <c r="I177" s="38">
        <f>I179</f>
        <v>778000</v>
      </c>
    </row>
    <row r="178" spans="2:9" ht="12.75">
      <c r="B178" s="70" t="s">
        <v>4</v>
      </c>
      <c r="C178" s="81" t="s">
        <v>12</v>
      </c>
      <c r="D178" s="63" t="s">
        <v>14</v>
      </c>
      <c r="E178" s="63" t="s">
        <v>58</v>
      </c>
      <c r="F178" s="63" t="s">
        <v>105</v>
      </c>
      <c r="G178" s="63" t="s">
        <v>42</v>
      </c>
      <c r="H178" s="150"/>
      <c r="I178" s="64">
        <f>I179</f>
        <v>778000</v>
      </c>
    </row>
    <row r="179" spans="2:9" ht="12.75">
      <c r="B179" s="24" t="s">
        <v>106</v>
      </c>
      <c r="C179" s="99" t="s">
        <v>12</v>
      </c>
      <c r="D179" s="12" t="s">
        <v>14</v>
      </c>
      <c r="E179" s="12" t="s">
        <v>58</v>
      </c>
      <c r="F179" s="12" t="s">
        <v>105</v>
      </c>
      <c r="G179" s="12" t="s">
        <v>42</v>
      </c>
      <c r="H179" s="148" t="s">
        <v>40</v>
      </c>
      <c r="I179" s="39">
        <v>778000</v>
      </c>
    </row>
    <row r="180" spans="2:9" ht="25.5">
      <c r="B180" s="58" t="s">
        <v>1</v>
      </c>
      <c r="C180" s="97" t="s">
        <v>12</v>
      </c>
      <c r="D180" s="18" t="s">
        <v>14</v>
      </c>
      <c r="E180" s="18" t="s">
        <v>36</v>
      </c>
      <c r="F180" s="18" t="s">
        <v>42</v>
      </c>
      <c r="G180" s="18" t="s">
        <v>42</v>
      </c>
      <c r="H180" s="149"/>
      <c r="I180" s="38">
        <f>I181</f>
        <v>7683000</v>
      </c>
    </row>
    <row r="181" spans="2:9" ht="12.75">
      <c r="B181" s="70" t="s">
        <v>4</v>
      </c>
      <c r="C181" s="95" t="s">
        <v>12</v>
      </c>
      <c r="D181" s="63" t="s">
        <v>14</v>
      </c>
      <c r="E181" s="63" t="s">
        <v>36</v>
      </c>
      <c r="F181" s="63" t="s">
        <v>105</v>
      </c>
      <c r="G181" s="63" t="s">
        <v>42</v>
      </c>
      <c r="H181" s="150"/>
      <c r="I181" s="64">
        <f>I182+I183</f>
        <v>7683000</v>
      </c>
    </row>
    <row r="182" spans="2:9" ht="12.75">
      <c r="B182" s="24" t="s">
        <v>106</v>
      </c>
      <c r="C182" s="96" t="s">
        <v>12</v>
      </c>
      <c r="D182" s="12" t="s">
        <v>14</v>
      </c>
      <c r="E182" s="12" t="s">
        <v>36</v>
      </c>
      <c r="F182" s="12" t="s">
        <v>105</v>
      </c>
      <c r="G182" s="12" t="s">
        <v>42</v>
      </c>
      <c r="H182" s="148" t="s">
        <v>40</v>
      </c>
      <c r="I182" s="39">
        <v>5798000</v>
      </c>
    </row>
    <row r="183" spans="2:9" ht="12.75">
      <c r="B183" s="24" t="s">
        <v>238</v>
      </c>
      <c r="C183" s="96" t="s">
        <v>12</v>
      </c>
      <c r="D183" s="12" t="s">
        <v>14</v>
      </c>
      <c r="E183" s="12" t="s">
        <v>36</v>
      </c>
      <c r="F183" s="12" t="s">
        <v>105</v>
      </c>
      <c r="G183" s="12" t="s">
        <v>10</v>
      </c>
      <c r="H183" s="148" t="s">
        <v>40</v>
      </c>
      <c r="I183" s="39">
        <v>1885000</v>
      </c>
    </row>
    <row r="184" spans="2:9" ht="25.5">
      <c r="B184" s="58" t="s">
        <v>167</v>
      </c>
      <c r="C184" s="97" t="s">
        <v>12</v>
      </c>
      <c r="D184" s="19" t="s">
        <v>14</v>
      </c>
      <c r="E184" s="18" t="s">
        <v>161</v>
      </c>
      <c r="F184" s="19" t="s">
        <v>10</v>
      </c>
      <c r="G184" s="19" t="s">
        <v>42</v>
      </c>
      <c r="H184" s="248"/>
      <c r="I184" s="38">
        <f>I185</f>
        <v>583000</v>
      </c>
    </row>
    <row r="185" spans="2:9" ht="14.25" customHeight="1">
      <c r="B185" s="109" t="s">
        <v>255</v>
      </c>
      <c r="C185" s="81" t="s">
        <v>12</v>
      </c>
      <c r="D185" s="63" t="s">
        <v>14</v>
      </c>
      <c r="E185" s="63" t="s">
        <v>161</v>
      </c>
      <c r="F185" s="63" t="s">
        <v>10</v>
      </c>
      <c r="G185" s="63" t="s">
        <v>17</v>
      </c>
      <c r="H185" s="150"/>
      <c r="I185" s="64">
        <f>I186</f>
        <v>583000</v>
      </c>
    </row>
    <row r="186" spans="2:9" ht="12.75">
      <c r="B186" s="24" t="s">
        <v>106</v>
      </c>
      <c r="C186" s="79" t="s">
        <v>12</v>
      </c>
      <c r="D186" s="12" t="s">
        <v>14</v>
      </c>
      <c r="E186" s="12" t="s">
        <v>161</v>
      </c>
      <c r="F186" s="12" t="s">
        <v>10</v>
      </c>
      <c r="G186" s="12" t="s">
        <v>17</v>
      </c>
      <c r="H186" s="148" t="s">
        <v>40</v>
      </c>
      <c r="I186" s="39">
        <v>583000</v>
      </c>
    </row>
    <row r="187" spans="2:9" ht="12.75">
      <c r="B187" s="120" t="s">
        <v>84</v>
      </c>
      <c r="C187" s="94" t="s">
        <v>12</v>
      </c>
      <c r="D187" s="32" t="s">
        <v>14</v>
      </c>
      <c r="E187" s="32" t="s">
        <v>83</v>
      </c>
      <c r="F187" s="32" t="s">
        <v>42</v>
      </c>
      <c r="G187" s="32" t="s">
        <v>42</v>
      </c>
      <c r="H187" s="238"/>
      <c r="I187" s="38">
        <f>I188</f>
        <v>5823700</v>
      </c>
    </row>
    <row r="188" spans="2:9" ht="12.75">
      <c r="B188" s="70" t="s">
        <v>136</v>
      </c>
      <c r="C188" s="95" t="s">
        <v>12</v>
      </c>
      <c r="D188" s="63" t="s">
        <v>14</v>
      </c>
      <c r="E188" s="63" t="s">
        <v>83</v>
      </c>
      <c r="F188" s="63" t="s">
        <v>18</v>
      </c>
      <c r="G188" s="63" t="s">
        <v>42</v>
      </c>
      <c r="H188" s="150"/>
      <c r="I188" s="64">
        <f>I189</f>
        <v>5823700</v>
      </c>
    </row>
    <row r="189" spans="2:9" ht="12.75">
      <c r="B189" s="117" t="s">
        <v>137</v>
      </c>
      <c r="C189" s="96" t="s">
        <v>12</v>
      </c>
      <c r="D189" s="12" t="s">
        <v>14</v>
      </c>
      <c r="E189" s="12" t="s">
        <v>83</v>
      </c>
      <c r="F189" s="12" t="s">
        <v>18</v>
      </c>
      <c r="G189" s="12" t="s">
        <v>42</v>
      </c>
      <c r="H189" s="148" t="s">
        <v>138</v>
      </c>
      <c r="I189" s="39">
        <v>5823700</v>
      </c>
    </row>
    <row r="190" spans="2:9" ht="12.75">
      <c r="B190" s="268" t="s">
        <v>257</v>
      </c>
      <c r="C190" s="96" t="s">
        <v>12</v>
      </c>
      <c r="D190" s="12" t="s">
        <v>14</v>
      </c>
      <c r="E190" s="12" t="s">
        <v>83</v>
      </c>
      <c r="F190" s="12" t="s">
        <v>18</v>
      </c>
      <c r="G190" s="12" t="s">
        <v>42</v>
      </c>
      <c r="H190" s="148" t="s">
        <v>138</v>
      </c>
      <c r="I190" s="39">
        <v>5000000</v>
      </c>
    </row>
    <row r="191" spans="2:9" ht="15.75">
      <c r="B191" s="114" t="s">
        <v>59</v>
      </c>
      <c r="C191" s="100" t="s">
        <v>13</v>
      </c>
      <c r="D191" s="28"/>
      <c r="E191" s="28"/>
      <c r="F191" s="28"/>
      <c r="G191" s="28"/>
      <c r="H191" s="241"/>
      <c r="I191" s="41">
        <f>I192+I218+I222</f>
        <v>7491985.6</v>
      </c>
    </row>
    <row r="192" spans="2:9" ht="12.75">
      <c r="B192" s="59" t="s">
        <v>60</v>
      </c>
      <c r="C192" s="84" t="s">
        <v>13</v>
      </c>
      <c r="D192" s="11" t="s">
        <v>10</v>
      </c>
      <c r="E192" s="11"/>
      <c r="F192" s="11"/>
      <c r="G192" s="11"/>
      <c r="H192" s="235"/>
      <c r="I192" s="42">
        <f>I193+I197+I202+I211</f>
        <v>6704485</v>
      </c>
    </row>
    <row r="193" spans="2:9" ht="12.75">
      <c r="B193" s="58" t="s">
        <v>61</v>
      </c>
      <c r="C193" s="76" t="s">
        <v>13</v>
      </c>
      <c r="D193" s="18" t="s">
        <v>10</v>
      </c>
      <c r="E193" s="18" t="s">
        <v>62</v>
      </c>
      <c r="F193" s="18" t="s">
        <v>42</v>
      </c>
      <c r="G193" s="18" t="s">
        <v>42</v>
      </c>
      <c r="H193" s="149"/>
      <c r="I193" s="38">
        <f>I194</f>
        <v>5250485</v>
      </c>
    </row>
    <row r="194" spans="2:9" ht="12.75">
      <c r="B194" s="70" t="s">
        <v>4</v>
      </c>
      <c r="C194" s="81" t="s">
        <v>13</v>
      </c>
      <c r="D194" s="63" t="s">
        <v>10</v>
      </c>
      <c r="E194" s="63" t="s">
        <v>62</v>
      </c>
      <c r="F194" s="63" t="s">
        <v>105</v>
      </c>
      <c r="G194" s="63" t="s">
        <v>42</v>
      </c>
      <c r="H194" s="150"/>
      <c r="I194" s="64">
        <f>I195+I196</f>
        <v>5250485</v>
      </c>
    </row>
    <row r="195" spans="2:9" ht="12.75">
      <c r="B195" s="24" t="s">
        <v>106</v>
      </c>
      <c r="C195" s="99" t="s">
        <v>13</v>
      </c>
      <c r="D195" s="12" t="s">
        <v>10</v>
      </c>
      <c r="E195" s="12" t="s">
        <v>62</v>
      </c>
      <c r="F195" s="12" t="s">
        <v>105</v>
      </c>
      <c r="G195" s="12" t="s">
        <v>42</v>
      </c>
      <c r="H195" s="148" t="s">
        <v>40</v>
      </c>
      <c r="I195" s="39">
        <v>5000485</v>
      </c>
    </row>
    <row r="196" spans="2:9" ht="12.75">
      <c r="B196" s="24" t="s">
        <v>238</v>
      </c>
      <c r="C196" s="99" t="s">
        <v>13</v>
      </c>
      <c r="D196" s="12" t="s">
        <v>10</v>
      </c>
      <c r="E196" s="12" t="s">
        <v>62</v>
      </c>
      <c r="F196" s="12" t="s">
        <v>105</v>
      </c>
      <c r="G196" s="12" t="s">
        <v>10</v>
      </c>
      <c r="H196" s="148" t="s">
        <v>40</v>
      </c>
      <c r="I196" s="39">
        <v>250000</v>
      </c>
    </row>
    <row r="197" spans="2:9" ht="12.75">
      <c r="B197" s="200" t="s">
        <v>190</v>
      </c>
      <c r="C197" s="76" t="s">
        <v>13</v>
      </c>
      <c r="D197" s="18" t="s">
        <v>10</v>
      </c>
      <c r="E197" s="18" t="s">
        <v>191</v>
      </c>
      <c r="F197" s="18" t="s">
        <v>42</v>
      </c>
      <c r="G197" s="18" t="s">
        <v>42</v>
      </c>
      <c r="H197" s="149"/>
      <c r="I197" s="38">
        <f>I198+I200</f>
        <v>78000</v>
      </c>
    </row>
    <row r="198" spans="2:9" ht="25.5">
      <c r="B198" s="202" t="s">
        <v>228</v>
      </c>
      <c r="C198" s="81" t="s">
        <v>13</v>
      </c>
      <c r="D198" s="63" t="s">
        <v>10</v>
      </c>
      <c r="E198" s="63" t="s">
        <v>191</v>
      </c>
      <c r="F198" s="63" t="s">
        <v>42</v>
      </c>
      <c r="G198" s="63" t="s">
        <v>10</v>
      </c>
      <c r="H198" s="150"/>
      <c r="I198" s="64">
        <f>I199</f>
        <v>30000</v>
      </c>
    </row>
    <row r="199" spans="2:9" ht="12" customHeight="1">
      <c r="B199" s="24" t="s">
        <v>195</v>
      </c>
      <c r="C199" s="79" t="s">
        <v>13</v>
      </c>
      <c r="D199" s="12" t="s">
        <v>10</v>
      </c>
      <c r="E199" s="12" t="s">
        <v>191</v>
      </c>
      <c r="F199" s="12" t="s">
        <v>42</v>
      </c>
      <c r="G199" s="12" t="s">
        <v>10</v>
      </c>
      <c r="H199" s="148" t="s">
        <v>196</v>
      </c>
      <c r="I199" s="39">
        <v>30000</v>
      </c>
    </row>
    <row r="200" spans="2:9" ht="17.25" customHeight="1">
      <c r="B200" s="201" t="s">
        <v>192</v>
      </c>
      <c r="C200" s="81" t="s">
        <v>13</v>
      </c>
      <c r="D200" s="63" t="s">
        <v>10</v>
      </c>
      <c r="E200" s="63" t="s">
        <v>191</v>
      </c>
      <c r="F200" s="63" t="s">
        <v>11</v>
      </c>
      <c r="G200" s="63" t="s">
        <v>42</v>
      </c>
      <c r="H200" s="150"/>
      <c r="I200" s="64">
        <f>I201</f>
        <v>48000</v>
      </c>
    </row>
    <row r="201" spans="2:9" ht="19.5" customHeight="1">
      <c r="B201" s="24" t="s">
        <v>106</v>
      </c>
      <c r="C201" s="99" t="s">
        <v>13</v>
      </c>
      <c r="D201" s="12" t="s">
        <v>10</v>
      </c>
      <c r="E201" s="12" t="s">
        <v>191</v>
      </c>
      <c r="F201" s="12" t="s">
        <v>11</v>
      </c>
      <c r="G201" s="12" t="s">
        <v>42</v>
      </c>
      <c r="H201" s="148" t="s">
        <v>40</v>
      </c>
      <c r="I201" s="39">
        <v>48000</v>
      </c>
    </row>
    <row r="202" spans="2:9" ht="15" customHeight="1">
      <c r="B202" s="146" t="s">
        <v>86</v>
      </c>
      <c r="C202" s="76" t="s">
        <v>13</v>
      </c>
      <c r="D202" s="18" t="s">
        <v>10</v>
      </c>
      <c r="E202" s="18" t="s">
        <v>161</v>
      </c>
      <c r="F202" s="18" t="s">
        <v>42</v>
      </c>
      <c r="G202" s="18" t="s">
        <v>42</v>
      </c>
      <c r="H202" s="149"/>
      <c r="I202" s="38">
        <f>I208+I203</f>
        <v>1355000</v>
      </c>
    </row>
    <row r="203" spans="2:9" ht="30.75" customHeight="1">
      <c r="B203" s="58" t="s">
        <v>167</v>
      </c>
      <c r="C203" s="97" t="s">
        <v>13</v>
      </c>
      <c r="D203" s="19" t="s">
        <v>10</v>
      </c>
      <c r="E203" s="18" t="s">
        <v>161</v>
      </c>
      <c r="F203" s="19" t="s">
        <v>10</v>
      </c>
      <c r="G203" s="19" t="s">
        <v>42</v>
      </c>
      <c r="H203" s="248"/>
      <c r="I203" s="38">
        <f>I204+I206</f>
        <v>280000</v>
      </c>
    </row>
    <row r="204" spans="2:9" ht="25.5">
      <c r="B204" s="70" t="s">
        <v>193</v>
      </c>
      <c r="C204" s="95" t="s">
        <v>13</v>
      </c>
      <c r="D204" s="66" t="s">
        <v>10</v>
      </c>
      <c r="E204" s="63" t="s">
        <v>161</v>
      </c>
      <c r="F204" s="66" t="s">
        <v>10</v>
      </c>
      <c r="G204" s="66" t="s">
        <v>10</v>
      </c>
      <c r="H204" s="249"/>
      <c r="I204" s="64">
        <f>I205</f>
        <v>3000</v>
      </c>
    </row>
    <row r="205" spans="2:9" ht="12.75">
      <c r="B205" s="24" t="s">
        <v>106</v>
      </c>
      <c r="C205" s="79" t="s">
        <v>13</v>
      </c>
      <c r="D205" s="12" t="s">
        <v>10</v>
      </c>
      <c r="E205" s="12" t="s">
        <v>161</v>
      </c>
      <c r="F205" s="12" t="s">
        <v>10</v>
      </c>
      <c r="G205" s="12" t="s">
        <v>10</v>
      </c>
      <c r="H205" s="148" t="s">
        <v>40</v>
      </c>
      <c r="I205" s="46">
        <v>3000</v>
      </c>
    </row>
    <row r="206" spans="2:9" ht="14.25" customHeight="1">
      <c r="B206" s="109" t="s">
        <v>255</v>
      </c>
      <c r="C206" s="81" t="s">
        <v>13</v>
      </c>
      <c r="D206" s="63" t="s">
        <v>10</v>
      </c>
      <c r="E206" s="63" t="s">
        <v>161</v>
      </c>
      <c r="F206" s="63" t="s">
        <v>10</v>
      </c>
      <c r="G206" s="63" t="s">
        <v>17</v>
      </c>
      <c r="H206" s="150"/>
      <c r="I206" s="64">
        <f>I207</f>
        <v>277000</v>
      </c>
    </row>
    <row r="207" spans="2:9" ht="12.75">
      <c r="B207" s="24" t="s">
        <v>106</v>
      </c>
      <c r="C207" s="79" t="s">
        <v>13</v>
      </c>
      <c r="D207" s="12" t="s">
        <v>10</v>
      </c>
      <c r="E207" s="12" t="s">
        <v>161</v>
      </c>
      <c r="F207" s="12" t="s">
        <v>10</v>
      </c>
      <c r="G207" s="12" t="s">
        <v>17</v>
      </c>
      <c r="H207" s="148" t="s">
        <v>40</v>
      </c>
      <c r="I207" s="39">
        <v>277000</v>
      </c>
    </row>
    <row r="208" spans="2:9" ht="24" customHeight="1">
      <c r="B208" s="168" t="s">
        <v>162</v>
      </c>
      <c r="C208" s="81" t="s">
        <v>13</v>
      </c>
      <c r="D208" s="63" t="s">
        <v>10</v>
      </c>
      <c r="E208" s="63" t="s">
        <v>161</v>
      </c>
      <c r="F208" s="63" t="s">
        <v>11</v>
      </c>
      <c r="G208" s="63" t="s">
        <v>42</v>
      </c>
      <c r="H208" s="150"/>
      <c r="I208" s="64">
        <f>I209+I210</f>
        <v>1075000</v>
      </c>
    </row>
    <row r="209" spans="2:9" ht="12.75">
      <c r="B209" s="24" t="s">
        <v>106</v>
      </c>
      <c r="C209" s="79" t="s">
        <v>13</v>
      </c>
      <c r="D209" s="12" t="s">
        <v>10</v>
      </c>
      <c r="E209" s="12" t="s">
        <v>161</v>
      </c>
      <c r="F209" s="12" t="s">
        <v>11</v>
      </c>
      <c r="G209" s="12" t="s">
        <v>42</v>
      </c>
      <c r="H209" s="148" t="s">
        <v>40</v>
      </c>
      <c r="I209" s="39">
        <v>760000</v>
      </c>
    </row>
    <row r="210" spans="2:9" ht="25.5">
      <c r="B210" s="24" t="s">
        <v>241</v>
      </c>
      <c r="C210" s="79" t="s">
        <v>13</v>
      </c>
      <c r="D210" s="12" t="s">
        <v>10</v>
      </c>
      <c r="E210" s="12" t="s">
        <v>161</v>
      </c>
      <c r="F210" s="12" t="s">
        <v>11</v>
      </c>
      <c r="G210" s="12" t="s">
        <v>17</v>
      </c>
      <c r="H210" s="148" t="s">
        <v>40</v>
      </c>
      <c r="I210" s="39">
        <v>315000</v>
      </c>
    </row>
    <row r="211" spans="2:9" ht="16.5" customHeight="1">
      <c r="B211" s="195" t="s">
        <v>3</v>
      </c>
      <c r="C211" s="97" t="s">
        <v>13</v>
      </c>
      <c r="D211" s="19" t="s">
        <v>10</v>
      </c>
      <c r="E211" s="18" t="s">
        <v>37</v>
      </c>
      <c r="F211" s="18" t="s">
        <v>42</v>
      </c>
      <c r="G211" s="18" t="s">
        <v>42</v>
      </c>
      <c r="H211" s="248"/>
      <c r="I211" s="44">
        <f>I212+I214+I216</f>
        <v>21000</v>
      </c>
    </row>
    <row r="212" spans="2:9" ht="17.25" customHeight="1" hidden="1">
      <c r="B212" s="202" t="s">
        <v>194</v>
      </c>
      <c r="C212" s="81" t="s">
        <v>13</v>
      </c>
      <c r="D212" s="63" t="s">
        <v>10</v>
      </c>
      <c r="E212" s="63" t="s">
        <v>37</v>
      </c>
      <c r="F212" s="63" t="s">
        <v>12</v>
      </c>
      <c r="G212" s="63" t="s">
        <v>21</v>
      </c>
      <c r="H212" s="150"/>
      <c r="I212" s="64">
        <f>I213</f>
        <v>0</v>
      </c>
    </row>
    <row r="213" spans="2:9" ht="0.75" customHeight="1">
      <c r="B213" s="24" t="s">
        <v>195</v>
      </c>
      <c r="C213" s="79" t="s">
        <v>13</v>
      </c>
      <c r="D213" s="12" t="s">
        <v>10</v>
      </c>
      <c r="E213" s="12" t="s">
        <v>37</v>
      </c>
      <c r="F213" s="12" t="s">
        <v>12</v>
      </c>
      <c r="G213" s="12" t="s">
        <v>21</v>
      </c>
      <c r="H213" s="148" t="s">
        <v>196</v>
      </c>
      <c r="I213" s="46"/>
    </row>
    <row r="214" spans="2:9" ht="30" customHeight="1">
      <c r="B214" s="202" t="s">
        <v>197</v>
      </c>
      <c r="C214" s="81" t="s">
        <v>13</v>
      </c>
      <c r="D214" s="63" t="s">
        <v>10</v>
      </c>
      <c r="E214" s="63" t="s">
        <v>37</v>
      </c>
      <c r="F214" s="63" t="s">
        <v>14</v>
      </c>
      <c r="G214" s="63" t="s">
        <v>20</v>
      </c>
      <c r="H214" s="150"/>
      <c r="I214" s="64">
        <f>I215</f>
        <v>21000</v>
      </c>
    </row>
    <row r="215" spans="2:9" ht="15.75" customHeight="1">
      <c r="B215" s="24" t="s">
        <v>106</v>
      </c>
      <c r="C215" s="79" t="s">
        <v>13</v>
      </c>
      <c r="D215" s="12" t="s">
        <v>10</v>
      </c>
      <c r="E215" s="12" t="s">
        <v>37</v>
      </c>
      <c r="F215" s="12" t="s">
        <v>14</v>
      </c>
      <c r="G215" s="12" t="s">
        <v>20</v>
      </c>
      <c r="H215" s="148" t="s">
        <v>40</v>
      </c>
      <c r="I215" s="46">
        <v>21000</v>
      </c>
    </row>
    <row r="216" spans="2:9" ht="0.75" customHeight="1" hidden="1">
      <c r="B216" s="202" t="s">
        <v>198</v>
      </c>
      <c r="C216" s="81" t="s">
        <v>13</v>
      </c>
      <c r="D216" s="63" t="s">
        <v>10</v>
      </c>
      <c r="E216" s="63" t="s">
        <v>37</v>
      </c>
      <c r="F216" s="63" t="s">
        <v>199</v>
      </c>
      <c r="G216" s="63" t="s">
        <v>20</v>
      </c>
      <c r="H216" s="150"/>
      <c r="I216" s="64">
        <f>I217</f>
        <v>0</v>
      </c>
    </row>
    <row r="217" spans="2:9" ht="2.25" customHeight="1" hidden="1">
      <c r="B217" s="24" t="s">
        <v>195</v>
      </c>
      <c r="C217" s="79" t="s">
        <v>13</v>
      </c>
      <c r="D217" s="12" t="s">
        <v>10</v>
      </c>
      <c r="E217" s="12" t="s">
        <v>37</v>
      </c>
      <c r="F217" s="12" t="s">
        <v>199</v>
      </c>
      <c r="G217" s="12" t="s">
        <v>20</v>
      </c>
      <c r="H217" s="148" t="s">
        <v>196</v>
      </c>
      <c r="I217" s="46"/>
    </row>
    <row r="218" spans="2:9" ht="12.75">
      <c r="B218" s="57" t="s">
        <v>70</v>
      </c>
      <c r="C218" s="78" t="s">
        <v>13</v>
      </c>
      <c r="D218" s="11" t="s">
        <v>21</v>
      </c>
      <c r="E218" s="11"/>
      <c r="F218" s="11"/>
      <c r="G218" s="11"/>
      <c r="H218" s="235"/>
      <c r="I218" s="40">
        <f>I219</f>
        <v>670000</v>
      </c>
    </row>
    <row r="219" spans="2:9" ht="14.25" customHeight="1">
      <c r="B219" s="58" t="s">
        <v>64</v>
      </c>
      <c r="C219" s="76" t="s">
        <v>13</v>
      </c>
      <c r="D219" s="18" t="s">
        <v>21</v>
      </c>
      <c r="E219" s="18" t="s">
        <v>38</v>
      </c>
      <c r="F219" s="18" t="s">
        <v>42</v>
      </c>
      <c r="G219" s="18" t="s">
        <v>42</v>
      </c>
      <c r="H219" s="149"/>
      <c r="I219" s="38">
        <f>I220</f>
        <v>670000</v>
      </c>
    </row>
    <row r="220" spans="2:9" ht="15" customHeight="1">
      <c r="B220" s="77" t="s">
        <v>63</v>
      </c>
      <c r="C220" s="81" t="s">
        <v>13</v>
      </c>
      <c r="D220" s="63" t="s">
        <v>21</v>
      </c>
      <c r="E220" s="63" t="s">
        <v>38</v>
      </c>
      <c r="F220" s="63" t="s">
        <v>107</v>
      </c>
      <c r="G220" s="63" t="s">
        <v>42</v>
      </c>
      <c r="H220" s="150"/>
      <c r="I220" s="64">
        <f>I221</f>
        <v>670000</v>
      </c>
    </row>
    <row r="221" spans="2:9" ht="12.75">
      <c r="B221" s="107" t="s">
        <v>128</v>
      </c>
      <c r="C221" s="99" t="s">
        <v>13</v>
      </c>
      <c r="D221" s="12" t="s">
        <v>21</v>
      </c>
      <c r="E221" s="12" t="s">
        <v>38</v>
      </c>
      <c r="F221" s="12" t="s">
        <v>107</v>
      </c>
      <c r="G221" s="12" t="s">
        <v>42</v>
      </c>
      <c r="H221" s="148" t="s">
        <v>149</v>
      </c>
      <c r="I221" s="39">
        <v>670000</v>
      </c>
    </row>
    <row r="222" spans="2:9" ht="12.75">
      <c r="B222" s="188" t="s">
        <v>229</v>
      </c>
      <c r="C222" s="78" t="s">
        <v>13</v>
      </c>
      <c r="D222" s="11" t="s">
        <v>11</v>
      </c>
      <c r="E222" s="11"/>
      <c r="F222" s="11"/>
      <c r="G222" s="11"/>
      <c r="H222" s="235"/>
      <c r="I222" s="40">
        <f>I223+I226</f>
        <v>117500.6</v>
      </c>
    </row>
    <row r="223" spans="2:9" ht="12.75">
      <c r="B223" s="120" t="s">
        <v>84</v>
      </c>
      <c r="C223" s="94" t="s">
        <v>13</v>
      </c>
      <c r="D223" s="32" t="s">
        <v>11</v>
      </c>
      <c r="E223" s="32" t="s">
        <v>83</v>
      </c>
      <c r="F223" s="32" t="s">
        <v>42</v>
      </c>
      <c r="G223" s="32" t="s">
        <v>42</v>
      </c>
      <c r="H223" s="238"/>
      <c r="I223" s="38">
        <f>I224</f>
        <v>100000</v>
      </c>
    </row>
    <row r="224" spans="2:9" ht="12.75">
      <c r="B224" s="70" t="s">
        <v>136</v>
      </c>
      <c r="C224" s="95" t="s">
        <v>13</v>
      </c>
      <c r="D224" s="63" t="s">
        <v>11</v>
      </c>
      <c r="E224" s="63" t="s">
        <v>83</v>
      </c>
      <c r="F224" s="63" t="s">
        <v>18</v>
      </c>
      <c r="G224" s="63" t="s">
        <v>42</v>
      </c>
      <c r="H224" s="150"/>
      <c r="I224" s="64">
        <f>I225</f>
        <v>100000</v>
      </c>
    </row>
    <row r="225" spans="2:9" ht="12.75">
      <c r="B225" s="107" t="s">
        <v>128</v>
      </c>
      <c r="C225" s="96" t="s">
        <v>13</v>
      </c>
      <c r="D225" s="12" t="s">
        <v>11</v>
      </c>
      <c r="E225" s="12" t="s">
        <v>83</v>
      </c>
      <c r="F225" s="12" t="s">
        <v>18</v>
      </c>
      <c r="G225" s="12" t="s">
        <v>42</v>
      </c>
      <c r="H225" s="148" t="s">
        <v>149</v>
      </c>
      <c r="I225" s="39">
        <v>100000</v>
      </c>
    </row>
    <row r="226" spans="2:9" ht="12.75">
      <c r="B226" s="146" t="s">
        <v>164</v>
      </c>
      <c r="C226" s="85" t="s">
        <v>13</v>
      </c>
      <c r="D226" s="18" t="s">
        <v>11</v>
      </c>
      <c r="E226" s="18" t="s">
        <v>165</v>
      </c>
      <c r="F226" s="19" t="s">
        <v>0</v>
      </c>
      <c r="G226" s="19" t="s">
        <v>0</v>
      </c>
      <c r="H226" s="149"/>
      <c r="I226" s="38">
        <f>I227</f>
        <v>17500.6</v>
      </c>
    </row>
    <row r="227" spans="2:9" ht="12.75">
      <c r="B227" s="170" t="s">
        <v>166</v>
      </c>
      <c r="C227" s="86" t="s">
        <v>13</v>
      </c>
      <c r="D227" s="63" t="s">
        <v>11</v>
      </c>
      <c r="E227" s="63" t="s">
        <v>165</v>
      </c>
      <c r="F227" s="66" t="s">
        <v>17</v>
      </c>
      <c r="G227" s="66" t="s">
        <v>0</v>
      </c>
      <c r="H227" s="150"/>
      <c r="I227" s="64">
        <f>I228</f>
        <v>17500.6</v>
      </c>
    </row>
    <row r="228" spans="2:9" ht="12.75">
      <c r="B228" s="107" t="s">
        <v>128</v>
      </c>
      <c r="C228" s="35" t="s">
        <v>13</v>
      </c>
      <c r="D228" s="130" t="s">
        <v>11</v>
      </c>
      <c r="E228" s="12" t="s">
        <v>165</v>
      </c>
      <c r="F228" s="13" t="s">
        <v>17</v>
      </c>
      <c r="G228" s="13" t="s">
        <v>42</v>
      </c>
      <c r="H228" s="148" t="s">
        <v>149</v>
      </c>
      <c r="I228" s="39">
        <v>17500.6</v>
      </c>
    </row>
    <row r="229" spans="2:9" ht="15.75">
      <c r="B229" s="114" t="s">
        <v>24</v>
      </c>
      <c r="C229" s="100" t="s">
        <v>14</v>
      </c>
      <c r="D229" s="28"/>
      <c r="E229" s="28"/>
      <c r="F229" s="28"/>
      <c r="G229" s="28"/>
      <c r="H229" s="241"/>
      <c r="I229" s="41">
        <f>I230+I242+I261+I273+I285+I289</f>
        <v>59956108.78</v>
      </c>
    </row>
    <row r="230" spans="2:9" ht="12.75">
      <c r="B230" s="57" t="s">
        <v>132</v>
      </c>
      <c r="C230" s="78" t="s">
        <v>14</v>
      </c>
      <c r="D230" s="11" t="s">
        <v>10</v>
      </c>
      <c r="E230" s="12"/>
      <c r="F230" s="12"/>
      <c r="G230" s="12"/>
      <c r="H230" s="148"/>
      <c r="I230" s="40">
        <f>I231+I235</f>
        <v>20815092.66</v>
      </c>
    </row>
    <row r="231" spans="2:9" ht="12.75">
      <c r="B231" s="58" t="s">
        <v>65</v>
      </c>
      <c r="C231" s="76" t="s">
        <v>14</v>
      </c>
      <c r="D231" s="18" t="s">
        <v>10</v>
      </c>
      <c r="E231" s="18" t="s">
        <v>35</v>
      </c>
      <c r="F231" s="18" t="s">
        <v>42</v>
      </c>
      <c r="G231" s="18" t="s">
        <v>42</v>
      </c>
      <c r="H231" s="149"/>
      <c r="I231" s="38">
        <f>I232</f>
        <v>19792734.66</v>
      </c>
    </row>
    <row r="232" spans="2:9" ht="12.75">
      <c r="B232" s="70" t="s">
        <v>4</v>
      </c>
      <c r="C232" s="81" t="s">
        <v>14</v>
      </c>
      <c r="D232" s="63" t="s">
        <v>10</v>
      </c>
      <c r="E232" s="63" t="s">
        <v>35</v>
      </c>
      <c r="F232" s="63" t="s">
        <v>105</v>
      </c>
      <c r="G232" s="63" t="s">
        <v>42</v>
      </c>
      <c r="H232" s="150"/>
      <c r="I232" s="64">
        <f>I233+I234</f>
        <v>19792734.66</v>
      </c>
    </row>
    <row r="233" spans="2:9" ht="12.75">
      <c r="B233" s="117" t="s">
        <v>106</v>
      </c>
      <c r="C233" s="99" t="s">
        <v>14</v>
      </c>
      <c r="D233" s="12" t="s">
        <v>10</v>
      </c>
      <c r="E233" s="12" t="s">
        <v>35</v>
      </c>
      <c r="F233" s="12" t="s">
        <v>105</v>
      </c>
      <c r="G233" s="12" t="s">
        <v>42</v>
      </c>
      <c r="H233" s="148" t="s">
        <v>40</v>
      </c>
      <c r="I233" s="39">
        <v>14624794.71</v>
      </c>
    </row>
    <row r="234" spans="2:9" ht="12.75">
      <c r="B234" s="24" t="s">
        <v>238</v>
      </c>
      <c r="C234" s="99" t="s">
        <v>14</v>
      </c>
      <c r="D234" s="12" t="s">
        <v>10</v>
      </c>
      <c r="E234" s="12" t="s">
        <v>35</v>
      </c>
      <c r="F234" s="12" t="s">
        <v>105</v>
      </c>
      <c r="G234" s="12" t="s">
        <v>10</v>
      </c>
      <c r="H234" s="148" t="s">
        <v>40</v>
      </c>
      <c r="I234" s="39">
        <v>5167939.95</v>
      </c>
    </row>
    <row r="235" spans="2:10" ht="25.5">
      <c r="B235" s="58" t="s">
        <v>167</v>
      </c>
      <c r="C235" s="97" t="s">
        <v>14</v>
      </c>
      <c r="D235" s="19" t="s">
        <v>10</v>
      </c>
      <c r="E235" s="18" t="s">
        <v>161</v>
      </c>
      <c r="F235" s="19" t="s">
        <v>10</v>
      </c>
      <c r="G235" s="19" t="s">
        <v>42</v>
      </c>
      <c r="H235" s="248"/>
      <c r="I235" s="38">
        <f>I236+I238+I240</f>
        <v>1022358</v>
      </c>
      <c r="J235" s="264"/>
    </row>
    <row r="236" spans="2:9" ht="25.5">
      <c r="B236" s="70" t="s">
        <v>193</v>
      </c>
      <c r="C236" s="95" t="s">
        <v>14</v>
      </c>
      <c r="D236" s="66" t="s">
        <v>10</v>
      </c>
      <c r="E236" s="63" t="s">
        <v>161</v>
      </c>
      <c r="F236" s="66" t="s">
        <v>10</v>
      </c>
      <c r="G236" s="66" t="s">
        <v>10</v>
      </c>
      <c r="H236" s="249"/>
      <c r="I236" s="64">
        <f>I237</f>
        <v>23000</v>
      </c>
    </row>
    <row r="237" spans="2:9" ht="12.75">
      <c r="B237" s="24" t="s">
        <v>106</v>
      </c>
      <c r="C237" s="79" t="s">
        <v>14</v>
      </c>
      <c r="D237" s="12" t="s">
        <v>10</v>
      </c>
      <c r="E237" s="12" t="s">
        <v>161</v>
      </c>
      <c r="F237" s="12" t="s">
        <v>10</v>
      </c>
      <c r="G237" s="12" t="s">
        <v>10</v>
      </c>
      <c r="H237" s="148" t="s">
        <v>40</v>
      </c>
      <c r="I237" s="46">
        <v>23000</v>
      </c>
    </row>
    <row r="238" spans="2:9" ht="15" customHeight="1">
      <c r="B238" s="109" t="s">
        <v>255</v>
      </c>
      <c r="C238" s="81" t="s">
        <v>14</v>
      </c>
      <c r="D238" s="63" t="s">
        <v>10</v>
      </c>
      <c r="E238" s="63" t="s">
        <v>161</v>
      </c>
      <c r="F238" s="63" t="s">
        <v>10</v>
      </c>
      <c r="G238" s="63" t="s">
        <v>17</v>
      </c>
      <c r="H238" s="150"/>
      <c r="I238" s="64">
        <f>I239</f>
        <v>432000</v>
      </c>
    </row>
    <row r="239" spans="2:9" ht="12.75">
      <c r="B239" s="24" t="s">
        <v>106</v>
      </c>
      <c r="C239" s="79" t="s">
        <v>14</v>
      </c>
      <c r="D239" s="12" t="s">
        <v>10</v>
      </c>
      <c r="E239" s="12" t="s">
        <v>161</v>
      </c>
      <c r="F239" s="12" t="s">
        <v>10</v>
      </c>
      <c r="G239" s="12" t="s">
        <v>17</v>
      </c>
      <c r="H239" s="148" t="s">
        <v>40</v>
      </c>
      <c r="I239" s="39">
        <v>432000</v>
      </c>
    </row>
    <row r="240" spans="2:9" ht="25.5">
      <c r="B240" s="109" t="s">
        <v>262</v>
      </c>
      <c r="C240" s="81" t="s">
        <v>14</v>
      </c>
      <c r="D240" s="63" t="s">
        <v>10</v>
      </c>
      <c r="E240" s="63" t="s">
        <v>161</v>
      </c>
      <c r="F240" s="63" t="s">
        <v>10</v>
      </c>
      <c r="G240" s="63" t="s">
        <v>211</v>
      </c>
      <c r="H240" s="150"/>
      <c r="I240" s="64">
        <f>I241</f>
        <v>567358</v>
      </c>
    </row>
    <row r="241" spans="2:9" ht="12.75">
      <c r="B241" s="24" t="s">
        <v>106</v>
      </c>
      <c r="C241" s="79" t="s">
        <v>14</v>
      </c>
      <c r="D241" s="12" t="s">
        <v>10</v>
      </c>
      <c r="E241" s="12" t="s">
        <v>161</v>
      </c>
      <c r="F241" s="12" t="s">
        <v>10</v>
      </c>
      <c r="G241" s="12" t="s">
        <v>211</v>
      </c>
      <c r="H241" s="148" t="s">
        <v>40</v>
      </c>
      <c r="I241" s="39">
        <v>567358</v>
      </c>
    </row>
    <row r="242" spans="2:9" ht="12.75">
      <c r="B242" s="121" t="s">
        <v>133</v>
      </c>
      <c r="C242" s="78" t="s">
        <v>14</v>
      </c>
      <c r="D242" s="11" t="s">
        <v>18</v>
      </c>
      <c r="E242" s="11"/>
      <c r="F242" s="11"/>
      <c r="G242" s="11"/>
      <c r="H242" s="235"/>
      <c r="I242" s="40">
        <f>I243+I247+I252</f>
        <v>19960522.65</v>
      </c>
    </row>
    <row r="243" spans="2:9" ht="12.75">
      <c r="B243" s="58" t="s">
        <v>65</v>
      </c>
      <c r="C243" s="76" t="s">
        <v>14</v>
      </c>
      <c r="D243" s="18" t="s">
        <v>18</v>
      </c>
      <c r="E243" s="18" t="s">
        <v>35</v>
      </c>
      <c r="F243" s="18" t="s">
        <v>42</v>
      </c>
      <c r="G243" s="18" t="s">
        <v>42</v>
      </c>
      <c r="H243" s="149"/>
      <c r="I243" s="38">
        <f>I244</f>
        <v>14279492.65</v>
      </c>
    </row>
    <row r="244" spans="2:9" ht="12.75">
      <c r="B244" s="70" t="s">
        <v>4</v>
      </c>
      <c r="C244" s="81" t="s">
        <v>14</v>
      </c>
      <c r="D244" s="63" t="s">
        <v>18</v>
      </c>
      <c r="E244" s="63" t="s">
        <v>35</v>
      </c>
      <c r="F244" s="63" t="s">
        <v>105</v>
      </c>
      <c r="G244" s="63" t="s">
        <v>42</v>
      </c>
      <c r="H244" s="150"/>
      <c r="I244" s="64">
        <f>I245+I246</f>
        <v>14279492.65</v>
      </c>
    </row>
    <row r="245" spans="2:9" ht="12.75">
      <c r="B245" s="117" t="s">
        <v>106</v>
      </c>
      <c r="C245" s="99" t="s">
        <v>14</v>
      </c>
      <c r="D245" s="12" t="s">
        <v>18</v>
      </c>
      <c r="E245" s="12" t="s">
        <v>35</v>
      </c>
      <c r="F245" s="12" t="s">
        <v>105</v>
      </c>
      <c r="G245" s="12" t="s">
        <v>42</v>
      </c>
      <c r="H245" s="148" t="s">
        <v>40</v>
      </c>
      <c r="I245" s="39">
        <v>10997926.99</v>
      </c>
    </row>
    <row r="246" spans="2:9" ht="12.75">
      <c r="B246" s="24" t="s">
        <v>238</v>
      </c>
      <c r="C246" s="99" t="s">
        <v>14</v>
      </c>
      <c r="D246" s="12" t="s">
        <v>18</v>
      </c>
      <c r="E246" s="12" t="s">
        <v>35</v>
      </c>
      <c r="F246" s="12" t="s">
        <v>105</v>
      </c>
      <c r="G246" s="12" t="s">
        <v>10</v>
      </c>
      <c r="H246" s="148" t="s">
        <v>40</v>
      </c>
      <c r="I246" s="39">
        <v>3281565.66</v>
      </c>
    </row>
    <row r="247" spans="2:9" ht="12.75">
      <c r="B247" s="58" t="s">
        <v>81</v>
      </c>
      <c r="C247" s="76" t="s">
        <v>14</v>
      </c>
      <c r="D247" s="18" t="s">
        <v>18</v>
      </c>
      <c r="E247" s="18" t="s">
        <v>6</v>
      </c>
      <c r="F247" s="18" t="s">
        <v>42</v>
      </c>
      <c r="G247" s="18" t="s">
        <v>42</v>
      </c>
      <c r="H247" s="149"/>
      <c r="I247" s="38">
        <f>I248+I250</f>
        <v>4658388</v>
      </c>
    </row>
    <row r="248" spans="2:9" ht="25.5">
      <c r="B248" s="70" t="s">
        <v>85</v>
      </c>
      <c r="C248" s="81" t="s">
        <v>14</v>
      </c>
      <c r="D248" s="63" t="s">
        <v>18</v>
      </c>
      <c r="E248" s="63" t="s">
        <v>6</v>
      </c>
      <c r="F248" s="63" t="s">
        <v>114</v>
      </c>
      <c r="G248" s="63" t="s">
        <v>42</v>
      </c>
      <c r="H248" s="150"/>
      <c r="I248" s="64">
        <f>I249</f>
        <v>1410000</v>
      </c>
    </row>
    <row r="249" spans="2:9" ht="12.75">
      <c r="B249" s="117" t="s">
        <v>106</v>
      </c>
      <c r="C249" s="99" t="s">
        <v>14</v>
      </c>
      <c r="D249" s="12" t="s">
        <v>18</v>
      </c>
      <c r="E249" s="12" t="s">
        <v>6</v>
      </c>
      <c r="F249" s="12" t="s">
        <v>114</v>
      </c>
      <c r="G249" s="12" t="s">
        <v>42</v>
      </c>
      <c r="H249" s="148" t="s">
        <v>40</v>
      </c>
      <c r="I249" s="39">
        <v>1410000</v>
      </c>
    </row>
    <row r="250" spans="2:9" ht="38.25" customHeight="1">
      <c r="B250" s="265" t="s">
        <v>242</v>
      </c>
      <c r="C250" s="81" t="s">
        <v>14</v>
      </c>
      <c r="D250" s="63" t="s">
        <v>18</v>
      </c>
      <c r="E250" s="63" t="s">
        <v>6</v>
      </c>
      <c r="F250" s="63" t="s">
        <v>243</v>
      </c>
      <c r="G250" s="63" t="s">
        <v>42</v>
      </c>
      <c r="H250" s="148"/>
      <c r="I250" s="64">
        <f>I251</f>
        <v>3248388</v>
      </c>
    </row>
    <row r="251" spans="2:9" ht="12.75">
      <c r="B251" s="117" t="s">
        <v>106</v>
      </c>
      <c r="C251" s="99" t="s">
        <v>14</v>
      </c>
      <c r="D251" s="12" t="s">
        <v>18</v>
      </c>
      <c r="E251" s="12" t="s">
        <v>6</v>
      </c>
      <c r="F251" s="12" t="s">
        <v>243</v>
      </c>
      <c r="G251" s="12" t="s">
        <v>42</v>
      </c>
      <c r="H251" s="148" t="s">
        <v>40</v>
      </c>
      <c r="I251" s="39">
        <v>3248388</v>
      </c>
    </row>
    <row r="252" spans="2:9" ht="25.5">
      <c r="B252" s="58" t="s">
        <v>167</v>
      </c>
      <c r="C252" s="97" t="s">
        <v>14</v>
      </c>
      <c r="D252" s="19" t="s">
        <v>18</v>
      </c>
      <c r="E252" s="18" t="s">
        <v>161</v>
      </c>
      <c r="F252" s="19" t="s">
        <v>10</v>
      </c>
      <c r="G252" s="19" t="s">
        <v>42</v>
      </c>
      <c r="H252" s="248"/>
      <c r="I252" s="38">
        <f>I253+I255+I257+I259</f>
        <v>1022642</v>
      </c>
    </row>
    <row r="253" spans="2:9" ht="25.5">
      <c r="B253" s="70" t="s">
        <v>193</v>
      </c>
      <c r="C253" s="95" t="s">
        <v>14</v>
      </c>
      <c r="D253" s="66" t="s">
        <v>18</v>
      </c>
      <c r="E253" s="63" t="s">
        <v>161</v>
      </c>
      <c r="F253" s="66" t="s">
        <v>10</v>
      </c>
      <c r="G253" s="66" t="s">
        <v>10</v>
      </c>
      <c r="H253" s="249"/>
      <c r="I253" s="64">
        <f>I254</f>
        <v>12000</v>
      </c>
    </row>
    <row r="254" spans="2:9" ht="12.75">
      <c r="B254" s="24" t="s">
        <v>106</v>
      </c>
      <c r="C254" s="79" t="s">
        <v>14</v>
      </c>
      <c r="D254" s="12" t="s">
        <v>18</v>
      </c>
      <c r="E254" s="12" t="s">
        <v>161</v>
      </c>
      <c r="F254" s="12" t="s">
        <v>10</v>
      </c>
      <c r="G254" s="12" t="s">
        <v>10</v>
      </c>
      <c r="H254" s="148" t="s">
        <v>40</v>
      </c>
      <c r="I254" s="46">
        <v>12000</v>
      </c>
    </row>
    <row r="255" spans="2:9" ht="13.5" customHeight="1">
      <c r="B255" s="109" t="s">
        <v>255</v>
      </c>
      <c r="C255" s="81" t="s">
        <v>14</v>
      </c>
      <c r="D255" s="63" t="s">
        <v>18</v>
      </c>
      <c r="E255" s="63" t="s">
        <v>161</v>
      </c>
      <c r="F255" s="63" t="s">
        <v>10</v>
      </c>
      <c r="G255" s="63" t="s">
        <v>17</v>
      </c>
      <c r="H255" s="150"/>
      <c r="I255" s="64">
        <f>I256</f>
        <v>590000</v>
      </c>
    </row>
    <row r="256" spans="2:9" ht="12.75">
      <c r="B256" s="24" t="s">
        <v>106</v>
      </c>
      <c r="C256" s="79" t="s">
        <v>14</v>
      </c>
      <c r="D256" s="12" t="s">
        <v>18</v>
      </c>
      <c r="E256" s="12" t="s">
        <v>161</v>
      </c>
      <c r="F256" s="12" t="s">
        <v>10</v>
      </c>
      <c r="G256" s="12" t="s">
        <v>17</v>
      </c>
      <c r="H256" s="148" t="s">
        <v>40</v>
      </c>
      <c r="I256" s="39">
        <v>590000</v>
      </c>
    </row>
    <row r="257" spans="2:9" ht="25.5">
      <c r="B257" s="109" t="s">
        <v>187</v>
      </c>
      <c r="C257" s="81" t="s">
        <v>14</v>
      </c>
      <c r="D257" s="63" t="s">
        <v>18</v>
      </c>
      <c r="E257" s="63" t="s">
        <v>161</v>
      </c>
      <c r="F257" s="63" t="s">
        <v>10</v>
      </c>
      <c r="G257" s="63" t="s">
        <v>87</v>
      </c>
      <c r="H257" s="150"/>
      <c r="I257" s="64">
        <f>I258</f>
        <v>225000</v>
      </c>
    </row>
    <row r="258" spans="2:9" ht="17.25" customHeight="1">
      <c r="B258" s="24" t="s">
        <v>200</v>
      </c>
      <c r="C258" s="79" t="s">
        <v>14</v>
      </c>
      <c r="D258" s="12" t="s">
        <v>18</v>
      </c>
      <c r="E258" s="12" t="s">
        <v>161</v>
      </c>
      <c r="F258" s="12" t="s">
        <v>10</v>
      </c>
      <c r="G258" s="12" t="s">
        <v>87</v>
      </c>
      <c r="H258" s="148" t="s">
        <v>40</v>
      </c>
      <c r="I258" s="46">
        <v>225000</v>
      </c>
    </row>
    <row r="259" spans="2:9" ht="30.75" customHeight="1">
      <c r="B259" s="109" t="s">
        <v>262</v>
      </c>
      <c r="C259" s="81" t="s">
        <v>14</v>
      </c>
      <c r="D259" s="63" t="s">
        <v>18</v>
      </c>
      <c r="E259" s="63" t="s">
        <v>161</v>
      </c>
      <c r="F259" s="63" t="s">
        <v>10</v>
      </c>
      <c r="G259" s="63" t="s">
        <v>211</v>
      </c>
      <c r="H259" s="150"/>
      <c r="I259" s="64">
        <f>I260</f>
        <v>195642</v>
      </c>
    </row>
    <row r="260" spans="2:9" ht="17.25" customHeight="1">
      <c r="B260" s="24" t="s">
        <v>106</v>
      </c>
      <c r="C260" s="79" t="s">
        <v>14</v>
      </c>
      <c r="D260" s="12" t="s">
        <v>18</v>
      </c>
      <c r="E260" s="12" t="s">
        <v>161</v>
      </c>
      <c r="F260" s="12" t="s">
        <v>10</v>
      </c>
      <c r="G260" s="12" t="s">
        <v>211</v>
      </c>
      <c r="H260" s="148" t="s">
        <v>40</v>
      </c>
      <c r="I260" s="39">
        <v>195642</v>
      </c>
    </row>
    <row r="261" spans="2:9" ht="12.75">
      <c r="B261" s="121" t="s">
        <v>144</v>
      </c>
      <c r="C261" s="78" t="s">
        <v>14</v>
      </c>
      <c r="D261" s="11" t="s">
        <v>21</v>
      </c>
      <c r="E261" s="11"/>
      <c r="F261" s="11"/>
      <c r="G261" s="11"/>
      <c r="H261" s="235"/>
      <c r="I261" s="40">
        <f>I262+I266+I270</f>
        <v>17401950.6</v>
      </c>
    </row>
    <row r="262" spans="2:9" ht="12.75">
      <c r="B262" s="58" t="s">
        <v>65</v>
      </c>
      <c r="C262" s="76" t="s">
        <v>14</v>
      </c>
      <c r="D262" s="18" t="s">
        <v>21</v>
      </c>
      <c r="E262" s="18" t="s">
        <v>35</v>
      </c>
      <c r="F262" s="18" t="s">
        <v>42</v>
      </c>
      <c r="G262" s="18" t="s">
        <v>42</v>
      </c>
      <c r="H262" s="149"/>
      <c r="I262" s="38">
        <f>I263</f>
        <v>14517978.24</v>
      </c>
    </row>
    <row r="263" spans="2:9" ht="12.75">
      <c r="B263" s="70" t="s">
        <v>4</v>
      </c>
      <c r="C263" s="81" t="s">
        <v>14</v>
      </c>
      <c r="D263" s="63" t="s">
        <v>21</v>
      </c>
      <c r="E263" s="63" t="s">
        <v>35</v>
      </c>
      <c r="F263" s="63" t="s">
        <v>105</v>
      </c>
      <c r="G263" s="63" t="s">
        <v>42</v>
      </c>
      <c r="H263" s="150"/>
      <c r="I263" s="64">
        <f>I264+I265</f>
        <v>14517978.24</v>
      </c>
    </row>
    <row r="264" spans="2:9" ht="12.75">
      <c r="B264" s="117" t="s">
        <v>106</v>
      </c>
      <c r="C264" s="99" t="s">
        <v>14</v>
      </c>
      <c r="D264" s="12" t="s">
        <v>21</v>
      </c>
      <c r="E264" s="12" t="s">
        <v>35</v>
      </c>
      <c r="F264" s="12" t="s">
        <v>105</v>
      </c>
      <c r="G264" s="12" t="s">
        <v>42</v>
      </c>
      <c r="H264" s="148" t="s">
        <v>40</v>
      </c>
      <c r="I264" s="39">
        <v>14477483.85</v>
      </c>
    </row>
    <row r="265" spans="2:9" ht="12.75">
      <c r="B265" s="24" t="s">
        <v>238</v>
      </c>
      <c r="C265" s="99" t="s">
        <v>14</v>
      </c>
      <c r="D265" s="12" t="s">
        <v>21</v>
      </c>
      <c r="E265" s="12" t="s">
        <v>35</v>
      </c>
      <c r="F265" s="12" t="s">
        <v>105</v>
      </c>
      <c r="G265" s="12" t="s">
        <v>10</v>
      </c>
      <c r="H265" s="148" t="s">
        <v>40</v>
      </c>
      <c r="I265" s="39">
        <v>40494.39</v>
      </c>
    </row>
    <row r="266" spans="2:9" ht="12.75">
      <c r="B266" s="58" t="s">
        <v>81</v>
      </c>
      <c r="C266" s="76" t="s">
        <v>14</v>
      </c>
      <c r="D266" s="18" t="s">
        <v>21</v>
      </c>
      <c r="E266" s="18" t="s">
        <v>6</v>
      </c>
      <c r="F266" s="18" t="s">
        <v>42</v>
      </c>
      <c r="G266" s="18" t="s">
        <v>42</v>
      </c>
      <c r="H266" s="149"/>
      <c r="I266" s="38">
        <f>I267</f>
        <v>1838972.36</v>
      </c>
    </row>
    <row r="267" spans="2:9" ht="25.5">
      <c r="B267" s="70" t="s">
        <v>85</v>
      </c>
      <c r="C267" s="81" t="s">
        <v>14</v>
      </c>
      <c r="D267" s="63" t="s">
        <v>21</v>
      </c>
      <c r="E267" s="63" t="s">
        <v>6</v>
      </c>
      <c r="F267" s="63" t="s">
        <v>114</v>
      </c>
      <c r="G267" s="63" t="s">
        <v>42</v>
      </c>
      <c r="H267" s="150"/>
      <c r="I267" s="64">
        <f>I268+I269</f>
        <v>1838972.36</v>
      </c>
    </row>
    <row r="268" spans="2:9" ht="12.75">
      <c r="B268" s="117" t="s">
        <v>106</v>
      </c>
      <c r="C268" s="99" t="s">
        <v>14</v>
      </c>
      <c r="D268" s="12" t="s">
        <v>21</v>
      </c>
      <c r="E268" s="12" t="s">
        <v>6</v>
      </c>
      <c r="F268" s="12" t="s">
        <v>114</v>
      </c>
      <c r="G268" s="12" t="s">
        <v>42</v>
      </c>
      <c r="H268" s="148" t="s">
        <v>40</v>
      </c>
      <c r="I268" s="39">
        <v>1814000</v>
      </c>
    </row>
    <row r="269" spans="2:9" ht="12.75">
      <c r="B269" s="24" t="s">
        <v>239</v>
      </c>
      <c r="C269" s="99" t="s">
        <v>14</v>
      </c>
      <c r="D269" s="12" t="s">
        <v>21</v>
      </c>
      <c r="E269" s="12" t="s">
        <v>6</v>
      </c>
      <c r="F269" s="12" t="s">
        <v>114</v>
      </c>
      <c r="G269" s="12" t="s">
        <v>42</v>
      </c>
      <c r="H269" s="148" t="s">
        <v>40</v>
      </c>
      <c r="I269" s="39">
        <v>24972.36</v>
      </c>
    </row>
    <row r="270" spans="2:9" ht="25.5">
      <c r="B270" s="58" t="s">
        <v>167</v>
      </c>
      <c r="C270" s="97" t="s">
        <v>14</v>
      </c>
      <c r="D270" s="19" t="s">
        <v>21</v>
      </c>
      <c r="E270" s="18" t="s">
        <v>161</v>
      </c>
      <c r="F270" s="19" t="s">
        <v>10</v>
      </c>
      <c r="G270" s="19" t="s">
        <v>42</v>
      </c>
      <c r="H270" s="248"/>
      <c r="I270" s="38">
        <f>I271</f>
        <v>1045000</v>
      </c>
    </row>
    <row r="271" spans="2:9" ht="15" customHeight="1">
      <c r="B271" s="109" t="s">
        <v>255</v>
      </c>
      <c r="C271" s="81" t="s">
        <v>14</v>
      </c>
      <c r="D271" s="63" t="s">
        <v>21</v>
      </c>
      <c r="E271" s="63" t="s">
        <v>161</v>
      </c>
      <c r="F271" s="63" t="s">
        <v>10</v>
      </c>
      <c r="G271" s="63" t="s">
        <v>17</v>
      </c>
      <c r="H271" s="150"/>
      <c r="I271" s="64">
        <f>I272</f>
        <v>1045000</v>
      </c>
    </row>
    <row r="272" spans="2:9" ht="12.75">
      <c r="B272" s="24" t="s">
        <v>106</v>
      </c>
      <c r="C272" s="79" t="s">
        <v>14</v>
      </c>
      <c r="D272" s="12" t="s">
        <v>21</v>
      </c>
      <c r="E272" s="12" t="s">
        <v>161</v>
      </c>
      <c r="F272" s="12" t="s">
        <v>10</v>
      </c>
      <c r="G272" s="12" t="s">
        <v>17</v>
      </c>
      <c r="H272" s="148" t="s">
        <v>40</v>
      </c>
      <c r="I272" s="39">
        <v>1045000</v>
      </c>
    </row>
    <row r="273" spans="2:9" ht="12.75" customHeight="1">
      <c r="B273" s="127" t="s">
        <v>145</v>
      </c>
      <c r="C273" s="78" t="s">
        <v>14</v>
      </c>
      <c r="D273" s="11" t="s">
        <v>11</v>
      </c>
      <c r="E273" s="11"/>
      <c r="F273" s="11"/>
      <c r="G273" s="11"/>
      <c r="H273" s="235"/>
      <c r="I273" s="40">
        <f>I274+I278+I281</f>
        <v>673000</v>
      </c>
    </row>
    <row r="274" spans="2:9" ht="12.75">
      <c r="B274" s="203" t="s">
        <v>201</v>
      </c>
      <c r="C274" s="76" t="s">
        <v>14</v>
      </c>
      <c r="D274" s="18" t="s">
        <v>11</v>
      </c>
      <c r="E274" s="18" t="s">
        <v>202</v>
      </c>
      <c r="F274" s="18" t="s">
        <v>42</v>
      </c>
      <c r="G274" s="18" t="s">
        <v>42</v>
      </c>
      <c r="H274" s="149"/>
      <c r="I274" s="38">
        <f>I275</f>
        <v>413000</v>
      </c>
    </row>
    <row r="275" spans="2:9" ht="15" customHeight="1">
      <c r="B275" s="70" t="s">
        <v>4</v>
      </c>
      <c r="C275" s="81" t="s">
        <v>14</v>
      </c>
      <c r="D275" s="63" t="s">
        <v>11</v>
      </c>
      <c r="E275" s="63" t="s">
        <v>202</v>
      </c>
      <c r="F275" s="63" t="s">
        <v>105</v>
      </c>
      <c r="G275" s="63" t="s">
        <v>42</v>
      </c>
      <c r="H275" s="150"/>
      <c r="I275" s="64">
        <f>I276+I277</f>
        <v>413000</v>
      </c>
    </row>
    <row r="276" spans="2:9" ht="12.75">
      <c r="B276" s="117" t="s">
        <v>106</v>
      </c>
      <c r="C276" s="99" t="s">
        <v>14</v>
      </c>
      <c r="D276" s="12" t="s">
        <v>11</v>
      </c>
      <c r="E276" s="12" t="s">
        <v>202</v>
      </c>
      <c r="F276" s="12" t="s">
        <v>105</v>
      </c>
      <c r="G276" s="12" t="s">
        <v>42</v>
      </c>
      <c r="H276" s="148" t="s">
        <v>40</v>
      </c>
      <c r="I276" s="39">
        <v>403000</v>
      </c>
    </row>
    <row r="277" spans="2:9" ht="12.75">
      <c r="B277" s="24" t="s">
        <v>238</v>
      </c>
      <c r="C277" s="99" t="s">
        <v>14</v>
      </c>
      <c r="D277" s="12" t="s">
        <v>11</v>
      </c>
      <c r="E277" s="12" t="s">
        <v>202</v>
      </c>
      <c r="F277" s="12" t="s">
        <v>105</v>
      </c>
      <c r="G277" s="12" t="s">
        <v>10</v>
      </c>
      <c r="H277" s="148" t="s">
        <v>40</v>
      </c>
      <c r="I277" s="39">
        <v>10000</v>
      </c>
    </row>
    <row r="278" spans="2:9" ht="25.5">
      <c r="B278" s="58" t="s">
        <v>167</v>
      </c>
      <c r="C278" s="97" t="s">
        <v>14</v>
      </c>
      <c r="D278" s="19" t="s">
        <v>11</v>
      </c>
      <c r="E278" s="18" t="s">
        <v>161</v>
      </c>
      <c r="F278" s="19" t="s">
        <v>10</v>
      </c>
      <c r="G278" s="19" t="s">
        <v>42</v>
      </c>
      <c r="H278" s="248"/>
      <c r="I278" s="38">
        <f>I279</f>
        <v>4000</v>
      </c>
    </row>
    <row r="279" spans="2:9" ht="14.25" customHeight="1">
      <c r="B279" s="109" t="s">
        <v>255</v>
      </c>
      <c r="C279" s="81" t="s">
        <v>14</v>
      </c>
      <c r="D279" s="63" t="s">
        <v>11</v>
      </c>
      <c r="E279" s="63" t="s">
        <v>161</v>
      </c>
      <c r="F279" s="63" t="s">
        <v>10</v>
      </c>
      <c r="G279" s="63" t="s">
        <v>17</v>
      </c>
      <c r="H279" s="150"/>
      <c r="I279" s="64">
        <f>I280</f>
        <v>4000</v>
      </c>
    </row>
    <row r="280" spans="2:9" ht="12.75">
      <c r="B280" s="24" t="s">
        <v>106</v>
      </c>
      <c r="C280" s="79" t="s">
        <v>14</v>
      </c>
      <c r="D280" s="12" t="s">
        <v>11</v>
      </c>
      <c r="E280" s="12" t="s">
        <v>161</v>
      </c>
      <c r="F280" s="12" t="s">
        <v>10</v>
      </c>
      <c r="G280" s="12" t="s">
        <v>17</v>
      </c>
      <c r="H280" s="148" t="s">
        <v>40</v>
      </c>
      <c r="I280" s="39">
        <v>4000</v>
      </c>
    </row>
    <row r="281" spans="2:9" ht="12.75">
      <c r="B281" s="58" t="s">
        <v>111</v>
      </c>
      <c r="C281" s="76" t="s">
        <v>14</v>
      </c>
      <c r="D281" s="18" t="s">
        <v>11</v>
      </c>
      <c r="E281" s="18" t="s">
        <v>233</v>
      </c>
      <c r="F281" s="18" t="s">
        <v>42</v>
      </c>
      <c r="G281" s="18" t="s">
        <v>42</v>
      </c>
      <c r="H281" s="149"/>
      <c r="I281" s="38">
        <f>I282</f>
        <v>256000</v>
      </c>
    </row>
    <row r="282" spans="2:9" ht="27" customHeight="1">
      <c r="B282" s="70" t="s">
        <v>113</v>
      </c>
      <c r="C282" s="81" t="s">
        <v>14</v>
      </c>
      <c r="D282" s="63" t="s">
        <v>11</v>
      </c>
      <c r="E282" s="63" t="s">
        <v>233</v>
      </c>
      <c r="F282" s="63" t="s">
        <v>12</v>
      </c>
      <c r="G282" s="63" t="s">
        <v>42</v>
      </c>
      <c r="H282" s="150"/>
      <c r="I282" s="64">
        <f>I283+I284</f>
        <v>256000</v>
      </c>
    </row>
    <row r="283" spans="2:9" ht="12.75">
      <c r="B283" s="117" t="s">
        <v>106</v>
      </c>
      <c r="C283" s="99" t="s">
        <v>14</v>
      </c>
      <c r="D283" s="12" t="s">
        <v>11</v>
      </c>
      <c r="E283" s="12" t="s">
        <v>233</v>
      </c>
      <c r="F283" s="12" t="s">
        <v>12</v>
      </c>
      <c r="G283" s="12" t="s">
        <v>42</v>
      </c>
      <c r="H283" s="148" t="s">
        <v>40</v>
      </c>
      <c r="I283" s="39">
        <v>240000</v>
      </c>
    </row>
    <row r="284" spans="2:9" ht="12.75">
      <c r="B284" s="24" t="s">
        <v>239</v>
      </c>
      <c r="C284" s="99" t="s">
        <v>14</v>
      </c>
      <c r="D284" s="12" t="s">
        <v>11</v>
      </c>
      <c r="E284" s="12" t="s">
        <v>233</v>
      </c>
      <c r="F284" s="12" t="s">
        <v>12</v>
      </c>
      <c r="G284" s="12" t="s">
        <v>42</v>
      </c>
      <c r="H284" s="148" t="s">
        <v>40</v>
      </c>
      <c r="I284" s="39">
        <v>16000</v>
      </c>
    </row>
    <row r="285" spans="2:9" ht="15">
      <c r="B285" s="122" t="s">
        <v>25</v>
      </c>
      <c r="C285" s="78" t="s">
        <v>14</v>
      </c>
      <c r="D285" s="11" t="s">
        <v>13</v>
      </c>
      <c r="E285" s="12"/>
      <c r="F285" s="12"/>
      <c r="G285" s="12"/>
      <c r="H285" s="148"/>
      <c r="I285" s="40">
        <f>I286</f>
        <v>144000</v>
      </c>
    </row>
    <row r="286" spans="2:9" ht="12.75">
      <c r="B286" s="123" t="s">
        <v>2</v>
      </c>
      <c r="C286" s="76" t="s">
        <v>14</v>
      </c>
      <c r="D286" s="18" t="s">
        <v>13</v>
      </c>
      <c r="E286" s="18" t="s">
        <v>39</v>
      </c>
      <c r="F286" s="18" t="s">
        <v>42</v>
      </c>
      <c r="G286" s="18" t="s">
        <v>42</v>
      </c>
      <c r="H286" s="149"/>
      <c r="I286" s="38">
        <f>I288</f>
        <v>144000</v>
      </c>
    </row>
    <row r="287" spans="2:9" ht="14.25" customHeight="1">
      <c r="B287" s="70" t="s">
        <v>7</v>
      </c>
      <c r="C287" s="81" t="s">
        <v>14</v>
      </c>
      <c r="D287" s="63" t="s">
        <v>13</v>
      </c>
      <c r="E287" s="63" t="s">
        <v>39</v>
      </c>
      <c r="F287" s="63" t="s">
        <v>115</v>
      </c>
      <c r="G287" s="63" t="s">
        <v>42</v>
      </c>
      <c r="H287" s="150"/>
      <c r="I287" s="64">
        <f>I288</f>
        <v>144000</v>
      </c>
    </row>
    <row r="288" spans="2:9" ht="12.75">
      <c r="B288" s="117" t="s">
        <v>140</v>
      </c>
      <c r="C288" s="99" t="s">
        <v>14</v>
      </c>
      <c r="D288" s="12" t="s">
        <v>13</v>
      </c>
      <c r="E288" s="12" t="s">
        <v>39</v>
      </c>
      <c r="F288" s="12" t="s">
        <v>115</v>
      </c>
      <c r="G288" s="12" t="s">
        <v>42</v>
      </c>
      <c r="H288" s="148" t="s">
        <v>141</v>
      </c>
      <c r="I288" s="39">
        <v>144000</v>
      </c>
    </row>
    <row r="289" spans="2:9" ht="12.75">
      <c r="B289" s="57" t="s">
        <v>139</v>
      </c>
      <c r="C289" s="78" t="s">
        <v>14</v>
      </c>
      <c r="D289" s="11" t="s">
        <v>16</v>
      </c>
      <c r="E289" s="11"/>
      <c r="F289" s="11"/>
      <c r="G289" s="11"/>
      <c r="H289" s="235"/>
      <c r="I289" s="40">
        <f>I290</f>
        <v>961542.87</v>
      </c>
    </row>
    <row r="290" spans="2:9" ht="12.75">
      <c r="B290" s="120" t="s">
        <v>84</v>
      </c>
      <c r="C290" s="94" t="s">
        <v>14</v>
      </c>
      <c r="D290" s="32" t="s">
        <v>16</v>
      </c>
      <c r="E290" s="32" t="s">
        <v>83</v>
      </c>
      <c r="F290" s="32" t="s">
        <v>42</v>
      </c>
      <c r="G290" s="32" t="s">
        <v>42</v>
      </c>
      <c r="H290" s="238"/>
      <c r="I290" s="38">
        <f>I291</f>
        <v>961542.87</v>
      </c>
    </row>
    <row r="291" spans="2:9" ht="12.75">
      <c r="B291" s="70" t="s">
        <v>136</v>
      </c>
      <c r="C291" s="95" t="s">
        <v>14</v>
      </c>
      <c r="D291" s="63" t="s">
        <v>16</v>
      </c>
      <c r="E291" s="63" t="s">
        <v>83</v>
      </c>
      <c r="F291" s="63" t="s">
        <v>18</v>
      </c>
      <c r="G291" s="63" t="s">
        <v>42</v>
      </c>
      <c r="H291" s="150"/>
      <c r="I291" s="64">
        <f>I292</f>
        <v>961542.87</v>
      </c>
    </row>
    <row r="292" spans="2:9" ht="12.75">
      <c r="B292" s="107" t="s">
        <v>128</v>
      </c>
      <c r="C292" s="96" t="s">
        <v>14</v>
      </c>
      <c r="D292" s="12" t="s">
        <v>16</v>
      </c>
      <c r="E292" s="12" t="s">
        <v>83</v>
      </c>
      <c r="F292" s="12" t="s">
        <v>18</v>
      </c>
      <c r="G292" s="12" t="s">
        <v>42</v>
      </c>
      <c r="H292" s="148" t="s">
        <v>149</v>
      </c>
      <c r="I292" s="39">
        <v>961542.87</v>
      </c>
    </row>
    <row r="293" spans="2:9" ht="15.75">
      <c r="B293" s="114" t="s">
        <v>26</v>
      </c>
      <c r="C293" s="100" t="s">
        <v>16</v>
      </c>
      <c r="D293" s="28"/>
      <c r="E293" s="28"/>
      <c r="F293" s="28"/>
      <c r="G293" s="28"/>
      <c r="H293" s="241"/>
      <c r="I293" s="45">
        <f>I294+I298+I309+I328</f>
        <v>36514609.57</v>
      </c>
    </row>
    <row r="294" spans="2:9" ht="12.75">
      <c r="B294" s="57" t="s">
        <v>31</v>
      </c>
      <c r="C294" s="78" t="s">
        <v>16</v>
      </c>
      <c r="D294" s="11" t="s">
        <v>10</v>
      </c>
      <c r="E294" s="11"/>
      <c r="F294" s="11"/>
      <c r="G294" s="11"/>
      <c r="H294" s="235"/>
      <c r="I294" s="40">
        <f>I295</f>
        <v>585000</v>
      </c>
    </row>
    <row r="295" spans="2:9" ht="12.75">
      <c r="B295" s="58" t="s">
        <v>116</v>
      </c>
      <c r="C295" s="76" t="s">
        <v>16</v>
      </c>
      <c r="D295" s="18" t="s">
        <v>10</v>
      </c>
      <c r="E295" s="18" t="s">
        <v>117</v>
      </c>
      <c r="F295" s="18" t="s">
        <v>42</v>
      </c>
      <c r="G295" s="18" t="s">
        <v>42</v>
      </c>
      <c r="H295" s="149"/>
      <c r="I295" s="38">
        <f>I296</f>
        <v>585000</v>
      </c>
    </row>
    <row r="296" spans="2:9" ht="12.75">
      <c r="B296" s="70" t="s">
        <v>79</v>
      </c>
      <c r="C296" s="81" t="s">
        <v>16</v>
      </c>
      <c r="D296" s="63" t="s">
        <v>10</v>
      </c>
      <c r="E296" s="63" t="s">
        <v>117</v>
      </c>
      <c r="F296" s="63" t="s">
        <v>118</v>
      </c>
      <c r="G296" s="63" t="s">
        <v>10</v>
      </c>
      <c r="H296" s="150"/>
      <c r="I296" s="64">
        <f>I297</f>
        <v>585000</v>
      </c>
    </row>
    <row r="297" spans="2:9" ht="12.75">
      <c r="B297" s="24" t="s">
        <v>119</v>
      </c>
      <c r="C297" s="99" t="s">
        <v>16</v>
      </c>
      <c r="D297" s="12" t="s">
        <v>10</v>
      </c>
      <c r="E297" s="12" t="s">
        <v>117</v>
      </c>
      <c r="F297" s="12" t="s">
        <v>118</v>
      </c>
      <c r="G297" s="12" t="s">
        <v>10</v>
      </c>
      <c r="H297" s="148" t="s">
        <v>41</v>
      </c>
      <c r="I297" s="39">
        <v>585000</v>
      </c>
    </row>
    <row r="298" spans="2:9" ht="12.75">
      <c r="B298" s="57" t="s">
        <v>27</v>
      </c>
      <c r="C298" s="78" t="s">
        <v>16</v>
      </c>
      <c r="D298" s="11" t="s">
        <v>18</v>
      </c>
      <c r="E298" s="12"/>
      <c r="F298" s="12"/>
      <c r="G298" s="12"/>
      <c r="H298" s="148"/>
      <c r="I298" s="40">
        <f>I299+I302+I305</f>
        <v>16256394.1</v>
      </c>
    </row>
    <row r="299" spans="2:9" ht="25.5">
      <c r="B299" s="58" t="s">
        <v>203</v>
      </c>
      <c r="C299" s="76" t="s">
        <v>16</v>
      </c>
      <c r="D299" s="128" t="s">
        <v>18</v>
      </c>
      <c r="E299" s="18" t="s">
        <v>72</v>
      </c>
      <c r="F299" s="18" t="s">
        <v>107</v>
      </c>
      <c r="G299" s="149" t="s">
        <v>42</v>
      </c>
      <c r="H299" s="149"/>
      <c r="I299" s="38">
        <f>I300</f>
        <v>337000</v>
      </c>
    </row>
    <row r="300" spans="2:9" ht="92.25" customHeight="1">
      <c r="B300" s="70" t="s">
        <v>120</v>
      </c>
      <c r="C300" s="81" t="s">
        <v>16</v>
      </c>
      <c r="D300" s="63" t="s">
        <v>18</v>
      </c>
      <c r="E300" s="63" t="s">
        <v>72</v>
      </c>
      <c r="F300" s="63" t="s">
        <v>107</v>
      </c>
      <c r="G300" s="63" t="s">
        <v>11</v>
      </c>
      <c r="H300" s="150"/>
      <c r="I300" s="64">
        <f>I301</f>
        <v>337000</v>
      </c>
    </row>
    <row r="301" spans="2:9" ht="12.75">
      <c r="B301" s="24" t="s">
        <v>106</v>
      </c>
      <c r="C301" s="137" t="s">
        <v>16</v>
      </c>
      <c r="D301" s="130" t="s">
        <v>18</v>
      </c>
      <c r="E301" s="12" t="s">
        <v>72</v>
      </c>
      <c r="F301" s="12" t="s">
        <v>107</v>
      </c>
      <c r="G301" s="148" t="s">
        <v>11</v>
      </c>
      <c r="H301" s="148" t="s">
        <v>40</v>
      </c>
      <c r="I301" s="39">
        <v>337000</v>
      </c>
    </row>
    <row r="302" spans="2:9" ht="12.75">
      <c r="B302" s="58" t="s">
        <v>80</v>
      </c>
      <c r="C302" s="135" t="s">
        <v>16</v>
      </c>
      <c r="D302" s="128" t="s">
        <v>18</v>
      </c>
      <c r="E302" s="18" t="s">
        <v>131</v>
      </c>
      <c r="F302" s="18" t="s">
        <v>42</v>
      </c>
      <c r="G302" s="149" t="s">
        <v>42</v>
      </c>
      <c r="H302" s="149"/>
      <c r="I302" s="38">
        <f>I303</f>
        <v>2200000</v>
      </c>
    </row>
    <row r="303" spans="2:9" ht="12.75">
      <c r="B303" s="70" t="s">
        <v>4</v>
      </c>
      <c r="C303" s="136" t="s">
        <v>16</v>
      </c>
      <c r="D303" s="129" t="s">
        <v>18</v>
      </c>
      <c r="E303" s="63" t="s">
        <v>131</v>
      </c>
      <c r="F303" s="63" t="s">
        <v>105</v>
      </c>
      <c r="G303" s="150" t="s">
        <v>42</v>
      </c>
      <c r="H303" s="150"/>
      <c r="I303" s="64">
        <f>I304</f>
        <v>2200000</v>
      </c>
    </row>
    <row r="304" spans="2:9" ht="12.75">
      <c r="B304" s="24" t="s">
        <v>238</v>
      </c>
      <c r="C304" s="137" t="s">
        <v>16</v>
      </c>
      <c r="D304" s="130" t="s">
        <v>18</v>
      </c>
      <c r="E304" s="12" t="s">
        <v>131</v>
      </c>
      <c r="F304" s="12" t="s">
        <v>105</v>
      </c>
      <c r="G304" s="148" t="s">
        <v>42</v>
      </c>
      <c r="H304" s="148" t="s">
        <v>40</v>
      </c>
      <c r="I304" s="39">
        <v>2200000</v>
      </c>
    </row>
    <row r="305" spans="2:9" ht="12.75">
      <c r="B305" s="58" t="s">
        <v>111</v>
      </c>
      <c r="C305" s="76" t="s">
        <v>16</v>
      </c>
      <c r="D305" s="18" t="s">
        <v>18</v>
      </c>
      <c r="E305" s="18" t="s">
        <v>233</v>
      </c>
      <c r="F305" s="18" t="s">
        <v>42</v>
      </c>
      <c r="G305" s="18" t="s">
        <v>42</v>
      </c>
      <c r="H305" s="149"/>
      <c r="I305" s="38">
        <f>I306</f>
        <v>13719394.1</v>
      </c>
    </row>
    <row r="306" spans="2:9" ht="40.5" customHeight="1">
      <c r="B306" s="147" t="s">
        <v>155</v>
      </c>
      <c r="C306" s="81" t="s">
        <v>16</v>
      </c>
      <c r="D306" s="63" t="s">
        <v>18</v>
      </c>
      <c r="E306" s="63" t="s">
        <v>233</v>
      </c>
      <c r="F306" s="63" t="s">
        <v>20</v>
      </c>
      <c r="G306" s="63" t="s">
        <v>42</v>
      </c>
      <c r="H306" s="150"/>
      <c r="I306" s="64">
        <f>I307+I308</f>
        <v>13719394.1</v>
      </c>
    </row>
    <row r="307" spans="2:9" ht="12.75">
      <c r="B307" s="117" t="s">
        <v>204</v>
      </c>
      <c r="C307" s="79" t="s">
        <v>16</v>
      </c>
      <c r="D307" s="12" t="s">
        <v>18</v>
      </c>
      <c r="E307" s="12" t="s">
        <v>233</v>
      </c>
      <c r="F307" s="12" t="s">
        <v>20</v>
      </c>
      <c r="G307" s="12" t="s">
        <v>42</v>
      </c>
      <c r="H307" s="148" t="s">
        <v>40</v>
      </c>
      <c r="I307" s="39">
        <v>13709000</v>
      </c>
    </row>
    <row r="308" spans="2:9" ht="12.75">
      <c r="B308" s="117" t="s">
        <v>239</v>
      </c>
      <c r="C308" s="79" t="s">
        <v>16</v>
      </c>
      <c r="D308" s="12" t="s">
        <v>18</v>
      </c>
      <c r="E308" s="12" t="s">
        <v>233</v>
      </c>
      <c r="F308" s="12" t="s">
        <v>20</v>
      </c>
      <c r="G308" s="12" t="s">
        <v>42</v>
      </c>
      <c r="H308" s="148" t="s">
        <v>40</v>
      </c>
      <c r="I308" s="39">
        <v>10394.1</v>
      </c>
    </row>
    <row r="309" spans="2:9" ht="16.5" customHeight="1">
      <c r="B309" s="57" t="s">
        <v>28</v>
      </c>
      <c r="C309" s="78" t="s">
        <v>16</v>
      </c>
      <c r="D309" s="11" t="s">
        <v>20</v>
      </c>
      <c r="E309" s="12"/>
      <c r="F309" s="12"/>
      <c r="G309" s="12"/>
      <c r="H309" s="148"/>
      <c r="I309" s="40">
        <f>I310+I322+I325</f>
        <v>5625657.43</v>
      </c>
    </row>
    <row r="310" spans="2:9" ht="14.25" customHeight="1">
      <c r="B310" s="36" t="s">
        <v>103</v>
      </c>
      <c r="C310" s="82" t="s">
        <v>16</v>
      </c>
      <c r="D310" s="37" t="s">
        <v>20</v>
      </c>
      <c r="E310" s="37" t="s">
        <v>72</v>
      </c>
      <c r="F310" s="37" t="s">
        <v>42</v>
      </c>
      <c r="G310" s="37" t="s">
        <v>42</v>
      </c>
      <c r="H310" s="253"/>
      <c r="I310" s="38">
        <f>I311+I313+I315+I320</f>
        <v>5212657.43</v>
      </c>
    </row>
    <row r="311" spans="2:9" ht="16.5" customHeight="1">
      <c r="B311" s="70" t="s">
        <v>134</v>
      </c>
      <c r="C311" s="101" t="s">
        <v>16</v>
      </c>
      <c r="D311" s="74" t="s">
        <v>20</v>
      </c>
      <c r="E311" s="74" t="s">
        <v>72</v>
      </c>
      <c r="F311" s="75" t="s">
        <v>42</v>
      </c>
      <c r="G311" s="75" t="s">
        <v>10</v>
      </c>
      <c r="H311" s="254"/>
      <c r="I311" s="64">
        <f>I312</f>
        <v>111000</v>
      </c>
    </row>
    <row r="312" spans="2:9" ht="14.25" customHeight="1">
      <c r="B312" s="24" t="s">
        <v>119</v>
      </c>
      <c r="C312" s="79" t="s">
        <v>16</v>
      </c>
      <c r="D312" s="12" t="s">
        <v>20</v>
      </c>
      <c r="E312" s="12" t="s">
        <v>72</v>
      </c>
      <c r="F312" s="12" t="s">
        <v>42</v>
      </c>
      <c r="G312" s="12" t="s">
        <v>10</v>
      </c>
      <c r="H312" s="148" t="s">
        <v>41</v>
      </c>
      <c r="I312" s="172">
        <v>111000</v>
      </c>
    </row>
    <row r="313" spans="2:9" ht="28.5" customHeight="1">
      <c r="B313" s="119" t="s">
        <v>97</v>
      </c>
      <c r="C313" s="73" t="s">
        <v>16</v>
      </c>
      <c r="D313" s="67" t="s">
        <v>20</v>
      </c>
      <c r="E313" s="67" t="s">
        <v>72</v>
      </c>
      <c r="F313" s="67" t="s">
        <v>104</v>
      </c>
      <c r="G313" s="67" t="s">
        <v>42</v>
      </c>
      <c r="H313" s="243"/>
      <c r="I313" s="68">
        <f>I314</f>
        <v>941000</v>
      </c>
    </row>
    <row r="314" spans="2:9" ht="16.5" customHeight="1">
      <c r="B314" s="107" t="s">
        <v>128</v>
      </c>
      <c r="C314" s="102" t="s">
        <v>16</v>
      </c>
      <c r="D314" s="20" t="s">
        <v>20</v>
      </c>
      <c r="E314" s="20" t="s">
        <v>72</v>
      </c>
      <c r="F314" s="20" t="s">
        <v>104</v>
      </c>
      <c r="G314" s="20" t="s">
        <v>42</v>
      </c>
      <c r="H314" s="255" t="s">
        <v>149</v>
      </c>
      <c r="I314" s="43">
        <v>941000</v>
      </c>
    </row>
    <row r="315" spans="2:9" ht="12.75">
      <c r="B315" s="70" t="s">
        <v>205</v>
      </c>
      <c r="C315" s="81" t="s">
        <v>16</v>
      </c>
      <c r="D315" s="63" t="s">
        <v>20</v>
      </c>
      <c r="E315" s="63" t="s">
        <v>72</v>
      </c>
      <c r="F315" s="63" t="s">
        <v>206</v>
      </c>
      <c r="G315" s="63" t="s">
        <v>42</v>
      </c>
      <c r="H315" s="150"/>
      <c r="I315" s="64">
        <f>I316+I319</f>
        <v>4129897.43</v>
      </c>
    </row>
    <row r="316" spans="2:9" ht="12" customHeight="1">
      <c r="B316" s="24" t="s">
        <v>207</v>
      </c>
      <c r="C316" s="79" t="s">
        <v>16</v>
      </c>
      <c r="D316" s="12" t="s">
        <v>20</v>
      </c>
      <c r="E316" s="12" t="s">
        <v>72</v>
      </c>
      <c r="F316" s="12" t="s">
        <v>206</v>
      </c>
      <c r="G316" s="12" t="s">
        <v>42</v>
      </c>
      <c r="H316" s="148" t="s">
        <v>41</v>
      </c>
      <c r="I316" s="39">
        <f>I317+I318</f>
        <v>3144000</v>
      </c>
    </row>
    <row r="317" spans="2:9" ht="51">
      <c r="B317" s="117" t="s">
        <v>208</v>
      </c>
      <c r="C317" s="79" t="s">
        <v>16</v>
      </c>
      <c r="D317" s="12" t="s">
        <v>20</v>
      </c>
      <c r="E317" s="12" t="s">
        <v>72</v>
      </c>
      <c r="F317" s="12" t="s">
        <v>206</v>
      </c>
      <c r="G317" s="12" t="s">
        <v>42</v>
      </c>
      <c r="H317" s="148" t="s">
        <v>41</v>
      </c>
      <c r="I317" s="39">
        <v>1079000</v>
      </c>
    </row>
    <row r="318" spans="2:9" ht="25.5">
      <c r="B318" s="24" t="s">
        <v>209</v>
      </c>
      <c r="C318" s="79" t="s">
        <v>16</v>
      </c>
      <c r="D318" s="12" t="s">
        <v>20</v>
      </c>
      <c r="E318" s="12" t="s">
        <v>72</v>
      </c>
      <c r="F318" s="12" t="s">
        <v>206</v>
      </c>
      <c r="G318" s="12" t="s">
        <v>42</v>
      </c>
      <c r="H318" s="148" t="s">
        <v>41</v>
      </c>
      <c r="I318" s="39">
        <v>2065000</v>
      </c>
    </row>
    <row r="319" spans="2:9" ht="30.75" customHeight="1">
      <c r="B319" s="24" t="s">
        <v>244</v>
      </c>
      <c r="C319" s="79" t="s">
        <v>16</v>
      </c>
      <c r="D319" s="12" t="s">
        <v>20</v>
      </c>
      <c r="E319" s="12" t="s">
        <v>72</v>
      </c>
      <c r="F319" s="12" t="s">
        <v>206</v>
      </c>
      <c r="G319" s="12" t="s">
        <v>42</v>
      </c>
      <c r="H319" s="148" t="s">
        <v>41</v>
      </c>
      <c r="I319" s="39">
        <v>985897.43</v>
      </c>
    </row>
    <row r="320" spans="2:9" ht="12.75">
      <c r="B320" s="70" t="s">
        <v>147</v>
      </c>
      <c r="C320" s="81" t="s">
        <v>16</v>
      </c>
      <c r="D320" s="63" t="s">
        <v>20</v>
      </c>
      <c r="E320" s="63" t="s">
        <v>72</v>
      </c>
      <c r="F320" s="63" t="s">
        <v>108</v>
      </c>
      <c r="G320" s="63" t="s">
        <v>20</v>
      </c>
      <c r="H320" s="150"/>
      <c r="I320" s="64">
        <f>I321</f>
        <v>30760</v>
      </c>
    </row>
    <row r="321" spans="2:9" ht="12.75">
      <c r="B321" s="24" t="s">
        <v>207</v>
      </c>
      <c r="C321" s="79" t="s">
        <v>16</v>
      </c>
      <c r="D321" s="12" t="s">
        <v>20</v>
      </c>
      <c r="E321" s="12" t="s">
        <v>72</v>
      </c>
      <c r="F321" s="12" t="s">
        <v>108</v>
      </c>
      <c r="G321" s="12" t="s">
        <v>20</v>
      </c>
      <c r="H321" s="148" t="s">
        <v>41</v>
      </c>
      <c r="I321" s="46">
        <v>30760</v>
      </c>
    </row>
    <row r="322" spans="2:9" ht="12.75">
      <c r="B322" s="58" t="s">
        <v>111</v>
      </c>
      <c r="C322" s="76" t="s">
        <v>16</v>
      </c>
      <c r="D322" s="18" t="s">
        <v>20</v>
      </c>
      <c r="E322" s="18" t="s">
        <v>233</v>
      </c>
      <c r="F322" s="18" t="s">
        <v>42</v>
      </c>
      <c r="G322" s="18" t="s">
        <v>42</v>
      </c>
      <c r="H322" s="149"/>
      <c r="I322" s="38">
        <f>I323</f>
        <v>90000</v>
      </c>
    </row>
    <row r="323" spans="2:9" ht="26.25" customHeight="1">
      <c r="B323" s="70" t="s">
        <v>113</v>
      </c>
      <c r="C323" s="81" t="s">
        <v>16</v>
      </c>
      <c r="D323" s="63" t="s">
        <v>20</v>
      </c>
      <c r="E323" s="63" t="s">
        <v>233</v>
      </c>
      <c r="F323" s="63" t="s">
        <v>12</v>
      </c>
      <c r="G323" s="63" t="s">
        <v>42</v>
      </c>
      <c r="H323" s="150"/>
      <c r="I323" s="64">
        <f>I324</f>
        <v>90000</v>
      </c>
    </row>
    <row r="324" spans="2:9" ht="12.75">
      <c r="B324" s="24" t="s">
        <v>119</v>
      </c>
      <c r="C324" s="99" t="s">
        <v>16</v>
      </c>
      <c r="D324" s="12" t="s">
        <v>20</v>
      </c>
      <c r="E324" s="12" t="s">
        <v>233</v>
      </c>
      <c r="F324" s="12" t="s">
        <v>12</v>
      </c>
      <c r="G324" s="12" t="s">
        <v>42</v>
      </c>
      <c r="H324" s="148" t="s">
        <v>41</v>
      </c>
      <c r="I324" s="39">
        <v>90000</v>
      </c>
    </row>
    <row r="325" spans="2:9" ht="25.5">
      <c r="B325" s="290" t="s">
        <v>284</v>
      </c>
      <c r="C325" s="135" t="s">
        <v>16</v>
      </c>
      <c r="D325" s="18" t="s">
        <v>20</v>
      </c>
      <c r="E325" s="18" t="s">
        <v>283</v>
      </c>
      <c r="F325" s="18" t="s">
        <v>42</v>
      </c>
      <c r="G325" s="18" t="s">
        <v>42</v>
      </c>
      <c r="H325" s="18"/>
      <c r="I325" s="38">
        <f>I326</f>
        <v>323000</v>
      </c>
    </row>
    <row r="326" spans="2:9" ht="25.5">
      <c r="B326" s="266" t="s">
        <v>285</v>
      </c>
      <c r="C326" s="136" t="s">
        <v>16</v>
      </c>
      <c r="D326" s="63" t="s">
        <v>20</v>
      </c>
      <c r="E326" s="63" t="s">
        <v>283</v>
      </c>
      <c r="F326" s="63" t="s">
        <v>42</v>
      </c>
      <c r="G326" s="63" t="s">
        <v>10</v>
      </c>
      <c r="H326" s="63"/>
      <c r="I326" s="64">
        <f>I327</f>
        <v>323000</v>
      </c>
    </row>
    <row r="327" spans="2:9" ht="12.75">
      <c r="B327" s="306" t="s">
        <v>119</v>
      </c>
      <c r="C327" s="307" t="s">
        <v>16</v>
      </c>
      <c r="D327" s="12" t="s">
        <v>20</v>
      </c>
      <c r="E327" s="12" t="s">
        <v>283</v>
      </c>
      <c r="F327" s="12" t="s">
        <v>42</v>
      </c>
      <c r="G327" s="12" t="s">
        <v>10</v>
      </c>
      <c r="H327" s="12" t="s">
        <v>41</v>
      </c>
      <c r="I327" s="39">
        <v>323000</v>
      </c>
    </row>
    <row r="328" spans="2:9" ht="12.75">
      <c r="B328" s="57" t="s">
        <v>121</v>
      </c>
      <c r="C328" s="78" t="s">
        <v>16</v>
      </c>
      <c r="D328" s="11" t="s">
        <v>21</v>
      </c>
      <c r="E328" s="17"/>
      <c r="F328" s="17"/>
      <c r="G328" s="17"/>
      <c r="H328" s="256"/>
      <c r="I328" s="40">
        <f>I329+I342</f>
        <v>14047558.04</v>
      </c>
    </row>
    <row r="329" spans="2:9" ht="12.75">
      <c r="B329" s="58" t="s">
        <v>81</v>
      </c>
      <c r="C329" s="97" t="s">
        <v>16</v>
      </c>
      <c r="D329" s="19" t="s">
        <v>21</v>
      </c>
      <c r="E329" s="18" t="s">
        <v>6</v>
      </c>
      <c r="F329" s="18" t="s">
        <v>42</v>
      </c>
      <c r="G329" s="18" t="s">
        <v>42</v>
      </c>
      <c r="H329" s="248"/>
      <c r="I329" s="38">
        <f>I330+I334</f>
        <v>11457158.04</v>
      </c>
    </row>
    <row r="330" spans="2:9" ht="42.75" customHeight="1">
      <c r="B330" s="70" t="s">
        <v>210</v>
      </c>
      <c r="C330" s="95" t="s">
        <v>16</v>
      </c>
      <c r="D330" s="66" t="s">
        <v>21</v>
      </c>
      <c r="E330" s="63" t="s">
        <v>6</v>
      </c>
      <c r="F330" s="63" t="s">
        <v>16</v>
      </c>
      <c r="G330" s="63" t="s">
        <v>42</v>
      </c>
      <c r="H330" s="249"/>
      <c r="I330" s="64">
        <f>I331+I332</f>
        <v>2827158.04</v>
      </c>
    </row>
    <row r="331" spans="2:9" ht="12.75">
      <c r="B331" s="24" t="s">
        <v>119</v>
      </c>
      <c r="C331" s="96" t="s">
        <v>16</v>
      </c>
      <c r="D331" s="13" t="s">
        <v>21</v>
      </c>
      <c r="E331" s="12" t="s">
        <v>6</v>
      </c>
      <c r="F331" s="12" t="s">
        <v>16</v>
      </c>
      <c r="G331" s="12" t="s">
        <v>42</v>
      </c>
      <c r="H331" s="251" t="s">
        <v>41</v>
      </c>
      <c r="I331" s="39">
        <v>2618000</v>
      </c>
    </row>
    <row r="332" spans="2:9" ht="12.75">
      <c r="B332" s="24" t="s">
        <v>245</v>
      </c>
      <c r="C332" s="96" t="s">
        <v>16</v>
      </c>
      <c r="D332" s="13" t="s">
        <v>21</v>
      </c>
      <c r="E332" s="12" t="s">
        <v>6</v>
      </c>
      <c r="F332" s="12" t="s">
        <v>16</v>
      </c>
      <c r="G332" s="12" t="s">
        <v>42</v>
      </c>
      <c r="H332" s="251" t="s">
        <v>41</v>
      </c>
      <c r="I332" s="39">
        <v>209158.04</v>
      </c>
    </row>
    <row r="333" spans="2:9" ht="12.75">
      <c r="B333" s="24" t="s">
        <v>263</v>
      </c>
      <c r="C333" s="96" t="s">
        <v>16</v>
      </c>
      <c r="D333" s="13" t="s">
        <v>21</v>
      </c>
      <c r="E333" s="12" t="s">
        <v>6</v>
      </c>
      <c r="F333" s="12" t="s">
        <v>16</v>
      </c>
      <c r="G333" s="12" t="s">
        <v>10</v>
      </c>
      <c r="H333" s="251" t="s">
        <v>41</v>
      </c>
      <c r="I333" s="39">
        <v>186145.61</v>
      </c>
    </row>
    <row r="334" spans="2:9" ht="53.25" customHeight="1">
      <c r="B334" s="58" t="s">
        <v>246</v>
      </c>
      <c r="C334" s="97" t="s">
        <v>16</v>
      </c>
      <c r="D334" s="19" t="s">
        <v>21</v>
      </c>
      <c r="E334" s="18" t="s">
        <v>6</v>
      </c>
      <c r="F334" s="18" t="s">
        <v>211</v>
      </c>
      <c r="G334" s="18" t="s">
        <v>16</v>
      </c>
      <c r="H334" s="248"/>
      <c r="I334" s="38">
        <f>I335+I337+I339</f>
        <v>8630000</v>
      </c>
    </row>
    <row r="335" spans="2:9" ht="12.75">
      <c r="B335" s="70" t="s">
        <v>247</v>
      </c>
      <c r="C335" s="95" t="s">
        <v>16</v>
      </c>
      <c r="D335" s="66" t="s">
        <v>21</v>
      </c>
      <c r="E335" s="63" t="s">
        <v>6</v>
      </c>
      <c r="F335" s="63" t="s">
        <v>211</v>
      </c>
      <c r="G335" s="63" t="s">
        <v>87</v>
      </c>
      <c r="H335" s="249"/>
      <c r="I335" s="64">
        <f>I336</f>
        <v>350000</v>
      </c>
    </row>
    <row r="336" spans="2:9" ht="12.75">
      <c r="B336" s="24" t="s">
        <v>119</v>
      </c>
      <c r="C336" s="96" t="s">
        <v>16</v>
      </c>
      <c r="D336" s="13" t="s">
        <v>21</v>
      </c>
      <c r="E336" s="12" t="s">
        <v>6</v>
      </c>
      <c r="F336" s="12" t="s">
        <v>211</v>
      </c>
      <c r="G336" s="12" t="s">
        <v>87</v>
      </c>
      <c r="H336" s="251" t="s">
        <v>41</v>
      </c>
      <c r="I336" s="39">
        <v>350000</v>
      </c>
    </row>
    <row r="337" spans="2:9" ht="12.75">
      <c r="B337" s="70" t="s">
        <v>248</v>
      </c>
      <c r="C337" s="95" t="s">
        <v>16</v>
      </c>
      <c r="D337" s="66" t="s">
        <v>21</v>
      </c>
      <c r="E337" s="63" t="s">
        <v>6</v>
      </c>
      <c r="F337" s="63" t="s">
        <v>211</v>
      </c>
      <c r="G337" s="63" t="s">
        <v>15</v>
      </c>
      <c r="H337" s="249"/>
      <c r="I337" s="64">
        <f>I338</f>
        <v>270000</v>
      </c>
    </row>
    <row r="338" spans="2:9" ht="12.75">
      <c r="B338" s="24" t="s">
        <v>119</v>
      </c>
      <c r="C338" s="96" t="s">
        <v>16</v>
      </c>
      <c r="D338" s="13" t="s">
        <v>21</v>
      </c>
      <c r="E338" s="12" t="s">
        <v>6</v>
      </c>
      <c r="F338" s="12" t="s">
        <v>211</v>
      </c>
      <c r="G338" s="12" t="s">
        <v>15</v>
      </c>
      <c r="H338" s="251" t="s">
        <v>41</v>
      </c>
      <c r="I338" s="39">
        <v>270000</v>
      </c>
    </row>
    <row r="339" spans="2:9" ht="12.75">
      <c r="B339" s="70" t="s">
        <v>249</v>
      </c>
      <c r="C339" s="95" t="s">
        <v>16</v>
      </c>
      <c r="D339" s="66" t="s">
        <v>21</v>
      </c>
      <c r="E339" s="63" t="s">
        <v>6</v>
      </c>
      <c r="F339" s="63" t="s">
        <v>211</v>
      </c>
      <c r="G339" s="63" t="s">
        <v>211</v>
      </c>
      <c r="H339" s="249"/>
      <c r="I339" s="64">
        <f>I340+I341</f>
        <v>8010000</v>
      </c>
    </row>
    <row r="340" spans="2:9" ht="12.75">
      <c r="B340" s="24" t="s">
        <v>119</v>
      </c>
      <c r="C340" s="98" t="s">
        <v>16</v>
      </c>
      <c r="D340" s="25" t="s">
        <v>21</v>
      </c>
      <c r="E340" s="25" t="s">
        <v>6</v>
      </c>
      <c r="F340" s="31" t="s">
        <v>211</v>
      </c>
      <c r="G340" s="31" t="s">
        <v>211</v>
      </c>
      <c r="H340" s="204" t="s">
        <v>41</v>
      </c>
      <c r="I340" s="39">
        <v>8000000</v>
      </c>
    </row>
    <row r="341" spans="2:9" ht="12.75">
      <c r="B341" s="24" t="s">
        <v>245</v>
      </c>
      <c r="C341" s="98" t="s">
        <v>16</v>
      </c>
      <c r="D341" s="25" t="s">
        <v>21</v>
      </c>
      <c r="E341" s="25" t="s">
        <v>6</v>
      </c>
      <c r="F341" s="31" t="s">
        <v>211</v>
      </c>
      <c r="G341" s="31" t="s">
        <v>211</v>
      </c>
      <c r="H341" s="204" t="s">
        <v>41</v>
      </c>
      <c r="I341" s="39">
        <v>10000</v>
      </c>
    </row>
    <row r="342" spans="2:9" ht="12.75">
      <c r="B342" s="58" t="s">
        <v>111</v>
      </c>
      <c r="C342" s="97" t="s">
        <v>16</v>
      </c>
      <c r="D342" s="19" t="s">
        <v>21</v>
      </c>
      <c r="E342" s="18" t="s">
        <v>233</v>
      </c>
      <c r="F342" s="18" t="s">
        <v>42</v>
      </c>
      <c r="G342" s="18" t="s">
        <v>42</v>
      </c>
      <c r="H342" s="248"/>
      <c r="I342" s="38">
        <f>I343</f>
        <v>2590400</v>
      </c>
    </row>
    <row r="343" spans="2:9" ht="38.25">
      <c r="B343" s="70" t="s">
        <v>212</v>
      </c>
      <c r="C343" s="95" t="s">
        <v>16</v>
      </c>
      <c r="D343" s="66" t="s">
        <v>21</v>
      </c>
      <c r="E343" s="63" t="s">
        <v>233</v>
      </c>
      <c r="F343" s="63" t="s">
        <v>18</v>
      </c>
      <c r="G343" s="63" t="s">
        <v>42</v>
      </c>
      <c r="H343" s="249"/>
      <c r="I343" s="64">
        <f>I344</f>
        <v>2590400</v>
      </c>
    </row>
    <row r="344" spans="2:9" ht="12.75">
      <c r="B344" s="24" t="s">
        <v>119</v>
      </c>
      <c r="C344" s="98" t="s">
        <v>16</v>
      </c>
      <c r="D344" s="25" t="s">
        <v>21</v>
      </c>
      <c r="E344" s="25" t="s">
        <v>233</v>
      </c>
      <c r="F344" s="31" t="s">
        <v>18</v>
      </c>
      <c r="G344" s="31" t="s">
        <v>42</v>
      </c>
      <c r="H344" s="204" t="s">
        <v>41</v>
      </c>
      <c r="I344" s="39">
        <f>I345+I346</f>
        <v>2590400</v>
      </c>
    </row>
    <row r="345" spans="2:9" ht="12.75">
      <c r="B345" s="24" t="s">
        <v>213</v>
      </c>
      <c r="C345" s="98" t="s">
        <v>16</v>
      </c>
      <c r="D345" s="25" t="s">
        <v>21</v>
      </c>
      <c r="E345" s="25" t="s">
        <v>233</v>
      </c>
      <c r="F345" s="31" t="s">
        <v>18</v>
      </c>
      <c r="G345" s="31" t="s">
        <v>87</v>
      </c>
      <c r="H345" s="204" t="s">
        <v>41</v>
      </c>
      <c r="I345" s="39">
        <v>1436400</v>
      </c>
    </row>
    <row r="346" spans="2:9" ht="12.75">
      <c r="B346" s="205" t="s">
        <v>214</v>
      </c>
      <c r="C346" s="144" t="s">
        <v>16</v>
      </c>
      <c r="D346" s="25" t="s">
        <v>21</v>
      </c>
      <c r="E346" s="25" t="s">
        <v>233</v>
      </c>
      <c r="F346" s="31" t="s">
        <v>18</v>
      </c>
      <c r="G346" s="31" t="s">
        <v>15</v>
      </c>
      <c r="H346" s="204" t="s">
        <v>41</v>
      </c>
      <c r="I346" s="39">
        <v>1154000</v>
      </c>
    </row>
    <row r="347" spans="2:9" ht="12.75">
      <c r="B347" s="206" t="s">
        <v>135</v>
      </c>
      <c r="C347" s="161" t="s">
        <v>87</v>
      </c>
      <c r="D347" s="162"/>
      <c r="E347" s="162"/>
      <c r="F347" s="162"/>
      <c r="G347" s="162"/>
      <c r="H347" s="240"/>
      <c r="I347" s="45">
        <f>I348+I354</f>
        <v>20708319.8</v>
      </c>
    </row>
    <row r="348" spans="2:9" ht="12.75">
      <c r="B348" s="124" t="s">
        <v>122</v>
      </c>
      <c r="C348" s="160" t="s">
        <v>87</v>
      </c>
      <c r="D348" s="165" t="s">
        <v>10</v>
      </c>
      <c r="E348" s="134"/>
      <c r="F348" s="49"/>
      <c r="G348" s="49"/>
      <c r="H348" s="257"/>
      <c r="I348" s="40">
        <f>I349</f>
        <v>7427000</v>
      </c>
    </row>
    <row r="349" spans="2:9" ht="12.75">
      <c r="B349" s="123" t="s">
        <v>142</v>
      </c>
      <c r="C349" s="164" t="s">
        <v>87</v>
      </c>
      <c r="D349" s="151" t="s">
        <v>10</v>
      </c>
      <c r="E349" s="152" t="s">
        <v>143</v>
      </c>
      <c r="F349" s="151" t="s">
        <v>42</v>
      </c>
      <c r="G349" s="143" t="s">
        <v>42</v>
      </c>
      <c r="H349" s="220"/>
      <c r="I349" s="38">
        <f>I350+I352</f>
        <v>7427000</v>
      </c>
    </row>
    <row r="350" spans="2:9" ht="12.75">
      <c r="B350" s="159" t="s">
        <v>158</v>
      </c>
      <c r="C350" s="153" t="s">
        <v>87</v>
      </c>
      <c r="D350" s="158" t="s">
        <v>10</v>
      </c>
      <c r="E350" s="154" t="s">
        <v>143</v>
      </c>
      <c r="F350" s="158" t="s">
        <v>10</v>
      </c>
      <c r="G350" s="142" t="s">
        <v>101</v>
      </c>
      <c r="H350" s="217"/>
      <c r="I350" s="64">
        <f>I351+I389</f>
        <v>1800000</v>
      </c>
    </row>
    <row r="351" spans="2:9" ht="12.75">
      <c r="B351" s="207" t="s">
        <v>156</v>
      </c>
      <c r="C351" s="9" t="s">
        <v>87</v>
      </c>
      <c r="D351" s="47" t="s">
        <v>10</v>
      </c>
      <c r="E351" s="61" t="s">
        <v>143</v>
      </c>
      <c r="F351" s="48" t="s">
        <v>10</v>
      </c>
      <c r="G351" s="48" t="s">
        <v>101</v>
      </c>
      <c r="H351" s="219" t="s">
        <v>150</v>
      </c>
      <c r="I351" s="50">
        <v>1800000</v>
      </c>
    </row>
    <row r="352" spans="2:9" ht="25.5">
      <c r="B352" s="155" t="s">
        <v>157</v>
      </c>
      <c r="C352" s="153" t="s">
        <v>87</v>
      </c>
      <c r="D352" s="158" t="s">
        <v>10</v>
      </c>
      <c r="E352" s="154" t="s">
        <v>143</v>
      </c>
      <c r="F352" s="158" t="s">
        <v>10</v>
      </c>
      <c r="G352" s="142" t="s">
        <v>215</v>
      </c>
      <c r="H352" s="217"/>
      <c r="I352" s="64">
        <f>I353+I389</f>
        <v>5627000</v>
      </c>
    </row>
    <row r="353" spans="2:9" ht="12.75">
      <c r="B353" s="125" t="s">
        <v>156</v>
      </c>
      <c r="C353" s="145" t="s">
        <v>87</v>
      </c>
      <c r="D353" s="156" t="s">
        <v>10</v>
      </c>
      <c r="E353" s="163" t="s">
        <v>143</v>
      </c>
      <c r="F353" s="157" t="s">
        <v>10</v>
      </c>
      <c r="G353" s="157" t="s">
        <v>215</v>
      </c>
      <c r="H353" s="163" t="s">
        <v>150</v>
      </c>
      <c r="I353" s="50">
        <v>5627000</v>
      </c>
    </row>
    <row r="354" spans="2:9" ht="12.75">
      <c r="B354" s="208" t="s">
        <v>216</v>
      </c>
      <c r="C354" s="78" t="s">
        <v>87</v>
      </c>
      <c r="D354" s="34" t="s">
        <v>21</v>
      </c>
      <c r="E354" s="209"/>
      <c r="F354" s="139"/>
      <c r="G354" s="139"/>
      <c r="H354" s="209"/>
      <c r="I354" s="40">
        <f>I355+I357+I362+I370+I367+I373+I376+I387</f>
        <v>13281319.8</v>
      </c>
    </row>
    <row r="355" spans="2:9" ht="15.75" customHeight="1">
      <c r="B355" s="109" t="s">
        <v>217</v>
      </c>
      <c r="C355" s="101" t="s">
        <v>87</v>
      </c>
      <c r="D355" s="210" t="s">
        <v>21</v>
      </c>
      <c r="E355" s="211" t="s">
        <v>40</v>
      </c>
      <c r="F355" s="71" t="s">
        <v>104</v>
      </c>
      <c r="G355" s="71" t="s">
        <v>42</v>
      </c>
      <c r="H355" s="258"/>
      <c r="I355" s="64">
        <f>I356</f>
        <v>481000</v>
      </c>
    </row>
    <row r="356" spans="2:9" ht="12.75">
      <c r="B356" s="212" t="s">
        <v>216</v>
      </c>
      <c r="C356" s="79" t="s">
        <v>87</v>
      </c>
      <c r="D356" s="35" t="s">
        <v>21</v>
      </c>
      <c r="E356" s="213" t="s">
        <v>40</v>
      </c>
      <c r="F356" s="16" t="s">
        <v>104</v>
      </c>
      <c r="G356" s="16" t="s">
        <v>42</v>
      </c>
      <c r="H356" s="213" t="s">
        <v>218</v>
      </c>
      <c r="I356" s="46">
        <v>481000</v>
      </c>
    </row>
    <row r="357" spans="2:9" ht="12.75">
      <c r="B357" s="214" t="s">
        <v>164</v>
      </c>
      <c r="C357" s="173" t="s">
        <v>87</v>
      </c>
      <c r="D357" s="51" t="s">
        <v>21</v>
      </c>
      <c r="E357" s="215" t="s">
        <v>165</v>
      </c>
      <c r="F357" s="52" t="s">
        <v>42</v>
      </c>
      <c r="G357" s="52" t="s">
        <v>42</v>
      </c>
      <c r="H357" s="259"/>
      <c r="I357" s="38">
        <f>I358+I360</f>
        <v>633919.8</v>
      </c>
    </row>
    <row r="358" spans="2:9" ht="12.75">
      <c r="B358" s="170" t="s">
        <v>166</v>
      </c>
      <c r="C358" s="136" t="s">
        <v>87</v>
      </c>
      <c r="D358" s="63" t="s">
        <v>21</v>
      </c>
      <c r="E358" s="63" t="s">
        <v>165</v>
      </c>
      <c r="F358" s="63" t="s">
        <v>17</v>
      </c>
      <c r="G358" s="63" t="s">
        <v>42</v>
      </c>
      <c r="H358" s="63"/>
      <c r="I358" s="64">
        <f>I359</f>
        <v>483919.8</v>
      </c>
    </row>
    <row r="359" spans="2:9" ht="12.75">
      <c r="B359" s="306" t="s">
        <v>250</v>
      </c>
      <c r="C359" s="137" t="s">
        <v>87</v>
      </c>
      <c r="D359" s="12" t="s">
        <v>21</v>
      </c>
      <c r="E359" s="12" t="s">
        <v>165</v>
      </c>
      <c r="F359" s="12" t="s">
        <v>17</v>
      </c>
      <c r="G359" s="12" t="s">
        <v>42</v>
      </c>
      <c r="H359" s="12" t="s">
        <v>218</v>
      </c>
      <c r="I359" s="39">
        <v>483919.8</v>
      </c>
    </row>
    <row r="360" spans="2:9" ht="12.75">
      <c r="B360" s="269" t="s">
        <v>261</v>
      </c>
      <c r="C360" s="81" t="s">
        <v>87</v>
      </c>
      <c r="D360" s="65" t="s">
        <v>21</v>
      </c>
      <c r="E360" s="217" t="s">
        <v>165</v>
      </c>
      <c r="F360" s="142" t="s">
        <v>16</v>
      </c>
      <c r="G360" s="142" t="s">
        <v>42</v>
      </c>
      <c r="H360" s="217"/>
      <c r="I360" s="64">
        <f>I361</f>
        <v>150000</v>
      </c>
    </row>
    <row r="361" spans="2:9" ht="12.75">
      <c r="B361" s="212" t="s">
        <v>250</v>
      </c>
      <c r="C361" s="218" t="s">
        <v>87</v>
      </c>
      <c r="D361" s="47" t="s">
        <v>21</v>
      </c>
      <c r="E361" s="219" t="s">
        <v>165</v>
      </c>
      <c r="F361" s="48" t="s">
        <v>16</v>
      </c>
      <c r="G361" s="48" t="s">
        <v>42</v>
      </c>
      <c r="H361" s="219" t="s">
        <v>218</v>
      </c>
      <c r="I361" s="46">
        <v>150000</v>
      </c>
    </row>
    <row r="362" spans="2:9" ht="12.75">
      <c r="B362" s="277" t="s">
        <v>265</v>
      </c>
      <c r="C362" s="135" t="s">
        <v>87</v>
      </c>
      <c r="D362" s="138" t="s">
        <v>21</v>
      </c>
      <c r="E362" s="220" t="s">
        <v>264</v>
      </c>
      <c r="F362" s="143" t="s">
        <v>12</v>
      </c>
      <c r="G362" s="143" t="s">
        <v>42</v>
      </c>
      <c r="H362" s="138"/>
      <c r="I362" s="38">
        <f>I363+I365</f>
        <v>2139100</v>
      </c>
    </row>
    <row r="363" spans="2:9" ht="12.75">
      <c r="B363" s="216" t="s">
        <v>266</v>
      </c>
      <c r="C363" s="81" t="s">
        <v>87</v>
      </c>
      <c r="D363" s="65" t="s">
        <v>21</v>
      </c>
      <c r="E363" s="217" t="s">
        <v>264</v>
      </c>
      <c r="F363" s="142" t="s">
        <v>12</v>
      </c>
      <c r="G363" s="142" t="s">
        <v>18</v>
      </c>
      <c r="H363" s="217"/>
      <c r="I363" s="64">
        <f>I364</f>
        <v>1645400</v>
      </c>
    </row>
    <row r="364" spans="2:9" ht="13.5" thickBot="1">
      <c r="B364" s="212" t="s">
        <v>250</v>
      </c>
      <c r="C364" s="218" t="s">
        <v>87</v>
      </c>
      <c r="D364" s="47" t="s">
        <v>21</v>
      </c>
      <c r="E364" s="219" t="s">
        <v>264</v>
      </c>
      <c r="F364" s="48" t="s">
        <v>12</v>
      </c>
      <c r="G364" s="48" t="s">
        <v>18</v>
      </c>
      <c r="H364" s="260" t="s">
        <v>218</v>
      </c>
      <c r="I364" s="46">
        <v>1645400</v>
      </c>
    </row>
    <row r="365" spans="2:9" ht="12.75">
      <c r="B365" s="216" t="s">
        <v>267</v>
      </c>
      <c r="C365" s="81" t="s">
        <v>87</v>
      </c>
      <c r="D365" s="65" t="s">
        <v>21</v>
      </c>
      <c r="E365" s="217" t="s">
        <v>264</v>
      </c>
      <c r="F365" s="142" t="s">
        <v>12</v>
      </c>
      <c r="G365" s="142" t="s">
        <v>20</v>
      </c>
      <c r="H365" s="217"/>
      <c r="I365" s="64">
        <f>I366</f>
        <v>493700</v>
      </c>
    </row>
    <row r="366" spans="2:9" ht="13.5" thickBot="1">
      <c r="B366" s="212" t="s">
        <v>250</v>
      </c>
      <c r="C366" s="218" t="s">
        <v>87</v>
      </c>
      <c r="D366" s="47" t="s">
        <v>21</v>
      </c>
      <c r="E366" s="219" t="s">
        <v>264</v>
      </c>
      <c r="F366" s="48" t="s">
        <v>12</v>
      </c>
      <c r="G366" s="48" t="s">
        <v>20</v>
      </c>
      <c r="H366" s="260" t="s">
        <v>218</v>
      </c>
      <c r="I366" s="46">
        <v>493700</v>
      </c>
    </row>
    <row r="367" spans="2:9" ht="12.75">
      <c r="B367" s="309" t="s">
        <v>190</v>
      </c>
      <c r="C367" s="135" t="s">
        <v>87</v>
      </c>
      <c r="D367" s="18" t="s">
        <v>21</v>
      </c>
      <c r="E367" s="18" t="s">
        <v>191</v>
      </c>
      <c r="F367" s="18" t="s">
        <v>42</v>
      </c>
      <c r="G367" s="18" t="s">
        <v>42</v>
      </c>
      <c r="H367" s="35"/>
      <c r="I367" s="38">
        <f>I368</f>
        <v>21000</v>
      </c>
    </row>
    <row r="368" spans="2:9" ht="12.75">
      <c r="B368" s="311" t="s">
        <v>192</v>
      </c>
      <c r="C368" s="136" t="s">
        <v>87</v>
      </c>
      <c r="D368" s="63" t="s">
        <v>21</v>
      </c>
      <c r="E368" s="63" t="s">
        <v>191</v>
      </c>
      <c r="F368" s="63" t="s">
        <v>11</v>
      </c>
      <c r="G368" s="63" t="s">
        <v>42</v>
      </c>
      <c r="H368" s="63"/>
      <c r="I368" s="64">
        <f>I369</f>
        <v>21000</v>
      </c>
    </row>
    <row r="369" spans="2:9" ht="12.75">
      <c r="B369" s="306" t="s">
        <v>250</v>
      </c>
      <c r="C369" s="307" t="s">
        <v>87</v>
      </c>
      <c r="D369" s="12" t="s">
        <v>21</v>
      </c>
      <c r="E369" s="12" t="s">
        <v>191</v>
      </c>
      <c r="F369" s="12" t="s">
        <v>11</v>
      </c>
      <c r="G369" s="12" t="s">
        <v>42</v>
      </c>
      <c r="H369" s="12" t="s">
        <v>218</v>
      </c>
      <c r="I369" s="39">
        <v>21000</v>
      </c>
    </row>
    <row r="370" spans="2:9" ht="12.75">
      <c r="B370" s="277" t="s">
        <v>269</v>
      </c>
      <c r="C370" s="135" t="s">
        <v>87</v>
      </c>
      <c r="D370" s="138" t="s">
        <v>21</v>
      </c>
      <c r="E370" s="220" t="s">
        <v>268</v>
      </c>
      <c r="F370" s="143" t="s">
        <v>42</v>
      </c>
      <c r="G370" s="143" t="s">
        <v>42</v>
      </c>
      <c r="H370" s="138"/>
      <c r="I370" s="38">
        <f>I371</f>
        <v>1500000</v>
      </c>
    </row>
    <row r="371" spans="2:9" ht="25.5">
      <c r="B371" s="216" t="s">
        <v>270</v>
      </c>
      <c r="C371" s="81" t="s">
        <v>87</v>
      </c>
      <c r="D371" s="65" t="s">
        <v>21</v>
      </c>
      <c r="E371" s="217" t="s">
        <v>268</v>
      </c>
      <c r="F371" s="142" t="s">
        <v>20</v>
      </c>
      <c r="G371" s="142" t="s">
        <v>42</v>
      </c>
      <c r="H371" s="217"/>
      <c r="I371" s="64">
        <f>I372</f>
        <v>1500000</v>
      </c>
    </row>
    <row r="372" spans="2:9" ht="13.5" thickBot="1">
      <c r="B372" s="212" t="s">
        <v>250</v>
      </c>
      <c r="C372" s="218" t="s">
        <v>87</v>
      </c>
      <c r="D372" s="47" t="s">
        <v>21</v>
      </c>
      <c r="E372" s="219" t="s">
        <v>268</v>
      </c>
      <c r="F372" s="48" t="s">
        <v>20</v>
      </c>
      <c r="G372" s="48" t="s">
        <v>42</v>
      </c>
      <c r="H372" s="260" t="s">
        <v>218</v>
      </c>
      <c r="I372" s="46">
        <v>1500000</v>
      </c>
    </row>
    <row r="373" spans="2:9" ht="12.75">
      <c r="B373" s="277" t="s">
        <v>81</v>
      </c>
      <c r="C373" s="135" t="s">
        <v>87</v>
      </c>
      <c r="D373" s="138" t="s">
        <v>21</v>
      </c>
      <c r="E373" s="220" t="s">
        <v>6</v>
      </c>
      <c r="F373" s="143" t="s">
        <v>42</v>
      </c>
      <c r="G373" s="143" t="s">
        <v>42</v>
      </c>
      <c r="H373" s="138"/>
      <c r="I373" s="38">
        <f>I374</f>
        <v>556300</v>
      </c>
    </row>
    <row r="374" spans="2:9" ht="25.5">
      <c r="B374" s="216" t="s">
        <v>219</v>
      </c>
      <c r="C374" s="81" t="s">
        <v>87</v>
      </c>
      <c r="D374" s="65" t="s">
        <v>21</v>
      </c>
      <c r="E374" s="217" t="s">
        <v>6</v>
      </c>
      <c r="F374" s="142" t="s">
        <v>22</v>
      </c>
      <c r="G374" s="142" t="s">
        <v>42</v>
      </c>
      <c r="H374" s="217"/>
      <c r="I374" s="64">
        <f>I375</f>
        <v>556300</v>
      </c>
    </row>
    <row r="375" spans="2:9" ht="13.5" thickBot="1">
      <c r="B375" s="212" t="s">
        <v>250</v>
      </c>
      <c r="C375" s="218" t="s">
        <v>87</v>
      </c>
      <c r="D375" s="47" t="s">
        <v>21</v>
      </c>
      <c r="E375" s="219" t="s">
        <v>6</v>
      </c>
      <c r="F375" s="48" t="s">
        <v>22</v>
      </c>
      <c r="G375" s="48" t="s">
        <v>42</v>
      </c>
      <c r="H375" s="260" t="s">
        <v>218</v>
      </c>
      <c r="I375" s="46">
        <v>556300</v>
      </c>
    </row>
    <row r="376" spans="2:9" ht="25.5">
      <c r="B376" s="58" t="s">
        <v>167</v>
      </c>
      <c r="C376" s="76" t="s">
        <v>87</v>
      </c>
      <c r="D376" s="138" t="s">
        <v>21</v>
      </c>
      <c r="E376" s="220" t="s">
        <v>161</v>
      </c>
      <c r="F376" s="143" t="s">
        <v>10</v>
      </c>
      <c r="G376" s="143" t="s">
        <v>42</v>
      </c>
      <c r="H376" s="220"/>
      <c r="I376" s="184">
        <f>I377+I379+I381+I383</f>
        <v>7941000</v>
      </c>
    </row>
    <row r="377" spans="2:9" ht="25.5">
      <c r="B377" s="70" t="s">
        <v>193</v>
      </c>
      <c r="C377" s="95" t="s">
        <v>87</v>
      </c>
      <c r="D377" s="66" t="s">
        <v>21</v>
      </c>
      <c r="E377" s="63" t="s">
        <v>161</v>
      </c>
      <c r="F377" s="66" t="s">
        <v>10</v>
      </c>
      <c r="G377" s="66" t="s">
        <v>10</v>
      </c>
      <c r="H377" s="249"/>
      <c r="I377" s="64">
        <f>I378</f>
        <v>34000</v>
      </c>
    </row>
    <row r="378" spans="2:9" ht="12.75">
      <c r="B378" s="212" t="s">
        <v>216</v>
      </c>
      <c r="C378" s="79" t="s">
        <v>87</v>
      </c>
      <c r="D378" s="12" t="s">
        <v>21</v>
      </c>
      <c r="E378" s="12" t="s">
        <v>161</v>
      </c>
      <c r="F378" s="12" t="s">
        <v>10</v>
      </c>
      <c r="G378" s="12" t="s">
        <v>10</v>
      </c>
      <c r="H378" s="148" t="s">
        <v>218</v>
      </c>
      <c r="I378" s="46">
        <v>34000</v>
      </c>
    </row>
    <row r="379" spans="2:9" ht="26.25" customHeight="1">
      <c r="B379" s="70" t="s">
        <v>186</v>
      </c>
      <c r="C379" s="81" t="s">
        <v>87</v>
      </c>
      <c r="D379" s="63" t="s">
        <v>21</v>
      </c>
      <c r="E379" s="63" t="s">
        <v>161</v>
      </c>
      <c r="F379" s="63" t="s">
        <v>10</v>
      </c>
      <c r="G379" s="63" t="s">
        <v>17</v>
      </c>
      <c r="H379" s="150"/>
      <c r="I379" s="64">
        <f>I380</f>
        <v>721000</v>
      </c>
    </row>
    <row r="380" spans="2:9" ht="12.75">
      <c r="B380" s="212" t="s">
        <v>216</v>
      </c>
      <c r="C380" s="171" t="s">
        <v>87</v>
      </c>
      <c r="D380" s="25" t="s">
        <v>21</v>
      </c>
      <c r="E380" s="25" t="s">
        <v>161</v>
      </c>
      <c r="F380" s="25" t="s">
        <v>10</v>
      </c>
      <c r="G380" s="25" t="s">
        <v>17</v>
      </c>
      <c r="H380" s="204" t="s">
        <v>218</v>
      </c>
      <c r="I380" s="46">
        <v>721000</v>
      </c>
    </row>
    <row r="381" spans="2:9" ht="12.75">
      <c r="B381" s="70" t="s">
        <v>260</v>
      </c>
      <c r="C381" s="81" t="s">
        <v>87</v>
      </c>
      <c r="D381" s="63" t="s">
        <v>21</v>
      </c>
      <c r="E381" s="63" t="s">
        <v>161</v>
      </c>
      <c r="F381" s="63" t="s">
        <v>10</v>
      </c>
      <c r="G381" s="63" t="s">
        <v>11</v>
      </c>
      <c r="H381" s="150"/>
      <c r="I381" s="64">
        <f>I382</f>
        <v>926000</v>
      </c>
    </row>
    <row r="382" spans="2:9" ht="12.75">
      <c r="B382" s="212" t="s">
        <v>216</v>
      </c>
      <c r="C382" s="171" t="s">
        <v>87</v>
      </c>
      <c r="D382" s="25" t="s">
        <v>21</v>
      </c>
      <c r="E382" s="25" t="s">
        <v>161</v>
      </c>
      <c r="F382" s="25" t="s">
        <v>10</v>
      </c>
      <c r="G382" s="25" t="s">
        <v>11</v>
      </c>
      <c r="H382" s="204" t="s">
        <v>218</v>
      </c>
      <c r="I382" s="46">
        <v>926000</v>
      </c>
    </row>
    <row r="383" spans="2:9" ht="25.5">
      <c r="B383" s="266" t="s">
        <v>187</v>
      </c>
      <c r="C383" s="81" t="s">
        <v>87</v>
      </c>
      <c r="D383" s="63" t="s">
        <v>21</v>
      </c>
      <c r="E383" s="63" t="s">
        <v>161</v>
      </c>
      <c r="F383" s="63" t="s">
        <v>10</v>
      </c>
      <c r="G383" s="63" t="s">
        <v>87</v>
      </c>
      <c r="H383" s="150"/>
      <c r="I383" s="64">
        <f>I384</f>
        <v>6260000</v>
      </c>
    </row>
    <row r="384" spans="2:9" ht="12.75">
      <c r="B384" s="212" t="s">
        <v>216</v>
      </c>
      <c r="C384" s="79" t="s">
        <v>87</v>
      </c>
      <c r="D384" s="12" t="s">
        <v>21</v>
      </c>
      <c r="E384" s="12" t="s">
        <v>161</v>
      </c>
      <c r="F384" s="12" t="s">
        <v>10</v>
      </c>
      <c r="G384" s="12" t="s">
        <v>87</v>
      </c>
      <c r="H384" s="148" t="s">
        <v>218</v>
      </c>
      <c r="I384" s="46">
        <v>6260000</v>
      </c>
    </row>
    <row r="385" spans="2:9" ht="12.75">
      <c r="B385" s="195" t="s">
        <v>3</v>
      </c>
      <c r="C385" s="143" t="s">
        <v>87</v>
      </c>
      <c r="D385" s="19" t="s">
        <v>21</v>
      </c>
      <c r="E385" s="18" t="s">
        <v>37</v>
      </c>
      <c r="F385" s="18" t="s">
        <v>42</v>
      </c>
      <c r="G385" s="18" t="s">
        <v>42</v>
      </c>
      <c r="H385" s="19"/>
      <c r="I385" s="44">
        <f>I386</f>
        <v>9000</v>
      </c>
    </row>
    <row r="386" spans="2:9" ht="25.5">
      <c r="B386" s="310" t="s">
        <v>197</v>
      </c>
      <c r="C386" s="136" t="s">
        <v>87</v>
      </c>
      <c r="D386" s="63" t="s">
        <v>21</v>
      </c>
      <c r="E386" s="63" t="s">
        <v>37</v>
      </c>
      <c r="F386" s="63" t="s">
        <v>14</v>
      </c>
      <c r="G386" s="63" t="s">
        <v>20</v>
      </c>
      <c r="H386" s="63"/>
      <c r="I386" s="64">
        <f>I387</f>
        <v>9000</v>
      </c>
    </row>
    <row r="387" spans="2:9" ht="13.5" thickBot="1">
      <c r="B387" s="306" t="s">
        <v>250</v>
      </c>
      <c r="C387" s="137" t="s">
        <v>87</v>
      </c>
      <c r="D387" s="12" t="s">
        <v>21</v>
      </c>
      <c r="E387" s="12" t="s">
        <v>37</v>
      </c>
      <c r="F387" s="12" t="s">
        <v>14</v>
      </c>
      <c r="G387" s="12" t="s">
        <v>20</v>
      </c>
      <c r="H387" s="12" t="s">
        <v>218</v>
      </c>
      <c r="I387" s="39">
        <v>9000</v>
      </c>
    </row>
    <row r="388" spans="2:9" ht="16.5" thickBot="1">
      <c r="B388" s="126" t="s">
        <v>32</v>
      </c>
      <c r="C388" s="103"/>
      <c r="D388" s="29"/>
      <c r="E388" s="30"/>
      <c r="F388" s="30"/>
      <c r="G388" s="30"/>
      <c r="H388" s="221"/>
      <c r="I388" s="263">
        <f>I13+I71+I76+I87+I114+I191+I229+I293+I347</f>
        <v>372698200</v>
      </c>
    </row>
    <row r="389" spans="2:9" ht="12.75">
      <c r="B389" s="10"/>
      <c r="C389" s="2"/>
      <c r="D389" s="2"/>
      <c r="E389" s="7"/>
      <c r="F389" s="7"/>
      <c r="G389" s="7"/>
      <c r="H389" s="7"/>
      <c r="I389" s="3"/>
    </row>
    <row r="390" spans="2:9" ht="12.75">
      <c r="B390" s="5" t="s">
        <v>82</v>
      </c>
      <c r="C390" s="2"/>
      <c r="D390" s="2"/>
      <c r="E390" s="5" t="s">
        <v>88</v>
      </c>
      <c r="F390" s="7"/>
      <c r="G390" s="7"/>
      <c r="H390" s="7"/>
      <c r="I390" s="62">
        <f>I15+I23+I25+I49+I57+I61+I65+I68+I70+I75+I86+I109+I113+I118+I137+I142+I179+I182+I189+I195+I199+I221+I225+I228+I233+I245+I264+I276+I288+I292+I297+I312+I351+I359+I375</f>
        <v>153779233.42000002</v>
      </c>
    </row>
    <row r="391" spans="2:9" ht="12.75">
      <c r="B391" s="33"/>
      <c r="C391" s="2"/>
      <c r="D391" s="2"/>
      <c r="E391" s="5" t="s">
        <v>252</v>
      </c>
      <c r="F391" s="7"/>
      <c r="G391" s="7"/>
      <c r="H391" s="7"/>
      <c r="I391" s="62">
        <f>I34+I36+I38+I41+I45+I80+I122+I125+I130+I132+I150+I152+I156+I159+I163+I166+I168+I171+I175+I186+I201+I205+I207+I215+I235+I249+I251+I252+I268+I272+I280+I283+I301+I307+I314+I316+I321+I324+I327+I331+I336+I338+I340+I344+I353+I356+I361+I364+I366+I372+I376+I369+I387</f>
        <v>188505688</v>
      </c>
    </row>
    <row r="392" spans="2:9" ht="12.75">
      <c r="B392" s="222">
        <v>40106</v>
      </c>
      <c r="C392" s="2"/>
      <c r="D392" s="2"/>
      <c r="E392" s="5" t="s">
        <v>151</v>
      </c>
      <c r="F392" s="7"/>
      <c r="G392" s="7"/>
      <c r="H392" s="7"/>
      <c r="I392" s="267">
        <f>I119+I138+I139+I143+I144+I147+I183+I196+I234+I246+I265+I277+I304</f>
        <v>24185000</v>
      </c>
    </row>
    <row r="393" spans="2:9" ht="12.75">
      <c r="B393" s="5"/>
      <c r="C393" s="2"/>
      <c r="D393" s="2"/>
      <c r="E393" s="5" t="s">
        <v>220</v>
      </c>
      <c r="F393" s="7"/>
      <c r="G393" s="7"/>
      <c r="H393" s="7"/>
      <c r="I393" s="267">
        <f>I27+I52+I208</f>
        <v>1593000</v>
      </c>
    </row>
    <row r="394" spans="2:9" ht="12.75">
      <c r="B394" s="3"/>
      <c r="C394" s="2"/>
      <c r="D394" s="2"/>
      <c r="E394" s="5" t="s">
        <v>251</v>
      </c>
      <c r="F394" s="7"/>
      <c r="G394" s="7"/>
      <c r="H394" s="7"/>
      <c r="I394" s="267">
        <f>I39+I106+I123+I133+I153+I157+I160+I164+I172+I269+I284+I308+I319+I332+I341</f>
        <v>4635278.58</v>
      </c>
    </row>
    <row r="395" spans="2:9" ht="12.75">
      <c r="B395" s="3"/>
      <c r="C395" s="2"/>
      <c r="D395" s="2"/>
      <c r="E395" s="7"/>
      <c r="F395" s="7"/>
      <c r="G395" s="7"/>
      <c r="H395" s="7"/>
      <c r="I395" s="267">
        <f>SUM(I390:I394)</f>
        <v>372698200</v>
      </c>
    </row>
    <row r="396" spans="2:8" ht="12.75">
      <c r="B396" s="3"/>
      <c r="C396" s="2"/>
      <c r="D396" s="2"/>
      <c r="E396" s="7"/>
      <c r="F396" s="7"/>
      <c r="G396" s="7"/>
      <c r="H396" s="7"/>
    </row>
  </sheetData>
  <mergeCells count="7">
    <mergeCell ref="B5:I5"/>
    <mergeCell ref="B7:B12"/>
    <mergeCell ref="C7:C12"/>
    <mergeCell ref="D7:D12"/>
    <mergeCell ref="E7:G12"/>
    <mergeCell ref="H7:H12"/>
    <mergeCell ref="I7:I12"/>
  </mergeCells>
  <printOptions/>
  <pageMargins left="0.75" right="0.17" top="0.47" bottom="0.43" header="0.5" footer="0.5"/>
  <pageSetup horizontalDpi="600" verticalDpi="600" orientation="portrait" paperSize="9" scale="65" r:id="rId1"/>
  <rowBreaks count="3" manualBreakCount="3">
    <brk id="69" max="8" man="1"/>
    <brk id="171" max="8" man="1"/>
    <brk id="25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Кракулева А. Г.</cp:lastModifiedBy>
  <cp:lastPrinted>2009-11-05T12:08:08Z</cp:lastPrinted>
  <dcterms:created xsi:type="dcterms:W3CDTF">2004-09-08T10:28:32Z</dcterms:created>
  <dcterms:modified xsi:type="dcterms:W3CDTF">2009-11-05T12:08:13Z</dcterms:modified>
  <cp:category/>
  <cp:version/>
  <cp:contentType/>
  <cp:contentStatus/>
</cp:coreProperties>
</file>