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поселения" sheetId="1" r:id="rId1"/>
  </sheets>
  <definedNames>
    <definedName name="С55">#REF!</definedName>
  </definedNames>
  <calcPr fullCalcOnLoad="1"/>
</workbook>
</file>

<file path=xl/sharedStrings.xml><?xml version="1.0" encoding="utf-8"?>
<sst xmlns="http://schemas.openxmlformats.org/spreadsheetml/2006/main" count="54" uniqueCount="47">
  <si>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</si>
  <si>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</si>
  <si>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</si>
  <si>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</si>
  <si>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</si>
  <si>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</si>
  <si>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</si>
  <si>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</si>
  <si>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</si>
  <si>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</si>
  <si>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</si>
  <si>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</si>
  <si>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</si>
  <si>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</si>
  <si>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</si>
  <si>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</si>
  <si>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</si>
  <si>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</si>
  <si>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% ставка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</si>
  <si>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</si>
  <si>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</si>
  <si>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</si>
  <si>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</si>
  <si>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</si>
  <si>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</si>
  <si>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</si>
  <si>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</si>
  <si>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</si>
  <si>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</si>
  <si>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</si>
  <si>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</si>
  <si>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</si>
  <si>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Долговая книга Суоярвского городского поселения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</si>
  <si>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</si>
  <si>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</si>
  <si>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Кредит</t>
  </si>
  <si>
    <t>ПАО "Совкомбанк"</t>
  </si>
  <si>
    <t>Муниципальный контракт № 007-мк/16 от 15.03.2016 года</t>
  </si>
  <si>
    <t>Договор  от 9.12.2011 года (Соглашение № 2-Р от 15.11.2016 года)</t>
  </si>
  <si>
    <t>Договор  от 1.02.2012 года (Соглашение № 3-Р от  15.11.2016 года)</t>
  </si>
  <si>
    <t>2/3 действующей ставки рефинансирования ЦБ РФ</t>
  </si>
  <si>
    <t>исполнитель:  Т.Н.Феоктистова    тел. 8 (814 57) 5-14-83</t>
  </si>
  <si>
    <t xml:space="preserve">И.о.главы  администрации  муниципального образования "Суоярвский район" </t>
  </si>
  <si>
    <t>Р.В.Петров</t>
  </si>
  <si>
    <t>по состоянию на 1 декабря 2017 года</t>
  </si>
  <si>
    <t>И.о.начальника  финансового управления  администрации</t>
  </si>
  <si>
    <t>В.А.Калиниченко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</si>
</sst>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4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tabSelected="1" zoomScale="70" zoomScaleNormal="70" zoomScalePageLayoutView="0" workbookViewId="0" topLeftCell="G1">
      <selection activeCell="E34" sqref="E34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7.253906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1.875" style="1" customWidth="1"/>
    <col min="14" max="14" width="10.00390625" style="1" customWidth="1"/>
    <col min="15" max="15" width="12.00390625" style="1" customWidth="1"/>
    <col min="16" max="16" width="10.25390625" style="1" customWidth="1"/>
    <col min="17" max="17" width="12.375" style="1" customWidth="1"/>
    <col min="18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26" t="s">
        <v>29</v>
      </c>
      <c r="P1" s="26"/>
      <c r="Q1" s="26"/>
      <c r="R1" s="26"/>
      <c r="S1" s="26"/>
      <c r="T1" s="26"/>
      <c r="U1" s="26"/>
    </row>
    <row r="2" spans="15:21" ht="12.75">
      <c r="O2" s="26" t="s">
        <v>30</v>
      </c>
      <c r="P2" s="26"/>
      <c r="Q2" s="26"/>
      <c r="R2" s="26"/>
      <c r="S2" s="26"/>
      <c r="T2" s="26"/>
      <c r="U2" s="26"/>
    </row>
    <row r="3" spans="15:21" ht="12.75">
      <c r="O3" s="26" t="s">
        <v>31</v>
      </c>
      <c r="P3" s="26"/>
      <c r="Q3" s="26"/>
      <c r="R3" s="26"/>
      <c r="S3" s="26"/>
      <c r="T3" s="26"/>
      <c r="U3" s="26"/>
    </row>
    <row r="4" spans="1:21" ht="18">
      <c r="A4" s="32" t="s">
        <v>32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8">
      <c r="A5" s="32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18</v>
      </c>
      <c r="M8" s="4" t="s">
        <v>11</v>
      </c>
      <c r="N8" s="4" t="s">
        <v>34</v>
      </c>
      <c r="O8" s="4" t="s">
        <v>12</v>
      </c>
      <c r="P8" s="4" t="s">
        <v>24</v>
      </c>
      <c r="Q8" s="4" t="s">
        <v>13</v>
      </c>
      <c r="R8" s="4" t="s">
        <v>25</v>
      </c>
      <c r="S8" s="4" t="s">
        <v>14</v>
      </c>
      <c r="T8" s="4" t="s">
        <v>26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30" t="s">
        <v>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27" t="s">
        <v>16</v>
      </c>
      <c r="B13" s="28"/>
      <c r="C13" s="2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30" t="s">
        <v>20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89.25">
      <c r="A15" s="3">
        <v>1</v>
      </c>
      <c r="B15" s="7" t="s">
        <v>23</v>
      </c>
      <c r="C15" s="4" t="s">
        <v>38</v>
      </c>
      <c r="D15" s="4" t="s">
        <v>33</v>
      </c>
      <c r="E15" s="8">
        <v>6000000</v>
      </c>
      <c r="F15" s="9">
        <v>43459</v>
      </c>
      <c r="G15" s="4" t="s">
        <v>28</v>
      </c>
      <c r="H15" s="8">
        <v>3430000</v>
      </c>
      <c r="I15" s="8"/>
      <c r="J15" s="8"/>
      <c r="K15" s="10">
        <f>SUM(H15+I15-J15)</f>
        <v>3430000</v>
      </c>
      <c r="L15" s="4" t="s">
        <v>27</v>
      </c>
      <c r="M15" s="8"/>
      <c r="N15" s="8"/>
      <c r="O15" s="8">
        <v>93814.12</v>
      </c>
      <c r="P15" s="8"/>
      <c r="Q15" s="8">
        <v>71925.23</v>
      </c>
      <c r="R15" s="8"/>
      <c r="S15" s="8">
        <f>SUM(M15+O15-Q15)</f>
        <v>21888.89</v>
      </c>
      <c r="T15" s="8"/>
      <c r="U15" s="8">
        <f>SUM(K15+S15+T15)</f>
        <v>3451888.89</v>
      </c>
    </row>
    <row r="16" spans="1:21" ht="89.25">
      <c r="A16" s="3">
        <v>2</v>
      </c>
      <c r="B16" s="7" t="s">
        <v>23</v>
      </c>
      <c r="C16" s="4" t="s">
        <v>39</v>
      </c>
      <c r="D16" s="4" t="s">
        <v>33</v>
      </c>
      <c r="E16" s="8">
        <v>11000000</v>
      </c>
      <c r="F16" s="9">
        <v>43459</v>
      </c>
      <c r="G16" s="4" t="s">
        <v>28</v>
      </c>
      <c r="H16" s="8">
        <v>8080400</v>
      </c>
      <c r="I16" s="8"/>
      <c r="J16" s="8"/>
      <c r="K16" s="10">
        <f>SUM(H16+I16-J16)</f>
        <v>8080400</v>
      </c>
      <c r="L16" s="4" t="s">
        <v>40</v>
      </c>
      <c r="M16" s="8"/>
      <c r="N16" s="8"/>
      <c r="O16" s="8">
        <v>220747.41</v>
      </c>
      <c r="P16" s="8"/>
      <c r="Q16" s="8">
        <v>167065.89</v>
      </c>
      <c r="R16" s="8"/>
      <c r="S16" s="8">
        <f>SUM(M16+O16-Q16)</f>
        <v>53681.51999999999</v>
      </c>
      <c r="T16" s="8">
        <f>SUM(P16-R16)</f>
        <v>0</v>
      </c>
      <c r="U16" s="8">
        <f>SUM(K16+S16+T16)</f>
        <v>8134081.52</v>
      </c>
    </row>
    <row r="17" spans="1:21" s="12" customFormat="1" ht="25.5" customHeight="1">
      <c r="A17" s="27" t="s">
        <v>16</v>
      </c>
      <c r="B17" s="28"/>
      <c r="C17" s="29"/>
      <c r="D17" s="11"/>
      <c r="E17" s="10">
        <f>SUM(E15:E16)</f>
        <v>17000000</v>
      </c>
      <c r="F17" s="11"/>
      <c r="G17" s="11"/>
      <c r="H17" s="10">
        <f>SUM(H15:H16)</f>
        <v>11510400</v>
      </c>
      <c r="I17" s="10">
        <f>SUM(I15:I16)</f>
        <v>0</v>
      </c>
      <c r="J17" s="10">
        <f>SUM(J15:J16)</f>
        <v>0</v>
      </c>
      <c r="K17" s="10">
        <f>SUM(K15:K16)</f>
        <v>11510400</v>
      </c>
      <c r="L17" s="10"/>
      <c r="M17" s="10">
        <f aca="true" t="shared" si="0" ref="M17:U17">SUM(M15:M16)</f>
        <v>0</v>
      </c>
      <c r="N17" s="10">
        <f t="shared" si="0"/>
        <v>0</v>
      </c>
      <c r="O17" s="10">
        <f t="shared" si="0"/>
        <v>314561.53</v>
      </c>
      <c r="P17" s="10">
        <f t="shared" si="0"/>
        <v>0</v>
      </c>
      <c r="Q17" s="10">
        <f t="shared" si="0"/>
        <v>238991.12</v>
      </c>
      <c r="R17" s="10">
        <f t="shared" si="0"/>
        <v>0</v>
      </c>
      <c r="S17" s="10">
        <f t="shared" si="0"/>
        <v>75570.40999999999</v>
      </c>
      <c r="T17" s="10">
        <f t="shared" si="0"/>
        <v>0</v>
      </c>
      <c r="U17" s="10">
        <f t="shared" si="0"/>
        <v>11585970.41</v>
      </c>
    </row>
    <row r="18" spans="1:21" ht="24" customHeight="1">
      <c r="A18" s="30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89.25">
      <c r="A19" s="18">
        <v>1</v>
      </c>
      <c r="B19" s="19" t="s">
        <v>35</v>
      </c>
      <c r="C19" s="20" t="s">
        <v>37</v>
      </c>
      <c r="D19" s="21" t="s">
        <v>36</v>
      </c>
      <c r="E19" s="22">
        <v>5000000</v>
      </c>
      <c r="F19" s="23">
        <v>43539</v>
      </c>
      <c r="G19" s="21" t="s">
        <v>28</v>
      </c>
      <c r="H19" s="22">
        <v>5000000</v>
      </c>
      <c r="I19" s="22"/>
      <c r="J19" s="22"/>
      <c r="K19" s="24">
        <f>SUM(H19+I19-J19)</f>
        <v>5000000</v>
      </c>
      <c r="L19" s="25"/>
      <c r="M19" s="22"/>
      <c r="N19" s="22"/>
      <c r="O19" s="8">
        <v>734060.94</v>
      </c>
      <c r="P19" s="8"/>
      <c r="Q19" s="8">
        <v>600362.31</v>
      </c>
      <c r="R19" s="8"/>
      <c r="S19" s="10">
        <f>SUM(M19+O19-Q19)</f>
        <v>133698.6299999999</v>
      </c>
      <c r="T19" s="10"/>
      <c r="U19" s="15">
        <f>SUM(K19+S19)</f>
        <v>5133698.63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27" t="s">
        <v>16</v>
      </c>
      <c r="B21" s="28"/>
      <c r="C21" s="29"/>
      <c r="D21" s="7"/>
      <c r="E21" s="10">
        <f>SUM(E19:E20)</f>
        <v>5000000</v>
      </c>
      <c r="F21" s="10"/>
      <c r="G21" s="10"/>
      <c r="H21" s="10">
        <f aca="true" t="shared" si="1" ref="H21:U21">SUM(H19:H20)</f>
        <v>5000000</v>
      </c>
      <c r="I21" s="10">
        <f t="shared" si="1"/>
        <v>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734060.94</v>
      </c>
      <c r="P21" s="10">
        <f>SUM(P19:P20)</f>
        <v>0</v>
      </c>
      <c r="Q21" s="10">
        <f>SUM(Q19:Q20)</f>
        <v>600362.31</v>
      </c>
      <c r="R21" s="10">
        <f>SUM(R19:R20)</f>
        <v>0</v>
      </c>
      <c r="S21" s="10">
        <f>SUM(S19:S20)</f>
        <v>133698.6299999999</v>
      </c>
      <c r="T21" s="10">
        <f>SUM(T19:T20)</f>
        <v>0</v>
      </c>
      <c r="U21" s="15">
        <f t="shared" si="1"/>
        <v>5133698.63</v>
      </c>
    </row>
    <row r="22" spans="1:21" ht="24" customHeight="1">
      <c r="A22" s="30" t="s">
        <v>22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27" t="s">
        <v>16</v>
      </c>
      <c r="B25" s="28"/>
      <c r="C25" s="29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30" t="s">
        <v>17</v>
      </c>
      <c r="B26" s="30"/>
      <c r="C26" s="30"/>
      <c r="D26" s="30"/>
      <c r="E26" s="30"/>
      <c r="F26" s="30"/>
      <c r="G26" s="7"/>
      <c r="H26" s="10">
        <f>SUM(H21+H25+H17)</f>
        <v>16510400</v>
      </c>
      <c r="I26" s="10">
        <f aca="true" t="shared" si="2" ref="I26:U26">SUM(I21+I25+I17)</f>
        <v>0</v>
      </c>
      <c r="J26" s="10">
        <f t="shared" si="2"/>
        <v>0</v>
      </c>
      <c r="K26" s="10">
        <f t="shared" si="2"/>
        <v>16510400</v>
      </c>
      <c r="L26" s="10">
        <f t="shared" si="2"/>
        <v>0</v>
      </c>
      <c r="M26" s="10">
        <f t="shared" si="2"/>
        <v>0</v>
      </c>
      <c r="N26" s="10"/>
      <c r="O26" s="10">
        <f t="shared" si="2"/>
        <v>1048622.47</v>
      </c>
      <c r="P26" s="10">
        <f>SUM(P21+P25+P17)</f>
        <v>0</v>
      </c>
      <c r="Q26" s="10">
        <f>SUM(Q21+Q25+Q17)</f>
        <v>839353.43</v>
      </c>
      <c r="R26" s="10">
        <f>SUM(R21+R25+R17)</f>
        <v>0</v>
      </c>
      <c r="S26" s="10">
        <f>SUM(S21+S25+S17)</f>
        <v>209269.03999999986</v>
      </c>
      <c r="T26" s="10">
        <f>SUM(T21+T25+T17)</f>
        <v>0</v>
      </c>
      <c r="U26" s="10">
        <f t="shared" si="2"/>
        <v>16719669.04</v>
      </c>
    </row>
    <row r="27" ht="17.25" customHeight="1"/>
    <row r="29" spans="1:9" ht="12.75">
      <c r="A29" s="31" t="s">
        <v>42</v>
      </c>
      <c r="B29" s="31"/>
      <c r="C29" s="31"/>
      <c r="D29" s="31"/>
      <c r="E29" s="31"/>
      <c r="F29" s="31"/>
      <c r="G29" s="31"/>
      <c r="I29" s="1" t="s">
        <v>43</v>
      </c>
    </row>
    <row r="32" spans="1:9" ht="12.75">
      <c r="A32" s="31" t="s">
        <v>45</v>
      </c>
      <c r="B32" s="31"/>
      <c r="C32" s="31"/>
      <c r="D32" s="31"/>
      <c r="E32" s="31"/>
      <c r="I32" s="1" t="s">
        <v>46</v>
      </c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/>
      <c r="B37" s="17"/>
    </row>
    <row r="38" spans="1:4" ht="12.75">
      <c r="A38" s="31" t="s">
        <v>41</v>
      </c>
      <c r="B38" s="31"/>
      <c r="C38" s="31"/>
      <c r="D38" s="31"/>
    </row>
    <row r="39" spans="1:2" ht="12.75">
      <c r="A39" s="26"/>
      <c r="B39" s="26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2017-12-07T06:37:09Z</cp:lastPrinted>
  <dcterms:created xsi:type="dcterms:W3CDTF">2000-01-05T08:20:30Z</dcterms:created>
  <dcterms:modified xsi:type="dcterms:W3CDTF">2017-12-07T06:37:16Z</dcterms:modified>
  <cp:category/>
  <cp:version/>
  <cp:contentType/>
  <cp:contentStatus/>
</cp:coreProperties>
</file>