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71" windowWidth="15184" windowHeight="8897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'Лист1'!$A$1:$O$31</definedName>
  </definedNames>
  <calcPr fullCalcOnLoad="1"/>
</workbook>
</file>

<file path=xl/sharedStrings.xml><?xml version="1.0" encoding="utf-8"?>
<sst xmlns="http://schemas.openxmlformats.org/spreadsheetml/2006/main" count="65" uniqueCount="40">
  <si>
    <t>(наименование муниципального образования)</t>
  </si>
  <si>
    <t>Тип ОУ</t>
  </si>
  <si>
    <t>Вид ОУ</t>
  </si>
  <si>
    <t>Наименование ОУ</t>
  </si>
  <si>
    <t>в том числе</t>
  </si>
  <si>
    <t>Среднегодовая численность обучающихся по программам дополнительного образования, лицензированным и реализуемым в муниципальных общеобразовательных учреждениях), человек</t>
  </si>
  <si>
    <t>Расчёт объёма средств из бюджета РК по дейст.финанс. Нормат. (при расчете межб. Трансфертов)</t>
  </si>
  <si>
    <t>Муниципальный коэффиц</t>
  </si>
  <si>
    <t>Сумма коэф-тов, рекомендуемых для установления нормативным правовым актом ОМСУ</t>
  </si>
  <si>
    <t>среднегодовая численность обучающихся по дополнительным (углубленным), профильным, гимназическим, лицейским, кадетским общеобразовательным программам, человек</t>
  </si>
  <si>
    <t>% заработная плата с налогами</t>
  </si>
  <si>
    <t>Городская местность</t>
  </si>
  <si>
    <t>х</t>
  </si>
  <si>
    <t>Общеобразовательное учреждение</t>
  </si>
  <si>
    <t>средняя</t>
  </si>
  <si>
    <t>основная</t>
  </si>
  <si>
    <t>Итого по городской местности:</t>
  </si>
  <si>
    <t>Сельская местность</t>
  </si>
  <si>
    <t>Поросозерская</t>
  </si>
  <si>
    <t>Найстеньярвская</t>
  </si>
  <si>
    <t>Лахколампинская</t>
  </si>
  <si>
    <t>Лоймольская</t>
  </si>
  <si>
    <t>Пийтсиёкская</t>
  </si>
  <si>
    <t>Вешкельская</t>
  </si>
  <si>
    <t>Суоёкская</t>
  </si>
  <si>
    <t>Итого по сельской местности:</t>
  </si>
  <si>
    <t>Всего по муниципальному образованию</t>
  </si>
  <si>
    <t>начальная</t>
  </si>
  <si>
    <t>ДОУ № 1</t>
  </si>
  <si>
    <t>Среднегодовая численность воспитанников</t>
  </si>
  <si>
    <t>ДОУ № 2</t>
  </si>
  <si>
    <t>ДОУ № 5</t>
  </si>
  <si>
    <t>ДОУ № 7</t>
  </si>
  <si>
    <t>ДОУ № 26</t>
  </si>
  <si>
    <t xml:space="preserve"> Годовой Фонд опдаты труда</t>
  </si>
  <si>
    <t xml:space="preserve">Распределение бюджетных ассигнований между муниципальными дошкольными образовательными учреждениями Суоярвского района, общеобразовательными учреждениями Суоярвского района, необходимых на обеспечение государственных гарантий реализации прав на обеспечение государственных гарантий реализации прав на  получение  общедоступного и бесплатного дошкольного образования в муниципальных дошкольных образовательных учреждениях Суоярвского района,  муниципальных общеобразовательных учреждениях Суоярвского района  из  бюджета Республики Карелия </t>
  </si>
  <si>
    <t>Предусмотрено в бюджете ОМСУ на 2017 год за счёт средств соответствующей субвенции(потребность)</t>
  </si>
  <si>
    <t xml:space="preserve">Приложение №2 к Порядку установления и исполнения расходных  обязательств муниципального образования «Суоярвский район» на 2018 год. </t>
  </si>
  <si>
    <t>* групп компенсирующей направленности для детей с иными ограниченными возможностями здоровья в Суоярвском районе на планируемый 2018 г. не предполагается</t>
  </si>
  <si>
    <r>
      <t xml:space="preserve"> количество дошкольных групп </t>
    </r>
    <r>
      <rPr>
        <b/>
        <sz val="11"/>
        <rFont val="Times New Roman"/>
        <family val="1"/>
      </rPr>
      <t>в 2018-2019 году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</si>
</sst>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0"/>
    <numFmt numFmtId="176" formatCode="0.00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5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 wrapText="1"/>
    </xf>
    <xf numFmtId="173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73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/>
    </xf>
    <xf numFmtId="1" fontId="3" fillId="33" borderId="16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Alignment="1">
      <alignment/>
    </xf>
    <xf numFmtId="1" fontId="5" fillId="33" borderId="16" xfId="0" applyNumberFormat="1" applyFont="1" applyFill="1" applyBorder="1" applyAlignment="1">
      <alignment horizontal="center"/>
    </xf>
    <xf numFmtId="173" fontId="3" fillId="0" borderId="0" xfId="0" applyNumberFormat="1" applyFont="1" applyAlignment="1">
      <alignment/>
    </xf>
    <xf numFmtId="172" fontId="3" fillId="33" borderId="16" xfId="0" applyNumberFormat="1" applyFont="1" applyFill="1" applyBorder="1" applyAlignment="1">
      <alignment horizontal="center"/>
    </xf>
    <xf numFmtId="173" fontId="3" fillId="33" borderId="16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right"/>
    </xf>
    <xf numFmtId="0" fontId="1" fillId="34" borderId="16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/>
    </xf>
    <xf numFmtId="1" fontId="1" fillId="33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1" fontId="1" fillId="33" borderId="16" xfId="0" applyNumberFormat="1" applyFont="1" applyFill="1" applyBorder="1" applyAlignment="1">
      <alignment horizontal="center"/>
    </xf>
    <xf numFmtId="173" fontId="1" fillId="33" borderId="16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73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vertical="center"/>
    </xf>
    <xf numFmtId="0" fontId="1" fillId="34" borderId="16" xfId="0" applyFont="1" applyFill="1" applyBorder="1" applyAlignment="1">
      <alignment/>
    </xf>
    <xf numFmtId="2" fontId="1" fillId="0" borderId="16" xfId="0" applyNumberFormat="1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8" fillId="0" borderId="0" xfId="0" applyNumberFormat="1" applyFont="1" applyFill="1" applyAlignment="1">
      <alignment horizontal="left"/>
    </xf>
    <xf numFmtId="2" fontId="1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173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8" fillId="0" borderId="18" xfId="0" applyFont="1" applyFill="1" applyBorder="1" applyAlignment="1">
      <alignment/>
    </xf>
    <xf numFmtId="2" fontId="3" fillId="33" borderId="1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 wrapText="1"/>
    </xf>
    <xf numFmtId="173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1" fontId="47" fillId="33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3"/>
  <sheetViews>
    <sheetView tabSelected="1" view="pageBreakPreview" zoomScale="75" zoomScaleSheetLayoutView="75" zoomScalePageLayoutView="0" workbookViewId="0" topLeftCell="A10">
      <selection activeCell="I29" sqref="I29:O29"/>
    </sheetView>
  </sheetViews>
  <sheetFormatPr defaultColWidth="9.125" defaultRowHeight="12.75"/>
  <cols>
    <col min="1" max="1" width="15.75390625" style="1" customWidth="1"/>
    <col min="2" max="2" width="12.875" style="1" customWidth="1"/>
    <col min="3" max="3" width="18.375" style="1" customWidth="1"/>
    <col min="4" max="4" width="14.875" style="1" customWidth="1"/>
    <col min="5" max="5" width="16.75390625" style="1" hidden="1" customWidth="1"/>
    <col min="6" max="6" width="13.25390625" style="1" hidden="1" customWidth="1"/>
    <col min="7" max="7" width="19.75390625" style="1" hidden="1" customWidth="1"/>
    <col min="8" max="8" width="9.125" style="1" customWidth="1"/>
    <col min="9" max="9" width="35.00390625" style="1" customWidth="1"/>
    <col min="10" max="10" width="10.375" style="1" customWidth="1"/>
    <col min="11" max="11" width="31.875" style="1" customWidth="1"/>
    <col min="12" max="12" width="23.875" style="1" customWidth="1"/>
    <col min="13" max="14" width="9.75390625" style="1" hidden="1" customWidth="1"/>
    <col min="15" max="15" width="30.75390625" style="1" customWidth="1"/>
    <col min="16" max="16" width="7.00390625" style="1" customWidth="1"/>
    <col min="17" max="17" width="0.12890625" style="1" customWidth="1"/>
    <col min="18" max="18" width="6.25390625" style="1" hidden="1" customWidth="1"/>
    <col min="19" max="19" width="10.625" style="1" customWidth="1"/>
    <col min="20" max="20" width="6.625" style="1" customWidth="1"/>
    <col min="21" max="21" width="9.875" style="1" customWidth="1"/>
    <col min="22" max="22" width="10.125" style="1" customWidth="1"/>
    <col min="23" max="16384" width="9.125" style="1" customWidth="1"/>
  </cols>
  <sheetData>
    <row r="3" spans="10:15" ht="117" customHeight="1">
      <c r="J3" s="68"/>
      <c r="K3" s="68"/>
      <c r="L3" s="90" t="s">
        <v>37</v>
      </c>
      <c r="M3" s="91"/>
      <c r="N3" s="91"/>
      <c r="O3" s="91"/>
    </row>
    <row r="4" spans="1:14" s="2" customFormat="1" ht="75.75" customHeight="1">
      <c r="A4" s="92" t="s">
        <v>35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2" s="2" customFormat="1" ht="0.75" customHeight="1" thickBot="1">
      <c r="A5" s="98" t="s">
        <v>0</v>
      </c>
      <c r="B5" s="98"/>
      <c r="C5" s="98"/>
      <c r="D5" s="98"/>
      <c r="E5" s="98"/>
      <c r="F5" s="98"/>
      <c r="G5" s="98"/>
      <c r="H5" s="98"/>
      <c r="I5" s="98"/>
      <c r="J5" s="98"/>
      <c r="L5" s="3"/>
    </row>
    <row r="6" spans="1:15" s="2" customFormat="1" ht="17.25" customHeight="1">
      <c r="A6" s="80" t="s">
        <v>1</v>
      </c>
      <c r="B6" s="80" t="s">
        <v>2</v>
      </c>
      <c r="C6" s="80" t="s">
        <v>3</v>
      </c>
      <c r="D6" s="80" t="s">
        <v>29</v>
      </c>
      <c r="E6" s="99" t="s">
        <v>4</v>
      </c>
      <c r="F6" s="100"/>
      <c r="G6" s="80" t="s">
        <v>5</v>
      </c>
      <c r="H6" s="80" t="s">
        <v>39</v>
      </c>
      <c r="I6" s="80" t="s">
        <v>6</v>
      </c>
      <c r="J6" s="80" t="s">
        <v>7</v>
      </c>
      <c r="K6" s="83" t="s">
        <v>36</v>
      </c>
      <c r="L6" s="93" t="s">
        <v>34</v>
      </c>
      <c r="M6" s="96" t="s">
        <v>8</v>
      </c>
      <c r="N6" s="4"/>
      <c r="O6" s="5"/>
    </row>
    <row r="7" spans="1:15" s="2" customFormat="1" ht="12.75" customHeight="1">
      <c r="A7" s="81"/>
      <c r="B7" s="81"/>
      <c r="C7" s="81"/>
      <c r="D7" s="81"/>
      <c r="E7" s="79" t="s">
        <v>9</v>
      </c>
      <c r="F7" s="79"/>
      <c r="G7" s="81"/>
      <c r="H7" s="81"/>
      <c r="I7" s="81"/>
      <c r="J7" s="81"/>
      <c r="K7" s="83"/>
      <c r="L7" s="94"/>
      <c r="M7" s="83"/>
      <c r="N7" s="6"/>
      <c r="O7" s="7"/>
    </row>
    <row r="8" spans="1:22" s="2" customFormat="1" ht="14.25">
      <c r="A8" s="81"/>
      <c r="B8" s="81"/>
      <c r="C8" s="81"/>
      <c r="D8" s="81"/>
      <c r="E8" s="79"/>
      <c r="F8" s="79"/>
      <c r="G8" s="81"/>
      <c r="H8" s="81"/>
      <c r="I8" s="81"/>
      <c r="J8" s="81"/>
      <c r="K8" s="83"/>
      <c r="L8" s="94"/>
      <c r="M8" s="83"/>
      <c r="N8" s="101"/>
      <c r="O8" s="7"/>
      <c r="Q8" s="8"/>
      <c r="R8" s="9"/>
      <c r="S8" s="9"/>
      <c r="T8" s="9"/>
      <c r="U8" s="9"/>
      <c r="V8" s="9"/>
    </row>
    <row r="9" spans="1:22" s="2" customFormat="1" ht="253.5" customHeight="1" thickBot="1">
      <c r="A9" s="82"/>
      <c r="B9" s="82"/>
      <c r="C9" s="82"/>
      <c r="D9" s="82"/>
      <c r="E9" s="79"/>
      <c r="F9" s="79"/>
      <c r="G9" s="82"/>
      <c r="H9" s="82"/>
      <c r="I9" s="82"/>
      <c r="J9" s="82"/>
      <c r="K9" s="83"/>
      <c r="L9" s="95"/>
      <c r="M9" s="97"/>
      <c r="N9" s="102"/>
      <c r="O9" s="10" t="s">
        <v>10</v>
      </c>
      <c r="Q9" s="9"/>
      <c r="R9" s="9"/>
      <c r="S9" s="9"/>
      <c r="T9" s="9"/>
      <c r="U9" s="9"/>
      <c r="V9" s="9"/>
    </row>
    <row r="10" spans="1:22" s="18" customFormat="1" ht="14.25" customHeight="1">
      <c r="A10" s="86" t="s">
        <v>11</v>
      </c>
      <c r="B10" s="86"/>
      <c r="C10" s="86"/>
      <c r="D10" s="12">
        <v>1</v>
      </c>
      <c r="E10" s="13" t="e">
        <f>E16/D16</f>
        <v>#REF!</v>
      </c>
      <c r="F10" s="14"/>
      <c r="G10" s="15" t="e">
        <f>G16/D16</f>
        <v>#REF!</v>
      </c>
      <c r="H10" s="16" t="s">
        <v>12</v>
      </c>
      <c r="I10" s="16" t="s">
        <v>12</v>
      </c>
      <c r="J10" s="16" t="s">
        <v>12</v>
      </c>
      <c r="K10" s="16" t="s">
        <v>12</v>
      </c>
      <c r="L10" s="17"/>
      <c r="M10" s="17" t="s">
        <v>12</v>
      </c>
      <c r="N10" s="17"/>
      <c r="O10" s="17"/>
      <c r="Q10" s="19"/>
      <c r="R10" s="19"/>
      <c r="S10" s="19"/>
      <c r="T10" s="19"/>
      <c r="U10" s="19"/>
      <c r="V10" s="19"/>
    </row>
    <row r="11" spans="1:22" s="18" customFormat="1" ht="14.25" customHeight="1">
      <c r="A11" s="20"/>
      <c r="B11" s="11"/>
      <c r="C11" s="71" t="s">
        <v>28</v>
      </c>
      <c r="D11" s="72">
        <v>97</v>
      </c>
      <c r="E11" s="73"/>
      <c r="F11" s="74"/>
      <c r="G11" s="75"/>
      <c r="H11" s="76">
        <v>5</v>
      </c>
      <c r="I11" s="70">
        <v>4224</v>
      </c>
      <c r="J11" s="70">
        <f>K11/I11</f>
        <v>1.3328598484848484</v>
      </c>
      <c r="K11" s="104">
        <v>5630</v>
      </c>
      <c r="L11" s="21">
        <v>5507</v>
      </c>
      <c r="M11" s="22"/>
      <c r="N11" s="22"/>
      <c r="O11" s="21">
        <f aca="true" t="shared" si="0" ref="O11:O16">L11/K11*100</f>
        <v>97.81527531083482</v>
      </c>
      <c r="Q11" s="19"/>
      <c r="R11" s="19"/>
      <c r="S11" s="19"/>
      <c r="T11" s="19"/>
      <c r="U11" s="19"/>
      <c r="V11" s="19"/>
    </row>
    <row r="12" spans="1:22" s="18" customFormat="1" ht="14.25" customHeight="1">
      <c r="A12" s="23"/>
      <c r="B12" s="11"/>
      <c r="C12" s="71" t="s">
        <v>30</v>
      </c>
      <c r="D12" s="72">
        <v>168</v>
      </c>
      <c r="E12" s="73"/>
      <c r="F12" s="74"/>
      <c r="G12" s="75"/>
      <c r="H12" s="76">
        <v>8</v>
      </c>
      <c r="I12" s="70">
        <v>7218</v>
      </c>
      <c r="J12" s="70">
        <f>K12/I12</f>
        <v>1.3075644222776392</v>
      </c>
      <c r="K12" s="104">
        <v>9438</v>
      </c>
      <c r="L12" s="21">
        <v>9218.2</v>
      </c>
      <c r="M12" s="22"/>
      <c r="N12" s="22"/>
      <c r="O12" s="21">
        <f t="shared" si="0"/>
        <v>97.67111676202586</v>
      </c>
      <c r="Q12" s="19"/>
      <c r="R12" s="19"/>
      <c r="S12" s="19"/>
      <c r="T12" s="19"/>
      <c r="U12" s="19"/>
      <c r="V12" s="19"/>
    </row>
    <row r="13" spans="1:22" s="18" customFormat="1" ht="14.25" customHeight="1">
      <c r="A13" s="23"/>
      <c r="B13" s="11"/>
      <c r="C13" s="71" t="s">
        <v>31</v>
      </c>
      <c r="D13" s="72">
        <v>77</v>
      </c>
      <c r="E13" s="73"/>
      <c r="F13" s="74"/>
      <c r="G13" s="75"/>
      <c r="H13" s="76">
        <v>5</v>
      </c>
      <c r="I13" s="70">
        <v>3239</v>
      </c>
      <c r="J13" s="70">
        <f>K13/I13</f>
        <v>1.7736955850571163</v>
      </c>
      <c r="K13" s="104">
        <v>5745</v>
      </c>
      <c r="L13" s="21">
        <v>5622.7</v>
      </c>
      <c r="M13" s="22"/>
      <c r="N13" s="22"/>
      <c r="O13" s="21">
        <f t="shared" si="0"/>
        <v>97.87119234116622</v>
      </c>
      <c r="Q13" s="19"/>
      <c r="R13" s="19"/>
      <c r="S13" s="19"/>
      <c r="T13" s="19"/>
      <c r="U13" s="19"/>
      <c r="V13" s="19"/>
    </row>
    <row r="14" spans="1:22" s="18" customFormat="1" ht="14.25" customHeight="1">
      <c r="A14" s="23"/>
      <c r="B14" s="11"/>
      <c r="C14" s="71" t="s">
        <v>32</v>
      </c>
      <c r="D14" s="72">
        <v>157</v>
      </c>
      <c r="E14" s="73"/>
      <c r="F14" s="74"/>
      <c r="G14" s="75"/>
      <c r="H14" s="76">
        <v>8</v>
      </c>
      <c r="I14" s="70">
        <v>6532</v>
      </c>
      <c r="J14" s="70">
        <f>K14/I14</f>
        <v>1.3522657685241886</v>
      </c>
      <c r="K14" s="104">
        <v>8833</v>
      </c>
      <c r="L14" s="21">
        <v>8618.6</v>
      </c>
      <c r="M14" s="22"/>
      <c r="N14" s="22"/>
      <c r="O14" s="21">
        <f t="shared" si="0"/>
        <v>97.57273859390921</v>
      </c>
      <c r="Q14" s="19"/>
      <c r="R14" s="19"/>
      <c r="S14" s="19"/>
      <c r="T14" s="19"/>
      <c r="U14" s="19"/>
      <c r="V14" s="19"/>
    </row>
    <row r="15" spans="1:22" s="18" customFormat="1" ht="14.25" customHeight="1">
      <c r="A15" s="23"/>
      <c r="B15" s="11"/>
      <c r="C15" s="71" t="s">
        <v>33</v>
      </c>
      <c r="D15" s="72">
        <v>66</v>
      </c>
      <c r="E15" s="73"/>
      <c r="F15" s="74"/>
      <c r="G15" s="75"/>
      <c r="H15" s="76">
        <v>3</v>
      </c>
      <c r="I15" s="70">
        <v>4137</v>
      </c>
      <c r="J15" s="70">
        <f>K15/I15</f>
        <v>1.004834421078076</v>
      </c>
      <c r="K15" s="104">
        <v>4157</v>
      </c>
      <c r="L15" s="21">
        <v>4055.7</v>
      </c>
      <c r="M15" s="22"/>
      <c r="N15" s="22"/>
      <c r="O15" s="21">
        <f t="shared" si="0"/>
        <v>97.56314649987972</v>
      </c>
      <c r="Q15" s="19"/>
      <c r="R15" s="19"/>
      <c r="S15" s="19"/>
      <c r="T15" s="19"/>
      <c r="U15" s="19"/>
      <c r="V15" s="19"/>
    </row>
    <row r="16" spans="1:23" s="18" customFormat="1" ht="13.5">
      <c r="A16" s="84" t="s">
        <v>16</v>
      </c>
      <c r="B16" s="85"/>
      <c r="C16" s="85"/>
      <c r="D16" s="25">
        <f>SUM(D11:D15)</f>
        <v>565</v>
      </c>
      <c r="E16" s="25" t="e">
        <f>SUM(#REF!)</f>
        <v>#REF!</v>
      </c>
      <c r="F16" s="25"/>
      <c r="G16" s="25" t="e">
        <f>SUM(#REF!)</f>
        <v>#REF!</v>
      </c>
      <c r="H16" s="26">
        <f>SUM(H11:H15)</f>
        <v>29</v>
      </c>
      <c r="I16" s="25">
        <f>SUM(I11:I15)</f>
        <v>25350</v>
      </c>
      <c r="J16" s="25"/>
      <c r="K16" s="25">
        <f>SUM(K11:K15)</f>
        <v>33803</v>
      </c>
      <c r="L16" s="25">
        <f>SUM(L11:L15)</f>
        <v>33022.2</v>
      </c>
      <c r="M16" s="27" t="s">
        <v>12</v>
      </c>
      <c r="N16" s="27"/>
      <c r="O16" s="21">
        <f t="shared" si="0"/>
        <v>97.69014584504333</v>
      </c>
      <c r="Q16" s="29"/>
      <c r="R16" s="19"/>
      <c r="S16" s="19"/>
      <c r="T16" s="19"/>
      <c r="U16" s="19"/>
      <c r="V16" s="30"/>
      <c r="W16" s="30"/>
    </row>
    <row r="17" spans="1:23" s="18" customFormat="1" ht="12.75" customHeight="1">
      <c r="A17" s="86" t="s">
        <v>17</v>
      </c>
      <c r="B17" s="86"/>
      <c r="C17" s="86"/>
      <c r="D17" s="26" t="s">
        <v>12</v>
      </c>
      <c r="E17" s="26" t="s">
        <v>12</v>
      </c>
      <c r="F17" s="26"/>
      <c r="G17" s="26" t="s">
        <v>12</v>
      </c>
      <c r="H17" s="26" t="s">
        <v>12</v>
      </c>
      <c r="I17" s="78" t="s">
        <v>12</v>
      </c>
      <c r="J17" s="25" t="s">
        <v>12</v>
      </c>
      <c r="K17" s="25"/>
      <c r="L17" s="31"/>
      <c r="M17" s="27" t="s">
        <v>12</v>
      </c>
      <c r="N17" s="27"/>
      <c r="O17" s="28"/>
      <c r="Q17" s="29"/>
      <c r="R17" s="19"/>
      <c r="S17" s="19"/>
      <c r="T17" s="19"/>
      <c r="U17" s="19"/>
      <c r="V17" s="19"/>
      <c r="W17" s="32"/>
    </row>
    <row r="18" spans="1:23" s="18" customFormat="1" ht="13.5" customHeight="1">
      <c r="A18" s="86"/>
      <c r="B18" s="86"/>
      <c r="C18" s="86"/>
      <c r="D18" s="26" t="s">
        <v>12</v>
      </c>
      <c r="E18" s="33">
        <f>E28/D28</f>
        <v>0</v>
      </c>
      <c r="F18" s="27"/>
      <c r="G18" s="34">
        <f>G28/D28</f>
        <v>0</v>
      </c>
      <c r="H18" s="26" t="s">
        <v>12</v>
      </c>
      <c r="I18" s="78" t="s">
        <v>12</v>
      </c>
      <c r="J18" s="35" t="s">
        <v>12</v>
      </c>
      <c r="K18" s="35"/>
      <c r="L18" s="36"/>
      <c r="M18" s="37" t="s">
        <v>12</v>
      </c>
      <c r="N18" s="37"/>
      <c r="O18" s="28"/>
      <c r="Q18" s="38"/>
      <c r="R18" s="19"/>
      <c r="S18" s="9"/>
      <c r="T18" s="19"/>
      <c r="U18" s="19"/>
      <c r="V18" s="19"/>
      <c r="W18" s="32"/>
    </row>
    <row r="19" spans="1:23" s="18" customFormat="1" ht="13.5" customHeight="1">
      <c r="A19" s="87" t="s">
        <v>13</v>
      </c>
      <c r="B19" s="39" t="s">
        <v>14</v>
      </c>
      <c r="C19" s="40" t="s">
        <v>18</v>
      </c>
      <c r="D19" s="41">
        <v>33</v>
      </c>
      <c r="E19" s="41"/>
      <c r="F19" s="41"/>
      <c r="G19" s="41"/>
      <c r="H19" s="103">
        <v>3</v>
      </c>
      <c r="I19" s="41">
        <v>1945</v>
      </c>
      <c r="J19" s="42">
        <f>K19/I19</f>
        <v>0.9701799485861182</v>
      </c>
      <c r="K19" s="43">
        <v>1887</v>
      </c>
      <c r="L19" s="44">
        <v>1830.7</v>
      </c>
      <c r="M19" s="42"/>
      <c r="N19" s="42"/>
      <c r="O19" s="44">
        <f>L19/K19*100</f>
        <v>97.01642819289879</v>
      </c>
      <c r="Q19" s="45"/>
      <c r="R19" s="19"/>
      <c r="S19" s="46"/>
      <c r="T19" s="19"/>
      <c r="U19" s="9"/>
      <c r="V19" s="47"/>
      <c r="W19" s="48"/>
    </row>
    <row r="20" spans="1:23" s="18" customFormat="1" ht="13.5" customHeight="1">
      <c r="A20" s="88"/>
      <c r="B20" s="39" t="s">
        <v>14</v>
      </c>
      <c r="C20" s="40" t="s">
        <v>19</v>
      </c>
      <c r="D20" s="41">
        <v>36</v>
      </c>
      <c r="E20" s="41"/>
      <c r="F20" s="41"/>
      <c r="G20" s="41"/>
      <c r="H20" s="103">
        <v>2</v>
      </c>
      <c r="I20" s="41">
        <v>2279</v>
      </c>
      <c r="J20" s="42">
        <f aca="true" t="shared" si="1" ref="J20:J26">K20/I20</f>
        <v>0.7557700745941203</v>
      </c>
      <c r="K20" s="43">
        <v>1722.4</v>
      </c>
      <c r="L20" s="44">
        <v>1677.4</v>
      </c>
      <c r="M20" s="42"/>
      <c r="N20" s="42"/>
      <c r="O20" s="44">
        <f aca="true" t="shared" si="2" ref="O20:O29">L20/K20*100</f>
        <v>97.38736646539712</v>
      </c>
      <c r="P20" s="45"/>
      <c r="Q20" s="45"/>
      <c r="R20" s="19"/>
      <c r="S20" s="46"/>
      <c r="T20" s="19"/>
      <c r="U20" s="9"/>
      <c r="V20" s="47"/>
      <c r="W20" s="48"/>
    </row>
    <row r="21" spans="1:23" s="18" customFormat="1" ht="13.5" customHeight="1">
      <c r="A21" s="88"/>
      <c r="B21" s="39" t="s">
        <v>14</v>
      </c>
      <c r="C21" s="40" t="s">
        <v>20</v>
      </c>
      <c r="D21" s="41">
        <v>28</v>
      </c>
      <c r="E21" s="41"/>
      <c r="F21" s="41"/>
      <c r="G21" s="41"/>
      <c r="H21" s="103">
        <v>3</v>
      </c>
      <c r="I21" s="41">
        <v>1746</v>
      </c>
      <c r="J21" s="42">
        <f t="shared" si="1"/>
        <v>1.4027491408934707</v>
      </c>
      <c r="K21" s="43">
        <v>2449.2</v>
      </c>
      <c r="L21" s="44">
        <v>2389.1</v>
      </c>
      <c r="M21" s="42"/>
      <c r="N21" s="42"/>
      <c r="O21" s="44">
        <f t="shared" si="2"/>
        <v>97.5461375142904</v>
      </c>
      <c r="P21" s="45"/>
      <c r="Q21" s="45"/>
      <c r="R21" s="19"/>
      <c r="S21" s="46"/>
      <c r="T21" s="19"/>
      <c r="U21" s="9"/>
      <c r="V21" s="47"/>
      <c r="W21" s="48"/>
    </row>
    <row r="22" spans="1:23" s="18" customFormat="1" ht="13.5" customHeight="1">
      <c r="A22" s="88"/>
      <c r="B22" s="39" t="s">
        <v>14</v>
      </c>
      <c r="C22" s="40" t="s">
        <v>21</v>
      </c>
      <c r="D22" s="41">
        <v>40</v>
      </c>
      <c r="E22" s="41"/>
      <c r="F22" s="41"/>
      <c r="G22" s="41"/>
      <c r="H22" s="103">
        <v>4</v>
      </c>
      <c r="I22" s="41">
        <v>2661</v>
      </c>
      <c r="J22" s="42">
        <f t="shared" si="1"/>
        <v>0.9107478391582112</v>
      </c>
      <c r="K22" s="43">
        <v>2423.5</v>
      </c>
      <c r="L22" s="44">
        <v>2362.4</v>
      </c>
      <c r="M22" s="42"/>
      <c r="N22" s="42"/>
      <c r="O22" s="44">
        <f t="shared" si="2"/>
        <v>97.47885289870023</v>
      </c>
      <c r="Q22" s="49"/>
      <c r="R22" s="19"/>
      <c r="S22" s="46"/>
      <c r="T22" s="19"/>
      <c r="U22" s="9"/>
      <c r="V22" s="47"/>
      <c r="W22" s="48"/>
    </row>
    <row r="23" spans="1:23" s="18" customFormat="1" ht="13.5" customHeight="1">
      <c r="A23" s="88"/>
      <c r="B23" s="39" t="s">
        <v>15</v>
      </c>
      <c r="C23" s="40" t="s">
        <v>22</v>
      </c>
      <c r="D23" s="41">
        <v>15</v>
      </c>
      <c r="E23" s="41"/>
      <c r="F23" s="41"/>
      <c r="G23" s="41"/>
      <c r="H23" s="103">
        <v>1</v>
      </c>
      <c r="I23" s="41">
        <v>933</v>
      </c>
      <c r="J23" s="42">
        <f t="shared" si="1"/>
        <v>1.0743837084673098</v>
      </c>
      <c r="K23" s="43">
        <v>1002.4</v>
      </c>
      <c r="L23" s="44">
        <v>980.4</v>
      </c>
      <c r="M23" s="42"/>
      <c r="N23" s="42"/>
      <c r="O23" s="44">
        <f t="shared" si="2"/>
        <v>97.80526735833999</v>
      </c>
      <c r="Q23" s="49"/>
      <c r="R23" s="19"/>
      <c r="S23" s="46"/>
      <c r="T23" s="19"/>
      <c r="U23" s="9"/>
      <c r="V23" s="47"/>
      <c r="W23" s="48"/>
    </row>
    <row r="24" spans="1:23" s="2" customFormat="1" ht="12.75" customHeight="1">
      <c r="A24" s="88"/>
      <c r="B24" s="39" t="s">
        <v>14</v>
      </c>
      <c r="C24" s="40" t="s">
        <v>23</v>
      </c>
      <c r="D24" s="41">
        <v>11</v>
      </c>
      <c r="E24" s="41"/>
      <c r="F24" s="41"/>
      <c r="G24" s="41"/>
      <c r="H24" s="103">
        <v>1</v>
      </c>
      <c r="I24" s="41">
        <v>686</v>
      </c>
      <c r="J24" s="42">
        <f t="shared" si="1"/>
        <v>1.3459183673469388</v>
      </c>
      <c r="K24" s="43">
        <v>923.3</v>
      </c>
      <c r="L24" s="44">
        <v>902.3</v>
      </c>
      <c r="M24" s="28"/>
      <c r="N24" s="28"/>
      <c r="O24" s="44">
        <f t="shared" si="2"/>
        <v>97.72554965883245</v>
      </c>
      <c r="Q24" s="49"/>
      <c r="R24" s="9"/>
      <c r="S24" s="46"/>
      <c r="T24" s="19"/>
      <c r="U24" s="50"/>
      <c r="V24" s="47"/>
      <c r="W24" s="48"/>
    </row>
    <row r="25" spans="1:23" s="2" customFormat="1" ht="14.25" hidden="1">
      <c r="A25" s="88"/>
      <c r="B25" s="39" t="s">
        <v>15</v>
      </c>
      <c r="C25" s="40"/>
      <c r="D25" s="41"/>
      <c r="E25" s="41"/>
      <c r="F25" s="41"/>
      <c r="G25" s="41"/>
      <c r="H25" s="77"/>
      <c r="I25" s="41"/>
      <c r="J25" s="42" t="e">
        <f t="shared" si="1"/>
        <v>#DIV/0!</v>
      </c>
      <c r="K25" s="43">
        <f>L25*1.025</f>
        <v>0</v>
      </c>
      <c r="L25" s="44"/>
      <c r="M25" s="28"/>
      <c r="N25" s="28"/>
      <c r="O25" s="28" t="e">
        <f t="shared" si="2"/>
        <v>#DIV/0!</v>
      </c>
      <c r="Q25" s="49"/>
      <c r="R25" s="9"/>
      <c r="S25" s="46"/>
      <c r="T25" s="19"/>
      <c r="U25" s="51"/>
      <c r="V25" s="47"/>
      <c r="W25" s="48"/>
    </row>
    <row r="26" spans="1:23" s="2" customFormat="1" ht="14.25">
      <c r="A26" s="88"/>
      <c r="B26" s="39" t="s">
        <v>27</v>
      </c>
      <c r="C26" s="40" t="s">
        <v>24</v>
      </c>
      <c r="D26" s="41">
        <v>9</v>
      </c>
      <c r="E26" s="41"/>
      <c r="F26" s="41"/>
      <c r="G26" s="41"/>
      <c r="H26" s="103">
        <v>1</v>
      </c>
      <c r="I26" s="41">
        <v>566</v>
      </c>
      <c r="J26" s="42">
        <f t="shared" si="1"/>
        <v>1.2314487632508835</v>
      </c>
      <c r="K26" s="43">
        <v>697</v>
      </c>
      <c r="L26" s="44">
        <f>527+158.7</f>
        <v>685.7</v>
      </c>
      <c r="M26" s="28"/>
      <c r="N26" s="28"/>
      <c r="O26" s="44">
        <f t="shared" si="2"/>
        <v>98.3787661406026</v>
      </c>
      <c r="Q26" s="49"/>
      <c r="R26" s="9"/>
      <c r="S26" s="46"/>
      <c r="T26" s="19"/>
      <c r="U26" s="51"/>
      <c r="V26" s="47"/>
      <c r="W26" s="48"/>
    </row>
    <row r="27" spans="1:23" s="2" customFormat="1" ht="14.25" hidden="1">
      <c r="A27" s="89"/>
      <c r="B27" s="39" t="s">
        <v>15</v>
      </c>
      <c r="C27" s="40"/>
      <c r="D27" s="41"/>
      <c r="E27" s="41"/>
      <c r="F27" s="41"/>
      <c r="G27" s="41"/>
      <c r="H27" s="77"/>
      <c r="I27" s="41"/>
      <c r="J27" s="41"/>
      <c r="K27" s="52"/>
      <c r="L27" s="44" t="e">
        <f>#REF!*12+(#REF!*0.342*12)</f>
        <v>#REF!</v>
      </c>
      <c r="M27" s="53"/>
      <c r="N27" s="53"/>
      <c r="O27" s="44" t="e">
        <f t="shared" si="2"/>
        <v>#REF!</v>
      </c>
      <c r="Q27" s="49"/>
      <c r="R27" s="9"/>
      <c r="S27" s="46"/>
      <c r="T27" s="19"/>
      <c r="U27" s="46"/>
      <c r="V27" s="47"/>
      <c r="W27" s="48"/>
    </row>
    <row r="28" spans="1:23" s="2" customFormat="1" ht="14.25">
      <c r="A28" s="84" t="s">
        <v>25</v>
      </c>
      <c r="B28" s="85"/>
      <c r="C28" s="85"/>
      <c r="D28" s="54">
        <f aca="true" t="shared" si="3" ref="D28:I28">SUM(D19:D27)</f>
        <v>172</v>
      </c>
      <c r="E28" s="54">
        <f t="shared" si="3"/>
        <v>0</v>
      </c>
      <c r="F28" s="54"/>
      <c r="G28" s="54">
        <f t="shared" si="3"/>
        <v>0</v>
      </c>
      <c r="H28" s="54">
        <f t="shared" si="3"/>
        <v>15</v>
      </c>
      <c r="I28" s="54">
        <f t="shared" si="3"/>
        <v>10816</v>
      </c>
      <c r="J28" s="54"/>
      <c r="K28" s="25">
        <f>SUM(K19:K26)</f>
        <v>11104.8</v>
      </c>
      <c r="L28" s="25">
        <f>SUM(L19:L26)</f>
        <v>10828</v>
      </c>
      <c r="M28" s="55" t="s">
        <v>12</v>
      </c>
      <c r="N28" s="55"/>
      <c r="O28" s="44">
        <f>L28/K28*100</f>
        <v>97.50738419422233</v>
      </c>
      <c r="Q28" s="45"/>
      <c r="R28" s="46">
        <f>D28/H28</f>
        <v>11.466666666666667</v>
      </c>
      <c r="S28" s="9"/>
      <c r="U28" s="19"/>
      <c r="V28" s="30"/>
      <c r="W28" s="30"/>
    </row>
    <row r="29" spans="1:23" s="2" customFormat="1" ht="14.25">
      <c r="A29" s="24" t="s">
        <v>26</v>
      </c>
      <c r="B29" s="56"/>
      <c r="C29" s="56"/>
      <c r="D29" s="54">
        <f>D16+D28</f>
        <v>737</v>
      </c>
      <c r="E29" s="54" t="e">
        <f>E16+E28</f>
        <v>#REF!</v>
      </c>
      <c r="F29" s="54"/>
      <c r="G29" s="54" t="e">
        <f>G16+G28</f>
        <v>#REF!</v>
      </c>
      <c r="H29" s="54">
        <f>H16+H28</f>
        <v>44</v>
      </c>
      <c r="I29" s="25">
        <f>I16+I28</f>
        <v>36166</v>
      </c>
      <c r="J29" s="25">
        <f>J16+J28</f>
        <v>0</v>
      </c>
      <c r="K29" s="25">
        <f>K16+K28</f>
        <v>44907.8</v>
      </c>
      <c r="L29" s="25">
        <f>SUM(L16:L26)</f>
        <v>43850.2</v>
      </c>
      <c r="M29" s="25" t="s">
        <v>12</v>
      </c>
      <c r="N29" s="25">
        <f>SUM(N16:N26)</f>
        <v>0</v>
      </c>
      <c r="O29" s="44">
        <f t="shared" si="2"/>
        <v>97.64495254721895</v>
      </c>
      <c r="Q29" s="57"/>
      <c r="R29" s="9"/>
      <c r="S29" s="9"/>
      <c r="T29" s="9"/>
      <c r="U29" s="19"/>
      <c r="V29" s="30"/>
      <c r="W29" s="30"/>
    </row>
    <row r="30" spans="1:22" s="2" customFormat="1" ht="14.25">
      <c r="A30" s="58"/>
      <c r="B30" s="58"/>
      <c r="C30" s="58" t="s">
        <v>38</v>
      </c>
      <c r="D30" s="58"/>
      <c r="E30" s="58"/>
      <c r="F30" s="58"/>
      <c r="G30" s="69"/>
      <c r="H30" s="69"/>
      <c r="I30" s="69"/>
      <c r="J30" s="59"/>
      <c r="K30" s="60"/>
      <c r="L30" s="61"/>
      <c r="M30" s="62"/>
      <c r="N30" s="62"/>
      <c r="O30" s="63"/>
      <c r="Q30" s="9"/>
      <c r="R30" s="9"/>
      <c r="S30" s="9"/>
      <c r="T30" s="9"/>
      <c r="U30" s="9"/>
      <c r="V30" s="9"/>
    </row>
    <row r="31" spans="9:22" s="2" customFormat="1" ht="14.25">
      <c r="I31" s="64"/>
      <c r="J31" s="65"/>
      <c r="K31" s="66"/>
      <c r="L31" s="64"/>
      <c r="Q31" s="9"/>
      <c r="R31" s="9"/>
      <c r="S31" s="9"/>
      <c r="T31" s="9">
        <v>7080</v>
      </c>
      <c r="U31" s="9"/>
      <c r="V31" s="9"/>
    </row>
    <row r="32" spans="3:12" s="2" customFormat="1" ht="14.25">
      <c r="C32" s="67"/>
      <c r="L32" s="61"/>
    </row>
    <row r="33" s="2" customFormat="1" ht="14.25">
      <c r="L33" s="8"/>
    </row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="2" customFormat="1" ht="14.25"/>
    <row r="154" s="2" customFormat="1" ht="14.25"/>
    <row r="155" s="2" customFormat="1" ht="14.25"/>
    <row r="156" s="2" customFormat="1" ht="14.25"/>
    <row r="157" s="2" customFormat="1" ht="14.25"/>
    <row r="158" s="2" customFormat="1" ht="14.25"/>
    <row r="159" s="2" customFormat="1" ht="14.25"/>
    <row r="160" s="2" customFormat="1" ht="14.25"/>
    <row r="161" s="2" customFormat="1" ht="14.25"/>
    <row r="162" s="2" customFormat="1" ht="14.25"/>
    <row r="163" s="2" customFormat="1" ht="14.25"/>
    <row r="164" s="2" customFormat="1" ht="14.25"/>
    <row r="165" s="2" customFormat="1" ht="14.25"/>
    <row r="166" s="2" customFormat="1" ht="14.25"/>
    <row r="167" s="2" customFormat="1" ht="14.25"/>
    <row r="168" s="2" customFormat="1" ht="14.25"/>
    <row r="169" s="2" customFormat="1" ht="14.25"/>
    <row r="170" s="2" customFormat="1" ht="14.25"/>
    <row r="171" s="2" customFormat="1" ht="14.25"/>
    <row r="172" s="2" customFormat="1" ht="14.25"/>
    <row r="173" s="2" customFormat="1" ht="14.25"/>
    <row r="174" s="2" customFormat="1" ht="14.25"/>
    <row r="175" s="2" customFormat="1" ht="14.25"/>
    <row r="176" s="2" customFormat="1" ht="14.25"/>
    <row r="177" s="2" customFormat="1" ht="14.25"/>
    <row r="178" s="2" customFormat="1" ht="14.25"/>
    <row r="179" s="2" customFormat="1" ht="14.25"/>
    <row r="180" s="2" customFormat="1" ht="14.25"/>
    <row r="181" s="2" customFormat="1" ht="14.25"/>
    <row r="182" s="2" customFormat="1" ht="14.25"/>
    <row r="183" s="2" customFormat="1" ht="14.25"/>
    <row r="184" s="2" customFormat="1" ht="14.25"/>
    <row r="185" s="2" customFormat="1" ht="14.25"/>
    <row r="186" s="2" customFormat="1" ht="14.25"/>
    <row r="187" s="2" customFormat="1" ht="14.25"/>
    <row r="188" s="2" customFormat="1" ht="14.25"/>
    <row r="189" s="2" customFormat="1" ht="14.25"/>
    <row r="190" s="2" customFormat="1" ht="14.25"/>
    <row r="191" s="2" customFormat="1" ht="14.25"/>
    <row r="192" s="2" customFormat="1" ht="14.25"/>
    <row r="193" s="2" customFormat="1" ht="14.25"/>
    <row r="194" s="2" customFormat="1" ht="14.25"/>
    <row r="195" s="2" customFormat="1" ht="14.25"/>
    <row r="196" s="2" customFormat="1" ht="14.25"/>
    <row r="197" s="2" customFormat="1" ht="14.25"/>
    <row r="198" s="2" customFormat="1" ht="14.25"/>
    <row r="199" s="2" customFormat="1" ht="14.25"/>
    <row r="200" s="2" customFormat="1" ht="14.25"/>
    <row r="201" s="2" customFormat="1" ht="14.25"/>
    <row r="202" s="2" customFormat="1" ht="14.25"/>
    <row r="203" s="2" customFormat="1" ht="14.25"/>
    <row r="204" s="2" customFormat="1" ht="14.25"/>
    <row r="205" s="2" customFormat="1" ht="14.25"/>
    <row r="206" s="2" customFormat="1" ht="14.25"/>
    <row r="207" s="2" customFormat="1" ht="14.25"/>
    <row r="208" s="2" customFormat="1" ht="14.25"/>
    <row r="209" s="2" customFormat="1" ht="14.25"/>
    <row r="210" s="2" customFormat="1" ht="14.25"/>
    <row r="211" s="2" customFormat="1" ht="14.25"/>
    <row r="212" s="2" customFormat="1" ht="14.25"/>
    <row r="213" s="2" customFormat="1" ht="14.25"/>
    <row r="214" s="2" customFormat="1" ht="14.25"/>
    <row r="215" s="2" customFormat="1" ht="14.25"/>
    <row r="216" s="2" customFormat="1" ht="14.25"/>
    <row r="217" s="2" customFormat="1" ht="14.25"/>
    <row r="218" s="2" customFormat="1" ht="14.25"/>
    <row r="219" s="2" customFormat="1" ht="14.25"/>
    <row r="220" s="2" customFormat="1" ht="14.25"/>
    <row r="221" s="2" customFormat="1" ht="14.25"/>
    <row r="222" s="2" customFormat="1" ht="14.25"/>
    <row r="223" s="2" customFormat="1" ht="14.25"/>
    <row r="224" s="2" customFormat="1" ht="14.25"/>
    <row r="225" s="2" customFormat="1" ht="14.25"/>
    <row r="226" s="2" customFormat="1" ht="14.25"/>
    <row r="227" s="2" customFormat="1" ht="14.25"/>
    <row r="228" s="2" customFormat="1" ht="14.25"/>
    <row r="229" s="2" customFormat="1" ht="14.25"/>
    <row r="230" s="2" customFormat="1" ht="14.25"/>
    <row r="231" s="2" customFormat="1" ht="14.25"/>
    <row r="232" s="2" customFormat="1" ht="14.25"/>
    <row r="233" s="2" customFormat="1" ht="14.25"/>
    <row r="234" s="2" customFormat="1" ht="14.25"/>
    <row r="235" s="2" customFormat="1" ht="14.25"/>
    <row r="236" s="2" customFormat="1" ht="14.25"/>
    <row r="237" s="2" customFormat="1" ht="14.25"/>
    <row r="238" s="2" customFormat="1" ht="14.25"/>
    <row r="239" s="2" customFormat="1" ht="14.25"/>
    <row r="240" s="2" customFormat="1" ht="14.25"/>
    <row r="241" s="2" customFormat="1" ht="14.25"/>
    <row r="242" s="2" customFormat="1" ht="14.25"/>
    <row r="243" s="2" customFormat="1" ht="14.25"/>
    <row r="244" s="2" customFormat="1" ht="14.25"/>
    <row r="245" s="2" customFormat="1" ht="14.25"/>
    <row r="246" s="2" customFormat="1" ht="14.25"/>
    <row r="247" s="2" customFormat="1" ht="14.25"/>
    <row r="248" s="2" customFormat="1" ht="14.25"/>
    <row r="249" s="2" customFormat="1" ht="14.25"/>
    <row r="250" s="2" customFormat="1" ht="14.25"/>
    <row r="251" s="2" customFormat="1" ht="14.25"/>
    <row r="252" s="2" customFormat="1" ht="14.25"/>
    <row r="253" s="2" customFormat="1" ht="14.25"/>
    <row r="254" s="2" customFormat="1" ht="14.25"/>
    <row r="255" s="2" customFormat="1" ht="14.25"/>
    <row r="256" s="2" customFormat="1" ht="14.25"/>
    <row r="257" s="2" customFormat="1" ht="14.25"/>
    <row r="258" s="2" customFormat="1" ht="14.25"/>
    <row r="259" s="2" customFormat="1" ht="14.25"/>
    <row r="260" s="2" customFormat="1" ht="14.25"/>
    <row r="261" s="2" customFormat="1" ht="14.25"/>
    <row r="262" s="2" customFormat="1" ht="14.25"/>
    <row r="263" s="2" customFormat="1" ht="14.25"/>
    <row r="264" s="2" customFormat="1" ht="14.25"/>
    <row r="265" s="2" customFormat="1" ht="14.25"/>
    <row r="266" s="2" customFormat="1" ht="14.25"/>
    <row r="267" s="2" customFormat="1" ht="14.25"/>
    <row r="268" s="2" customFormat="1" ht="14.25"/>
    <row r="269" s="2" customFormat="1" ht="14.25"/>
    <row r="270" s="2" customFormat="1" ht="14.25"/>
    <row r="271" s="2" customFormat="1" ht="14.25"/>
    <row r="272" s="2" customFormat="1" ht="14.25"/>
    <row r="273" s="2" customFormat="1" ht="14.25"/>
    <row r="274" s="2" customFormat="1" ht="14.25"/>
    <row r="275" s="2" customFormat="1" ht="14.25"/>
    <row r="276" s="2" customFormat="1" ht="14.25"/>
    <row r="277" s="2" customFormat="1" ht="14.25"/>
    <row r="278" s="2" customFormat="1" ht="14.25"/>
    <row r="279" s="2" customFormat="1" ht="14.25"/>
    <row r="280" s="2" customFormat="1" ht="14.25"/>
    <row r="281" s="2" customFormat="1" ht="14.25"/>
    <row r="282" s="2" customFormat="1" ht="14.25"/>
    <row r="283" s="2" customFormat="1" ht="14.25"/>
    <row r="284" s="2" customFormat="1" ht="14.25"/>
    <row r="285" s="2" customFormat="1" ht="14.25"/>
    <row r="286" s="2" customFormat="1" ht="14.25"/>
    <row r="287" s="2" customFormat="1" ht="14.25"/>
    <row r="288" s="2" customFormat="1" ht="14.25"/>
    <row r="289" s="2" customFormat="1" ht="14.25"/>
    <row r="290" s="2" customFormat="1" ht="14.25"/>
    <row r="291" s="2" customFormat="1" ht="14.25"/>
    <row r="292" s="2" customFormat="1" ht="14.25"/>
    <row r="293" s="2" customFormat="1" ht="14.25"/>
    <row r="294" s="2" customFormat="1" ht="14.25"/>
    <row r="295" s="2" customFormat="1" ht="14.25"/>
    <row r="296" s="2" customFormat="1" ht="14.25"/>
    <row r="297" s="2" customFormat="1" ht="14.25"/>
  </sheetData>
  <sheetProtection/>
  <mergeCells count="23">
    <mergeCell ref="L3:O3"/>
    <mergeCell ref="A4:N4"/>
    <mergeCell ref="L6:L9"/>
    <mergeCell ref="M6:M9"/>
    <mergeCell ref="A5:J5"/>
    <mergeCell ref="B6:B9"/>
    <mergeCell ref="E6:F6"/>
    <mergeCell ref="N8:N9"/>
    <mergeCell ref="H6:H9"/>
    <mergeCell ref="I6:I9"/>
    <mergeCell ref="A28:C28"/>
    <mergeCell ref="A16:C16"/>
    <mergeCell ref="A17:C18"/>
    <mergeCell ref="A19:A27"/>
    <mergeCell ref="A6:A9"/>
    <mergeCell ref="A10:C10"/>
    <mergeCell ref="E7:E9"/>
    <mergeCell ref="G6:G9"/>
    <mergeCell ref="C6:C9"/>
    <mergeCell ref="K6:K9"/>
    <mergeCell ref="J6:J9"/>
    <mergeCell ref="F7:F9"/>
    <mergeCell ref="D6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Dovbush28</cp:lastModifiedBy>
  <cp:lastPrinted>2018-01-19T06:20:40Z</cp:lastPrinted>
  <dcterms:created xsi:type="dcterms:W3CDTF">2013-01-30T07:33:25Z</dcterms:created>
  <dcterms:modified xsi:type="dcterms:W3CDTF">2018-01-19T06:20:43Z</dcterms:modified>
  <cp:category/>
  <cp:version/>
  <cp:contentType/>
  <cp:contentStatus/>
</cp:coreProperties>
</file>