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95" i="1"/>
  <c r="H195"/>
  <c r="G195"/>
  <c r="F195"/>
  <c r="L194"/>
  <c r="H194"/>
  <c r="G194"/>
  <c r="G11" s="1"/>
  <c r="F194"/>
  <c r="E195"/>
  <c r="E194"/>
  <c r="L241"/>
  <c r="K241"/>
  <c r="J241"/>
  <c r="I241"/>
  <c r="H241"/>
  <c r="G241"/>
  <c r="F241"/>
  <c r="E241"/>
  <c r="L234"/>
  <c r="K234"/>
  <c r="J234"/>
  <c r="I234"/>
  <c r="H234"/>
  <c r="G234"/>
  <c r="F234"/>
  <c r="E234"/>
  <c r="L11"/>
  <c r="K11"/>
  <c r="I11"/>
  <c r="H11"/>
  <c r="F11"/>
  <c r="E11"/>
  <c r="H551"/>
  <c r="K551"/>
  <c r="J551"/>
  <c r="I551"/>
  <c r="G551"/>
  <c r="F551"/>
  <c r="E551"/>
  <c r="L647"/>
  <c r="K647"/>
  <c r="J647"/>
  <c r="I647"/>
  <c r="H647"/>
  <c r="G647"/>
  <c r="F647"/>
  <c r="E647"/>
  <c r="L640"/>
  <c r="K640"/>
  <c r="J640"/>
  <c r="I640"/>
  <c r="H640"/>
  <c r="G640"/>
  <c r="F640"/>
  <c r="E640"/>
  <c r="L633"/>
  <c r="K633"/>
  <c r="J633"/>
  <c r="I633"/>
  <c r="H633"/>
  <c r="G633"/>
  <c r="F633"/>
  <c r="E633"/>
  <c r="L626"/>
  <c r="K626"/>
  <c r="J626"/>
  <c r="I626"/>
  <c r="H626"/>
  <c r="G626"/>
  <c r="F626"/>
  <c r="E626"/>
  <c r="E552"/>
  <c r="L551"/>
  <c r="L598"/>
  <c r="L619"/>
  <c r="L612"/>
  <c r="L605"/>
  <c r="K619"/>
  <c r="J619"/>
  <c r="I619"/>
  <c r="H619"/>
  <c r="G619"/>
  <c r="F619"/>
  <c r="K612"/>
  <c r="J612"/>
  <c r="I612"/>
  <c r="H612"/>
  <c r="G612"/>
  <c r="F612"/>
  <c r="J598"/>
  <c r="I598"/>
  <c r="H598"/>
  <c r="G598"/>
  <c r="F598"/>
  <c r="K605"/>
  <c r="J605"/>
  <c r="I605"/>
  <c r="H605"/>
  <c r="G605"/>
  <c r="F605"/>
  <c r="E619"/>
  <c r="E612"/>
  <c r="E605"/>
  <c r="E728"/>
  <c r="E727"/>
  <c r="E652"/>
  <c r="E651"/>
  <c r="E650"/>
  <c r="E649"/>
  <c r="H553"/>
  <c r="G553"/>
  <c r="F553"/>
  <c r="H552"/>
  <c r="G552"/>
  <c r="F552"/>
  <c r="H550"/>
  <c r="G550"/>
  <c r="F550"/>
  <c r="E553"/>
  <c r="E12"/>
  <c r="E363"/>
  <c r="E362"/>
  <c r="E361"/>
  <c r="K287"/>
  <c r="K286"/>
  <c r="K285"/>
  <c r="K284"/>
  <c r="H287"/>
  <c r="G287"/>
  <c r="F287"/>
  <c r="H286"/>
  <c r="G286"/>
  <c r="F286"/>
  <c r="H285"/>
  <c r="G285"/>
  <c r="F285"/>
  <c r="H284"/>
  <c r="G284"/>
  <c r="F284"/>
  <c r="E287"/>
  <c r="E286"/>
  <c r="E285"/>
  <c r="E284"/>
  <c r="H196"/>
  <c r="G196"/>
  <c r="F196"/>
  <c r="H193"/>
  <c r="G193"/>
  <c r="F193"/>
  <c r="E196"/>
  <c r="E193"/>
  <c r="H63"/>
  <c r="G63"/>
  <c r="F63"/>
  <c r="E61"/>
  <c r="H61"/>
  <c r="G61"/>
  <c r="F61"/>
  <c r="E62"/>
  <c r="E60"/>
  <c r="E20"/>
  <c r="E19"/>
  <c r="E18"/>
  <c r="H49"/>
  <c r="G49"/>
  <c r="H48"/>
  <c r="G48"/>
  <c r="H47"/>
  <c r="G47"/>
  <c r="L52"/>
  <c r="K52"/>
  <c r="J52"/>
  <c r="I52"/>
  <c r="H46"/>
  <c r="H52" s="1"/>
  <c r="G46"/>
  <c r="G52" s="1"/>
  <c r="F52"/>
  <c r="E51"/>
  <c r="E50"/>
  <c r="E49"/>
  <c r="E48"/>
  <c r="E47"/>
  <c r="E46"/>
  <c r="E52" s="1"/>
  <c r="L59"/>
  <c r="K59"/>
  <c r="J59"/>
  <c r="I59"/>
  <c r="H59"/>
  <c r="G59"/>
  <c r="F59"/>
  <c r="E59"/>
  <c r="L143"/>
  <c r="K143"/>
  <c r="J143"/>
  <c r="I143"/>
  <c r="H143"/>
  <c r="G143"/>
  <c r="F143"/>
  <c r="E143"/>
  <c r="L185"/>
  <c r="K185"/>
  <c r="J185"/>
  <c r="I185"/>
  <c r="H185"/>
  <c r="G185"/>
  <c r="F185"/>
  <c r="E185"/>
  <c r="L136"/>
  <c r="K136"/>
  <c r="J136"/>
  <c r="I136"/>
  <c r="H136"/>
  <c r="G136"/>
  <c r="F136"/>
  <c r="E136"/>
  <c r="L122"/>
  <c r="K122"/>
  <c r="J122"/>
  <c r="I122"/>
  <c r="H122"/>
  <c r="G122"/>
  <c r="F122"/>
  <c r="E122"/>
  <c r="L192"/>
  <c r="K192"/>
  <c r="J192"/>
  <c r="I192"/>
  <c r="H192"/>
  <c r="G192"/>
  <c r="F192"/>
  <c r="E192"/>
  <c r="E739"/>
  <c r="L725"/>
  <c r="K725"/>
  <c r="J725"/>
  <c r="I725"/>
  <c r="H725"/>
  <c r="G725"/>
  <c r="F725"/>
  <c r="E725"/>
  <c r="L718"/>
  <c r="K718"/>
  <c r="J718"/>
  <c r="I718"/>
  <c r="H718"/>
  <c r="G718"/>
  <c r="F718"/>
  <c r="E718"/>
  <c r="L711"/>
  <c r="K711"/>
  <c r="J711"/>
  <c r="I711"/>
  <c r="H711"/>
  <c r="G711"/>
  <c r="F711"/>
  <c r="E711"/>
  <c r="E704"/>
  <c r="L697"/>
  <c r="K697"/>
  <c r="J697"/>
  <c r="I697"/>
  <c r="H697"/>
  <c r="G697"/>
  <c r="F697"/>
  <c r="E697"/>
  <c r="L690"/>
  <c r="K690"/>
  <c r="J690"/>
  <c r="I690"/>
  <c r="H690"/>
  <c r="G690"/>
  <c r="F690"/>
  <c r="E690"/>
  <c r="E683"/>
  <c r="E676"/>
  <c r="E669"/>
  <c r="E662"/>
  <c r="L374"/>
  <c r="K374"/>
  <c r="J374"/>
  <c r="I374"/>
  <c r="H374"/>
  <c r="G374"/>
  <c r="F374"/>
  <c r="E374"/>
  <c r="L381"/>
  <c r="K381"/>
  <c r="J381"/>
  <c r="I381"/>
  <c r="H381"/>
  <c r="G381"/>
  <c r="F381"/>
  <c r="E381"/>
  <c r="L388"/>
  <c r="K388"/>
  <c r="J388"/>
  <c r="I388"/>
  <c r="H388"/>
  <c r="G388"/>
  <c r="F388"/>
  <c r="E388"/>
  <c r="L395"/>
  <c r="K395"/>
  <c r="J395"/>
  <c r="I395"/>
  <c r="H395"/>
  <c r="G395"/>
  <c r="F395"/>
  <c r="E395"/>
  <c r="L402"/>
  <c r="K402"/>
  <c r="J402"/>
  <c r="I402"/>
  <c r="H402"/>
  <c r="G402"/>
  <c r="F402"/>
  <c r="E402"/>
  <c r="L409"/>
  <c r="K409"/>
  <c r="J409"/>
  <c r="I409"/>
  <c r="H409"/>
  <c r="G409"/>
  <c r="F409"/>
  <c r="E409"/>
  <c r="L416"/>
  <c r="K416"/>
  <c r="J416"/>
  <c r="I416"/>
  <c r="H416"/>
  <c r="G416"/>
  <c r="F416"/>
  <c r="E416"/>
  <c r="L423"/>
  <c r="K423"/>
  <c r="J423"/>
  <c r="I423"/>
  <c r="H423"/>
  <c r="G423"/>
  <c r="F423"/>
  <c r="E423"/>
  <c r="L430"/>
  <c r="K430"/>
  <c r="J430"/>
  <c r="I430"/>
  <c r="H430"/>
  <c r="G430"/>
  <c r="F430"/>
  <c r="E430"/>
  <c r="L437"/>
  <c r="K437"/>
  <c r="J437"/>
  <c r="I437"/>
  <c r="H437"/>
  <c r="G437"/>
  <c r="F437"/>
  <c r="E437"/>
  <c r="L444"/>
  <c r="K444"/>
  <c r="J444"/>
  <c r="I444"/>
  <c r="H444"/>
  <c r="G444"/>
  <c r="F444"/>
  <c r="E444"/>
  <c r="L451"/>
  <c r="K451"/>
  <c r="J451"/>
  <c r="I451"/>
  <c r="H451"/>
  <c r="G451"/>
  <c r="F451"/>
  <c r="E451"/>
  <c r="L458"/>
  <c r="K458"/>
  <c r="J458"/>
  <c r="I458"/>
  <c r="H458"/>
  <c r="G458"/>
  <c r="F458"/>
  <c r="E458"/>
  <c r="L465"/>
  <c r="K465"/>
  <c r="J465"/>
  <c r="I465"/>
  <c r="H465"/>
  <c r="G465"/>
  <c r="F465"/>
  <c r="E465"/>
  <c r="L472"/>
  <c r="K472"/>
  <c r="J472"/>
  <c r="I472"/>
  <c r="H472"/>
  <c r="G472"/>
  <c r="F472"/>
  <c r="E472"/>
  <c r="L479"/>
  <c r="K479"/>
  <c r="J479"/>
  <c r="I479"/>
  <c r="H479"/>
  <c r="G479"/>
  <c r="F479"/>
  <c r="E479"/>
  <c r="L486"/>
  <c r="K486"/>
  <c r="J486"/>
  <c r="I486"/>
  <c r="H486"/>
  <c r="G486"/>
  <c r="F486"/>
  <c r="E486"/>
  <c r="L493"/>
  <c r="K493"/>
  <c r="J493"/>
  <c r="I493"/>
  <c r="H493"/>
  <c r="G493"/>
  <c r="F493"/>
  <c r="E493"/>
  <c r="L500"/>
  <c r="K500"/>
  <c r="J500"/>
  <c r="I500"/>
  <c r="H500"/>
  <c r="G500"/>
  <c r="F500"/>
  <c r="E500"/>
  <c r="L507"/>
  <c r="K507"/>
  <c r="J507"/>
  <c r="I507"/>
  <c r="H507"/>
  <c r="G507"/>
  <c r="F507"/>
  <c r="E507"/>
  <c r="L514"/>
  <c r="K514"/>
  <c r="J514"/>
  <c r="I514"/>
  <c r="H514"/>
  <c r="G514"/>
  <c r="F514"/>
  <c r="E514"/>
  <c r="F521"/>
  <c r="L521"/>
  <c r="K521"/>
  <c r="J521"/>
  <c r="I521"/>
  <c r="H521"/>
  <c r="G521"/>
  <c r="E521"/>
  <c r="L528"/>
  <c r="K528"/>
  <c r="J528"/>
  <c r="I528"/>
  <c r="H528"/>
  <c r="G528"/>
  <c r="F528"/>
  <c r="E528"/>
  <c r="L535"/>
  <c r="K535"/>
  <c r="J535"/>
  <c r="I535"/>
  <c r="H535"/>
  <c r="G535"/>
  <c r="F535"/>
  <c r="E535"/>
  <c r="L542"/>
  <c r="K542"/>
  <c r="J542"/>
  <c r="I542"/>
  <c r="H542"/>
  <c r="G542"/>
  <c r="F542"/>
  <c r="E542"/>
  <c r="L549"/>
  <c r="K549"/>
  <c r="J549"/>
  <c r="I549"/>
  <c r="H549"/>
  <c r="G549"/>
  <c r="F549"/>
  <c r="E549"/>
  <c r="K60"/>
  <c r="K63"/>
  <c r="K62"/>
  <c r="H62"/>
  <c r="G62"/>
  <c r="F62"/>
  <c r="E197"/>
  <c r="E198"/>
  <c r="L196"/>
  <c r="L193"/>
  <c r="L774"/>
  <c r="K774"/>
  <c r="J774"/>
  <c r="I774"/>
  <c r="H774"/>
  <c r="G774"/>
  <c r="F774"/>
  <c r="E774"/>
  <c r="L767"/>
  <c r="K767"/>
  <c r="J767"/>
  <c r="I767"/>
  <c r="H767"/>
  <c r="G767"/>
  <c r="F767"/>
  <c r="E767"/>
  <c r="E759"/>
  <c r="E758"/>
  <c r="L757"/>
  <c r="K757"/>
  <c r="J757"/>
  <c r="I757"/>
  <c r="H757"/>
  <c r="G757"/>
  <c r="F757"/>
  <c r="L756"/>
  <c r="K756"/>
  <c r="J756"/>
  <c r="I756"/>
  <c r="H756"/>
  <c r="G756"/>
  <c r="F756"/>
  <c r="L755"/>
  <c r="K755"/>
  <c r="J755"/>
  <c r="I755"/>
  <c r="H755"/>
  <c r="G755"/>
  <c r="F755"/>
  <c r="L754"/>
  <c r="K754"/>
  <c r="J754"/>
  <c r="I754"/>
  <c r="H754"/>
  <c r="G754"/>
  <c r="F754"/>
  <c r="E757"/>
  <c r="E756"/>
  <c r="E755"/>
  <c r="E754"/>
  <c r="L753"/>
  <c r="K753"/>
  <c r="J753"/>
  <c r="I753"/>
  <c r="H753"/>
  <c r="G753"/>
  <c r="F753"/>
  <c r="E753"/>
  <c r="L746"/>
  <c r="K746"/>
  <c r="J746"/>
  <c r="I746"/>
  <c r="H746"/>
  <c r="G746"/>
  <c r="F746"/>
  <c r="E746"/>
  <c r="L739"/>
  <c r="K739"/>
  <c r="J739"/>
  <c r="I739"/>
  <c r="H739"/>
  <c r="G739"/>
  <c r="F739"/>
  <c r="E731"/>
  <c r="E730"/>
  <c r="L729"/>
  <c r="K729"/>
  <c r="J729"/>
  <c r="I729"/>
  <c r="H729"/>
  <c r="G729"/>
  <c r="F729"/>
  <c r="L728"/>
  <c r="K728"/>
  <c r="J728"/>
  <c r="I728"/>
  <c r="H728"/>
  <c r="G728"/>
  <c r="F728"/>
  <c r="L727"/>
  <c r="K727"/>
  <c r="J727"/>
  <c r="I727"/>
  <c r="H727"/>
  <c r="G727"/>
  <c r="F727"/>
  <c r="L726"/>
  <c r="K726"/>
  <c r="J726"/>
  <c r="I726"/>
  <c r="H726"/>
  <c r="G726"/>
  <c r="F726"/>
  <c r="E729"/>
  <c r="E726"/>
  <c r="E654"/>
  <c r="L652"/>
  <c r="K652"/>
  <c r="J652"/>
  <c r="I652"/>
  <c r="H652"/>
  <c r="G652"/>
  <c r="F652"/>
  <c r="L651"/>
  <c r="K651"/>
  <c r="J651"/>
  <c r="I651"/>
  <c r="H651"/>
  <c r="G651"/>
  <c r="F651"/>
  <c r="L650"/>
  <c r="K650"/>
  <c r="J650"/>
  <c r="I650"/>
  <c r="H650"/>
  <c r="G650"/>
  <c r="F650"/>
  <c r="L649"/>
  <c r="K649"/>
  <c r="J649"/>
  <c r="I649"/>
  <c r="H649"/>
  <c r="G649"/>
  <c r="F649"/>
  <c r="L655"/>
  <c r="E653"/>
  <c r="H655" l="1"/>
  <c r="F732"/>
  <c r="H732"/>
  <c r="J732"/>
  <c r="L732"/>
  <c r="G732"/>
  <c r="I732"/>
  <c r="K732"/>
  <c r="E760"/>
  <c r="F760"/>
  <c r="H760"/>
  <c r="J760"/>
  <c r="L760"/>
  <c r="G760"/>
  <c r="I760"/>
  <c r="K760"/>
  <c r="E732"/>
  <c r="F655"/>
  <c r="J655"/>
  <c r="E655"/>
  <c r="G655"/>
  <c r="I655"/>
  <c r="K655"/>
  <c r="K683"/>
  <c r="L683"/>
  <c r="J683"/>
  <c r="I683"/>
  <c r="H683"/>
  <c r="G683"/>
  <c r="F683"/>
  <c r="L553"/>
  <c r="K553"/>
  <c r="J553"/>
  <c r="I553"/>
  <c r="L552"/>
  <c r="K552"/>
  <c r="J552"/>
  <c r="I552"/>
  <c r="L676"/>
  <c r="K676"/>
  <c r="J676"/>
  <c r="I676"/>
  <c r="H676"/>
  <c r="G676"/>
  <c r="F676"/>
  <c r="L669"/>
  <c r="K669"/>
  <c r="J669"/>
  <c r="I669"/>
  <c r="H669"/>
  <c r="G669"/>
  <c r="F669"/>
  <c r="L662"/>
  <c r="K662"/>
  <c r="J662"/>
  <c r="I662"/>
  <c r="H662"/>
  <c r="G662"/>
  <c r="F662"/>
  <c r="E555"/>
  <c r="E554"/>
  <c r="L550"/>
  <c r="K550"/>
  <c r="J550"/>
  <c r="I550"/>
  <c r="E550"/>
  <c r="E10" s="1"/>
  <c r="L591"/>
  <c r="K591"/>
  <c r="J591"/>
  <c r="I591"/>
  <c r="H591"/>
  <c r="G591"/>
  <c r="F591"/>
  <c r="E591"/>
  <c r="L584"/>
  <c r="K584"/>
  <c r="J584"/>
  <c r="I584"/>
  <c r="H584"/>
  <c r="G584"/>
  <c r="F584"/>
  <c r="E584"/>
  <c r="L577"/>
  <c r="K577"/>
  <c r="J577"/>
  <c r="I577"/>
  <c r="H577"/>
  <c r="G577"/>
  <c r="F577"/>
  <c r="E577"/>
  <c r="L570"/>
  <c r="K570"/>
  <c r="J570"/>
  <c r="I570"/>
  <c r="H570"/>
  <c r="G570"/>
  <c r="F570"/>
  <c r="E570"/>
  <c r="E366"/>
  <c r="E365"/>
  <c r="K199"/>
  <c r="J199"/>
  <c r="I199"/>
  <c r="E289"/>
  <c r="E288"/>
  <c r="L285"/>
  <c r="J285"/>
  <c r="I285"/>
  <c r="L325"/>
  <c r="K325"/>
  <c r="J325"/>
  <c r="I325"/>
  <c r="H325"/>
  <c r="G325"/>
  <c r="F325"/>
  <c r="E325"/>
  <c r="L318"/>
  <c r="K318"/>
  <c r="J318"/>
  <c r="I318"/>
  <c r="H318"/>
  <c r="G318"/>
  <c r="F318"/>
  <c r="E318"/>
  <c r="L311"/>
  <c r="K311"/>
  <c r="J311"/>
  <c r="I311"/>
  <c r="H311"/>
  <c r="G311"/>
  <c r="F311"/>
  <c r="E311"/>
  <c r="L227"/>
  <c r="K227"/>
  <c r="J227"/>
  <c r="I227"/>
  <c r="H227"/>
  <c r="G227"/>
  <c r="F227"/>
  <c r="E227"/>
  <c r="L220"/>
  <c r="K220"/>
  <c r="J220"/>
  <c r="I220"/>
  <c r="H220"/>
  <c r="G220"/>
  <c r="F220"/>
  <c r="E220"/>
  <c r="L213"/>
  <c r="K213"/>
  <c r="J213"/>
  <c r="I213"/>
  <c r="H213"/>
  <c r="G213"/>
  <c r="F213"/>
  <c r="E213"/>
  <c r="K206"/>
  <c r="J206"/>
  <c r="I206"/>
  <c r="L206"/>
  <c r="H206"/>
  <c r="G206"/>
  <c r="F206"/>
  <c r="E206"/>
  <c r="E65"/>
  <c r="L66"/>
  <c r="K61"/>
  <c r="K66" s="1"/>
  <c r="J66"/>
  <c r="L80"/>
  <c r="K80"/>
  <c r="J80"/>
  <c r="I80"/>
  <c r="H80"/>
  <c r="G80"/>
  <c r="F80"/>
  <c r="E80"/>
  <c r="E64"/>
  <c r="I66"/>
  <c r="I45"/>
  <c r="L45"/>
  <c r="K45"/>
  <c r="J45"/>
  <c r="H45"/>
  <c r="G45"/>
  <c r="F45"/>
  <c r="E45"/>
  <c r="J38"/>
  <c r="L38"/>
  <c r="K38"/>
  <c r="I38"/>
  <c r="H38"/>
  <c r="G38"/>
  <c r="F38"/>
  <c r="E38"/>
  <c r="L31"/>
  <c r="K31"/>
  <c r="J31"/>
  <c r="I31"/>
  <c r="H31"/>
  <c r="G31"/>
  <c r="F31"/>
  <c r="E31"/>
  <c r="L24"/>
  <c r="K24"/>
  <c r="J24"/>
  <c r="I24"/>
  <c r="H24"/>
  <c r="F24"/>
  <c r="L199" l="1"/>
  <c r="G23"/>
  <c r="E23"/>
  <c r="G22"/>
  <c r="E22"/>
  <c r="F60"/>
  <c r="F66" s="1"/>
  <c r="G60"/>
  <c r="G66" s="1"/>
  <c r="H60"/>
  <c r="H66" s="1"/>
  <c r="K598"/>
  <c r="E598"/>
  <c r="L704"/>
  <c r="K704"/>
  <c r="J704"/>
  <c r="I704"/>
  <c r="H704"/>
  <c r="G704"/>
  <c r="F704"/>
  <c r="L556"/>
  <c r="K556"/>
  <c r="J556"/>
  <c r="I556"/>
  <c r="H556"/>
  <c r="G556"/>
  <c r="F556"/>
  <c r="L364"/>
  <c r="K364"/>
  <c r="J364"/>
  <c r="I364"/>
  <c r="H364"/>
  <c r="G364"/>
  <c r="F364"/>
  <c r="L363"/>
  <c r="K363"/>
  <c r="J363"/>
  <c r="I363"/>
  <c r="H363"/>
  <c r="G363"/>
  <c r="F363"/>
  <c r="L362"/>
  <c r="K362"/>
  <c r="J362"/>
  <c r="I362"/>
  <c r="H362"/>
  <c r="G362"/>
  <c r="F362"/>
  <c r="L361"/>
  <c r="K361"/>
  <c r="J361"/>
  <c r="I361"/>
  <c r="H361"/>
  <c r="G361"/>
  <c r="F361"/>
  <c r="E364"/>
  <c r="L563"/>
  <c r="K563"/>
  <c r="J563"/>
  <c r="I563"/>
  <c r="H563"/>
  <c r="G563"/>
  <c r="F563"/>
  <c r="E563"/>
  <c r="L287"/>
  <c r="J287"/>
  <c r="I287"/>
  <c r="I13" s="1"/>
  <c r="L286"/>
  <c r="L12" s="1"/>
  <c r="J286"/>
  <c r="J12" s="1"/>
  <c r="I286"/>
  <c r="L284"/>
  <c r="J284"/>
  <c r="I284"/>
  <c r="L339"/>
  <c r="L360"/>
  <c r="K360"/>
  <c r="J360"/>
  <c r="I360"/>
  <c r="H360"/>
  <c r="G360"/>
  <c r="F360"/>
  <c r="E360"/>
  <c r="L353"/>
  <c r="L346"/>
  <c r="L297"/>
  <c r="L332"/>
  <c r="L304"/>
  <c r="L283"/>
  <c r="K283"/>
  <c r="J283"/>
  <c r="I283"/>
  <c r="L276"/>
  <c r="K276"/>
  <c r="J276"/>
  <c r="I276"/>
  <c r="L269"/>
  <c r="K269"/>
  <c r="J269"/>
  <c r="I269"/>
  <c r="L262"/>
  <c r="K262"/>
  <c r="J262"/>
  <c r="I262"/>
  <c r="L255"/>
  <c r="K255"/>
  <c r="J255"/>
  <c r="I255"/>
  <c r="L248"/>
  <c r="K248"/>
  <c r="J248"/>
  <c r="I248"/>
  <c r="L178"/>
  <c r="K178"/>
  <c r="J178"/>
  <c r="I178"/>
  <c r="L171"/>
  <c r="K171"/>
  <c r="J171"/>
  <c r="I171"/>
  <c r="L164"/>
  <c r="K164"/>
  <c r="J164"/>
  <c r="I164"/>
  <c r="L157"/>
  <c r="K157"/>
  <c r="J157"/>
  <c r="I157"/>
  <c r="L150"/>
  <c r="K150"/>
  <c r="J150"/>
  <c r="I150"/>
  <c r="L129"/>
  <c r="K129"/>
  <c r="J129"/>
  <c r="I129"/>
  <c r="L115"/>
  <c r="K115"/>
  <c r="J115"/>
  <c r="I115"/>
  <c r="L108"/>
  <c r="K108"/>
  <c r="J108"/>
  <c r="I108"/>
  <c r="L101"/>
  <c r="K101"/>
  <c r="J101"/>
  <c r="I101"/>
  <c r="L94"/>
  <c r="K94"/>
  <c r="J94"/>
  <c r="I94"/>
  <c r="L87"/>
  <c r="K87"/>
  <c r="J87"/>
  <c r="I87"/>
  <c r="L73"/>
  <c r="K73"/>
  <c r="J73"/>
  <c r="I73"/>
  <c r="K353"/>
  <c r="J353"/>
  <c r="I353"/>
  <c r="H353"/>
  <c r="G353"/>
  <c r="F353"/>
  <c r="E353"/>
  <c r="K346"/>
  <c r="J346"/>
  <c r="I346"/>
  <c r="H346"/>
  <c r="G346"/>
  <c r="F346"/>
  <c r="E346"/>
  <c r="K339"/>
  <c r="J339"/>
  <c r="I339"/>
  <c r="H339"/>
  <c r="G339"/>
  <c r="F339"/>
  <c r="E339"/>
  <c r="K332"/>
  <c r="J332"/>
  <c r="I332"/>
  <c r="H332"/>
  <c r="G332"/>
  <c r="F332"/>
  <c r="E332"/>
  <c r="K304"/>
  <c r="J304"/>
  <c r="I304"/>
  <c r="H304"/>
  <c r="G304"/>
  <c r="F304"/>
  <c r="E304"/>
  <c r="K297"/>
  <c r="J297"/>
  <c r="I297"/>
  <c r="H13"/>
  <c r="F13"/>
  <c r="G199"/>
  <c r="H297"/>
  <c r="G297"/>
  <c r="F297"/>
  <c r="E297"/>
  <c r="H283"/>
  <c r="G283"/>
  <c r="F283"/>
  <c r="E283"/>
  <c r="H276"/>
  <c r="G276"/>
  <c r="F276"/>
  <c r="E276"/>
  <c r="H269"/>
  <c r="G269"/>
  <c r="F269"/>
  <c r="E269"/>
  <c r="H262"/>
  <c r="G262"/>
  <c r="F262"/>
  <c r="E262"/>
  <c r="E63"/>
  <c r="G21"/>
  <c r="E21"/>
  <c r="E13" s="1"/>
  <c r="H255"/>
  <c r="G255"/>
  <c r="F255"/>
  <c r="E255"/>
  <c r="H248"/>
  <c r="G248"/>
  <c r="F248"/>
  <c r="E248"/>
  <c r="H178"/>
  <c r="G178"/>
  <c r="F178"/>
  <c r="E178"/>
  <c r="H171"/>
  <c r="G171"/>
  <c r="F171"/>
  <c r="E171"/>
  <c r="H164"/>
  <c r="G164"/>
  <c r="F164"/>
  <c r="E164"/>
  <c r="H157"/>
  <c r="G157"/>
  <c r="F157"/>
  <c r="E157"/>
  <c r="H150"/>
  <c r="G150"/>
  <c r="F150"/>
  <c r="E150"/>
  <c r="H129"/>
  <c r="G129"/>
  <c r="F129"/>
  <c r="E129"/>
  <c r="H115"/>
  <c r="G115"/>
  <c r="F115"/>
  <c r="E115"/>
  <c r="H108"/>
  <c r="G108"/>
  <c r="F108"/>
  <c r="E108"/>
  <c r="H101"/>
  <c r="G101"/>
  <c r="F101"/>
  <c r="E101"/>
  <c r="H94"/>
  <c r="G94"/>
  <c r="F94"/>
  <c r="E94"/>
  <c r="H87"/>
  <c r="G87"/>
  <c r="F87"/>
  <c r="E87"/>
  <c r="H73"/>
  <c r="G73"/>
  <c r="F73"/>
  <c r="E73"/>
  <c r="G20"/>
  <c r="G19"/>
  <c r="G24" s="1"/>
  <c r="G18"/>
  <c r="G12" l="1"/>
  <c r="F290"/>
  <c r="H290"/>
  <c r="E367"/>
  <c r="G367"/>
  <c r="I367"/>
  <c r="K367"/>
  <c r="G10"/>
  <c r="E199"/>
  <c r="E290"/>
  <c r="E556"/>
  <c r="G13"/>
  <c r="F199"/>
  <c r="H199"/>
  <c r="G290"/>
  <c r="I290"/>
  <c r="K290"/>
  <c r="F367"/>
  <c r="H367"/>
  <c r="J367"/>
  <c r="L367"/>
  <c r="J10"/>
  <c r="J290"/>
  <c r="L10"/>
  <c r="L290"/>
  <c r="E24"/>
  <c r="E66"/>
  <c r="F12"/>
  <c r="H12"/>
  <c r="I10"/>
  <c r="K10"/>
  <c r="J11"/>
  <c r="I12"/>
  <c r="K12"/>
  <c r="J13"/>
  <c r="L13"/>
  <c r="K13"/>
  <c r="F10"/>
  <c r="H10"/>
  <c r="H16" l="1"/>
  <c r="F16"/>
  <c r="G16"/>
  <c r="J16"/>
  <c r="I16"/>
  <c r="L16"/>
  <c r="E16"/>
  <c r="K16"/>
  <c r="E777"/>
</calcChain>
</file>

<file path=xl/sharedStrings.xml><?xml version="1.0" encoding="utf-8"?>
<sst xmlns="http://schemas.openxmlformats.org/spreadsheetml/2006/main" count="895" uniqueCount="138">
  <si>
    <t>№ п/п</t>
  </si>
  <si>
    <t>Наименование мероприятия</t>
  </si>
  <si>
    <t>Срок реализации</t>
  </si>
  <si>
    <t>Объем финансового обеспечения, млн. руб.</t>
  </si>
  <si>
    <t>Всего</t>
  </si>
  <si>
    <t>Бюджет муниципального образования</t>
  </si>
  <si>
    <t>Внебюджетные источники</t>
  </si>
  <si>
    <t>Мощность (в соответствующих единицах)</t>
  </si>
  <si>
    <t>Экономический эффект (прибыль, млн.руб.)</t>
  </si>
  <si>
    <t>Создаваемые рабочие места, ед.</t>
  </si>
  <si>
    <t>средства, поступающие в бюджет муниципального образования от ГК - Фонд содействия реформирования ЖКХ</t>
  </si>
  <si>
    <t>средства, поступающие в бюджет муниципального образования из бюджетов поселений</t>
  </si>
  <si>
    <t>средства юридических лиц</t>
  </si>
  <si>
    <t>Итого</t>
  </si>
  <si>
    <t>ИТОГО ПО ПРОГРАММЕ</t>
  </si>
  <si>
    <t xml:space="preserve">                        в том числе:</t>
  </si>
  <si>
    <t>2017 г.</t>
  </si>
  <si>
    <t>2018 г.</t>
  </si>
  <si>
    <t>2019 г.</t>
  </si>
  <si>
    <t>ИТОГО ПО РАЗДЕЛУ 1 Здравохранение</t>
  </si>
  <si>
    <t>Приложение 3</t>
  </si>
  <si>
    <t>ПЛАН</t>
  </si>
  <si>
    <t xml:space="preserve">СУОЯРВСКОГО МУНИЦИПАЛЬНОГО РАЙОНА </t>
  </si>
  <si>
    <t>Строительство фельдшерско-акушерского пункта в пос. Вешкелецы, Суоярвский муниципальный район</t>
  </si>
  <si>
    <t>Строительство фельдшерско-акушерского пункта в пос. Лоймола, Суоярвский муниципальный район</t>
  </si>
  <si>
    <t>Строительство модульной патолого-анатомической лаборатории в г. Суоярви</t>
  </si>
  <si>
    <t xml:space="preserve">Ремонт коридора МОУ Найстенъярвская СОШ </t>
  </si>
  <si>
    <t>Реконструкция здания МОУ Лахколампинская СОШ</t>
  </si>
  <si>
    <t>Ремонт фасада здания  МОУ ДОД «Детская школа искусств» г.Суоярви</t>
  </si>
  <si>
    <t>Капитальный ремонт муниципального МДОУ Детский сад №2 «Березка» г.Суоярви</t>
  </si>
  <si>
    <t>Ремонт системы энергоснабжения МДОУ  детский сад №26 п.Поросозеро</t>
  </si>
  <si>
    <t>Замена окон МОУ Вешкельская  СОШ</t>
  </si>
  <si>
    <t>2020 г.</t>
  </si>
  <si>
    <t xml:space="preserve">Ремонт кровли МОУ Поросозерская СОШ </t>
  </si>
  <si>
    <t>Замена окон МОУ Поросозерская СОШ</t>
  </si>
  <si>
    <t>Ремонт кровли МОУ Кайпинская ООШ</t>
  </si>
  <si>
    <t>Ремонт кровли МДОУ Детский сад №1 "Елочка"</t>
  </si>
  <si>
    <t>Укрепление материально-технической базы Домов культуры: КДЦ г. Суоярви, МБУ ЭКЦ "Вешкелюс", КДЦ "Досуг" Лойм. пос., КДЦ Найст. пос.</t>
  </si>
  <si>
    <t>Реконструкция здания МУК  «Суоярвская централизованная библиотечная система», г. Суоярви, ул. Ленина, д.33</t>
  </si>
  <si>
    <t xml:space="preserve">Капитальный ремонт здания МБУК «Поросозерский Центр досуга» (систем водоснаб,  тепло-снаб, водоотв.) </t>
  </si>
  <si>
    <t xml:space="preserve">Ремонт здания библиотеки в п. Поросозеро по ул. Сплавной,11 (система отопления, замена 10 окон, замена 6 дверных блоков) </t>
  </si>
  <si>
    <t>Ремонт Найстеньярвской сельской библиотеки (кровли и полов)</t>
  </si>
  <si>
    <t>Ремонт здания библиотеки  п. Пийтсиеки (замена окон, полов, ремонт стен, потолков, систем  водо и теплоснабжен., водоотведения)</t>
  </si>
  <si>
    <t>Устройство искусственного покрытия спортивной площадке в п. Поросозеро</t>
  </si>
  <si>
    <t>прочие внебюджетные источники</t>
  </si>
  <si>
    <t>Ремонт здания, под размещение спортивной площадки в п. Найстенъярви</t>
  </si>
  <si>
    <t>Строительство 4 спортивных площадок по Проекту "Строительство 50 спортивных площадок в городских округах и муниципальных районах РК"</t>
  </si>
  <si>
    <t xml:space="preserve">Строительство спортивной площадки в п. Лахколампи </t>
  </si>
  <si>
    <t xml:space="preserve">Строительство спортивной площадки в с. Вешкелица </t>
  </si>
  <si>
    <t xml:space="preserve">Строительство спортивной площадки в пос.Поросозеро </t>
  </si>
  <si>
    <t>Строительство  освещенной лыжной трассы в г. Суоярви</t>
  </si>
  <si>
    <t>Расселение многоквартирных домов, признанных в установленном порядке аварийными</t>
  </si>
  <si>
    <t xml:space="preserve">Строительство модульной котельной, пос. Найстенъярви </t>
  </si>
  <si>
    <t>Строительство станции водоочистки в п. Найстенъярви</t>
  </si>
  <si>
    <t>Строительство КОС в п. Найстеньярви</t>
  </si>
  <si>
    <t xml:space="preserve">Строительство канализационной насосной станции, пос. Поросозеро </t>
  </si>
  <si>
    <t>Строительство водозаборных, водопроводных и очистных сооружений в п. Поросозеро</t>
  </si>
  <si>
    <t>Капитальный ремонт водопроводных сетей в п. Поросозеро</t>
  </si>
  <si>
    <t>Капитальный ремонт сетей канализации в п. Поросозеро</t>
  </si>
  <si>
    <t>Строительство КОС биологической очистки и обеззараживания сточных вод в п. Поросозеро</t>
  </si>
  <si>
    <t>Капитальный ремонт сетей водоотведения в с. Вешкелица</t>
  </si>
  <si>
    <t>Капитальный ремонт сетей теплоснабжения в с. Вешкелица</t>
  </si>
  <si>
    <t>Замена насосного оборудования насосной станции 1 и 2 подъема в с. Вешкелица</t>
  </si>
  <si>
    <t>Строительство КОС биологической очистки и обеззараживания сточных вод в с. Вешкелица</t>
  </si>
  <si>
    <t>Строительство водоочистных сооружений с реконструкцией сетей водоснабжения в г. Суоярви</t>
  </si>
  <si>
    <t>Капитальный ремонт водоочистных сооружений в п. Леппясюрья</t>
  </si>
  <si>
    <t>Капитальный ремонт канализационных очистных в п. Леппясюрья</t>
  </si>
  <si>
    <t>Строительство модульной котельной в п. Пийтсиёки</t>
  </si>
  <si>
    <t>Ремонт канализационных сетей в п. Леппясюрья</t>
  </si>
  <si>
    <t>Капитальный ремонт водопроводных сетей в п. Леппясюрья</t>
  </si>
  <si>
    <t>Капитальный ремонт многоквартирных домов (ремонт кровель, ремонт фасадов) центральных улиц админ. центров муниципальных районов</t>
  </si>
  <si>
    <t>Капитальный ремонт кровель домов № 1, 4,5 по ул. Стойкина в с. Вешкелица</t>
  </si>
  <si>
    <r>
      <t>Капитальный ремонт домов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 ул. Школьная п. Тойвола</t>
    </r>
  </si>
  <si>
    <r>
      <t>Капитальный ремонт домов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 ул. Мира п. Найстенъярви</t>
    </r>
  </si>
  <si>
    <r>
      <t>Капитальный ремонт домов №№ 29,32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 ул. Ленина, №4 по ул. Суоярвское шоссе,№ 6 по ул. Гагарина, ул. Победы в г. Суоярви</t>
    </r>
  </si>
  <si>
    <r>
      <t>Ремонт кровли дома № 7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 ул. Кайманова в г. Суоярви </t>
    </r>
  </si>
  <si>
    <t>Ремонт жилого фонда в п. Поросозеро</t>
  </si>
  <si>
    <t>Организация детской игровой и спортивной площадки в п. Вешкелица</t>
  </si>
  <si>
    <t>Ремонт автомобильных дорог общего пользования местного значения, дворовых территорий и подъездов к многоквартирным домам</t>
  </si>
  <si>
    <t>Ремонт участка автомобильной дороги местного значения, ведущей к МОУ ДО "Школы искусств" г. Суоярви</t>
  </si>
  <si>
    <t>Выполнение работ по оборудованию нерегулируемых пешеходных переходов современными техническими средствами организации дорожного движения на территории Суоярвского городского поселения</t>
  </si>
  <si>
    <t>Устройство временного мостового перехода через р. Гумарина на км 41+170 автомобильной дороги Паданы-Совдозеро</t>
  </si>
  <si>
    <t>Устройство уличного освещения вдоль дорог местного значения</t>
  </si>
  <si>
    <t>Капитальный ремонт моста в п. Райконкоски</t>
  </si>
  <si>
    <t>Строительство автовокзала в г. Суоярви</t>
  </si>
  <si>
    <t>Строительство и ввод  в эксплуатацию предприятия по производству блоков на месторождении Маварское, Cуоярвский муниципальный район</t>
  </si>
  <si>
    <t>Строительство нефтеперерабатывающего завода</t>
  </si>
  <si>
    <t>Реконструкция здания под размещение пожарного депо государственного казенного учреждения «Отряд противопожарной службы по Суоярвскому району», Суоярвский муниципальный район, с. Вешкелица</t>
  </si>
  <si>
    <t>Строительство (ремонт) пожарных пирсов</t>
  </si>
  <si>
    <t>проверка</t>
  </si>
  <si>
    <t>2021 г.</t>
  </si>
  <si>
    <t>2022 г.</t>
  </si>
  <si>
    <t>Ремонт фасада МДОУ детский сад №2 "Березка"  г. Суоярви</t>
  </si>
  <si>
    <r>
      <t xml:space="preserve">средства бюджета </t>
    </r>
    <r>
      <rPr>
        <b/>
        <sz val="11"/>
        <color rgb="FF000000"/>
        <rFont val="Times New Roman"/>
        <family val="1"/>
        <charset val="204"/>
      </rPr>
      <t>муниципального образования</t>
    </r>
  </si>
  <si>
    <r>
      <t xml:space="preserve">средства, поступающие в бюджет муниципального образования из бюджета </t>
    </r>
    <r>
      <rPr>
        <b/>
        <sz val="11"/>
        <color rgb="FF000000"/>
        <rFont val="Times New Roman"/>
        <family val="1"/>
        <charset val="204"/>
      </rPr>
      <t>Республики Карелия</t>
    </r>
  </si>
  <si>
    <r>
      <t xml:space="preserve">средства, поступающие в бюджет муниципального образования из </t>
    </r>
    <r>
      <rPr>
        <b/>
        <sz val="11"/>
        <color rgb="FF000000"/>
        <rFont val="Times New Roman"/>
        <family val="1"/>
        <charset val="204"/>
      </rPr>
      <t>федерального бюджета</t>
    </r>
  </si>
  <si>
    <t>Ремонт кровли кинотеатра "Космос"</t>
  </si>
  <si>
    <t>Ремонт фасада кинотеатра "Космос"</t>
  </si>
  <si>
    <t>Капитальная реконструкция ЦРМБ (отделение аварийной части биьблиотеки от жилого дома)</t>
  </si>
  <si>
    <t>Ремонт Дома культуры п. Пийтсиеки</t>
  </si>
  <si>
    <t>Обустройство хоккейного корта в п. Поросозеро</t>
  </si>
  <si>
    <t>Реконстукция городского стадиона в г. Суоярви</t>
  </si>
  <si>
    <t>Устройство спортивной площадки в п. Райконкоски</t>
  </si>
  <si>
    <t>Благоустройство дворовой территории у дома №12 по ул. Набережная г. Суоярви (детский игровой комплекс)</t>
  </si>
  <si>
    <t>Благоустройство дворовой территории у дома № 166 по ул. Суоярвское шоссе, г. Суоярви (ремонт дворового проезда, освещенность территории)</t>
  </si>
  <si>
    <t>Благоустройство общественной территории пер. Заозерный, г. Суоярви (освещение общественной территории)</t>
  </si>
  <si>
    <t>Благоустройство парка у дома № 1Б по ул. Кайманова г. Суоярви (обустройство родника)</t>
  </si>
  <si>
    <t>Устройство уличного освещения вдоль дорог местного значения в Суоярвском ГП, Лоймольском СП, Найстенъярвском СП.</t>
  </si>
  <si>
    <t>Модернизация уличного освещения с. Вешкелица</t>
  </si>
  <si>
    <t xml:space="preserve">Реконструкция лесозавода в г. Суоярви ООО «Форест-Тревел» </t>
  </si>
  <si>
    <t>Ремонт спортивного зала МОУ Лоймольская СОШ (п.Леппясюрья)</t>
  </si>
  <si>
    <t>Ремонт кровли МОУ Лоймольская СОШ        (п. Райконкосски)</t>
  </si>
  <si>
    <t>Реконструкция системы водоснабжения и очистки воды МОУ Суоярвская СОШ</t>
  </si>
  <si>
    <t>Ремонт кровли МОУ Вешкельская СОШ</t>
  </si>
  <si>
    <t>Капитальный ремонт системы канализации МОУ Поросозерская СОШ</t>
  </si>
  <si>
    <t>Ремонт спортивного зала МОУ Лоймольская СОШ (п. Лоймола))</t>
  </si>
  <si>
    <t>Оснащение спортивным инвентарем и оборудованием открытого плоскотсного спортивного сооружения МОУ Поросозерская СОШ</t>
  </si>
  <si>
    <t>ИТОГО ПО РАЗДЕЛУ 2 Социальная защита</t>
  </si>
  <si>
    <t xml:space="preserve">Реализация мероприятий по обустройству безбарьерной среды  в МДОУ ДС  №1 "Елочка", № 2 "Березка", МОУ ДО Школа искусств
</t>
  </si>
  <si>
    <t>ИТОГО ПО РАЗДЕЛУ 3 Образование</t>
  </si>
  <si>
    <t>ИТОГО ПО РАЗДЕЛУ 4 Культура</t>
  </si>
  <si>
    <t>ИТОГО ПО РАЗДЕЛУ 5 Физическая культура и спорт</t>
  </si>
  <si>
    <t>ИТОГО ПО РАЗДЕЛУ 6 Стр-во и рек-ция объектов коммунальной инф-ры, расселение аварийного жилья и кап. ремонта, объекты энергетики и газификации</t>
  </si>
  <si>
    <t>ИТОГО ПО РАЗДЕЛУ 7 Благоустройство территории</t>
  </si>
  <si>
    <t>ИТОГО ПО РАЗДЕЛУ 8 "Транспортная инфраструктура"</t>
  </si>
  <si>
    <t>ИТОГО ПО РАЗДЕЛУ 9 Производственная сфера</t>
  </si>
  <si>
    <t>ИТОГО ПО РАЗДЕЛУ 10 Обеспечение пожарной безопасности</t>
  </si>
  <si>
    <t>Обустройство парка "Сувилахти" в г. Суоярви</t>
  </si>
  <si>
    <t>Благоустройство общественной территории по ул. Карельская в г. Суоярви (обустройство освещения, установка контейнерной площадки)</t>
  </si>
  <si>
    <t>Благоустройство мест массового отдыха населения по ул. Победа, между стр. 40 и стадионом МОУ "Суоярвская СОШ" (обустройство освещения)</t>
  </si>
  <si>
    <t>Благоустройство дворовой территории у дома № 27,43 по ул. Ленина, по ул. Октябрьтская, по пер. Первомайский в г. Суоярви (ремонт дорожного покрытия, обустройство освещения)</t>
  </si>
  <si>
    <t>Ремонт братской могилы воинов Советской Армии, погибших в годы ВОВ в п. Найстенярви</t>
  </si>
  <si>
    <t>Благоустройство дворовой территории между д. 1-2 по ул. Парковая в п. Найстенъярви</t>
  </si>
  <si>
    <t>Благоустройство сквера по ул. Центральная в п. Поросозеро</t>
  </si>
  <si>
    <t>Благоустройство площадки у Дома культуры по ул. Заводская в п. Поросозеро</t>
  </si>
  <si>
    <t>Реализация мероприятий социального проекта "Колыбель  народных традиций" КРОО "Родной очаг" с. Вешкелица</t>
  </si>
  <si>
    <t>Реализация мероприятий проекта  "Десант "Наследие карельского рода" КРОО "Родной очаг"</t>
  </si>
  <si>
    <t xml:space="preserve"> МЕРОПРИЯТИЙ ПО РЕАЛИЗАЦИИ ПРОГРАММЫ  СОЦИАЛЬНО-ЭКОНОМИЧЕСКОГО РАЗВИТИЯ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</si>
</sst>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3" fillId="0" borderId="5" xfId="0" applyFont="1" applyBorder="1" applyAlignment="1">
      <alignment horizontal="center" textRotation="90" wrapText="1"/>
    </xf>
    <xf numFmtId="0" fontId="5" fillId="0" borderId="1" xfId="0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13" xfId="0" applyFont="1" applyBorder="1" applyAlignment="1">
      <alignment horizontal="center" wrapText="1"/>
    </xf>
    <xf numFmtId="0" fontId="1" fillId="0" borderId="3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wrapText="1"/>
    </xf>
    <xf numFmtId="0" fontId="7" fillId="0" borderId="36" xfId="0" applyFont="1" applyBorder="1" applyAlignment="1">
      <alignment horizontal="center" wrapText="1"/>
    </xf>
    <xf numFmtId="0" fontId="1" fillId="0" borderId="35" xfId="0" applyFont="1" applyBorder="1" applyAlignment="1">
      <alignment horizontal="center" vertical="top" wrapText="1"/>
    </xf>
    <xf numFmtId="0" fontId="5" fillId="0" borderId="22" xfId="0" applyFont="1" applyBorder="1"/>
    <xf numFmtId="0" fontId="5" fillId="0" borderId="23" xfId="0" applyFont="1" applyBorder="1"/>
    <xf numFmtId="0" fontId="5" fillId="0" borderId="25" xfId="0" applyFont="1" applyBorder="1"/>
    <xf numFmtId="0" fontId="5" fillId="0" borderId="28" xfId="0" applyFont="1" applyBorder="1"/>
    <xf numFmtId="0" fontId="5" fillId="0" borderId="29" xfId="0" applyFont="1" applyBorder="1"/>
    <xf numFmtId="0" fontId="5" fillId="0" borderId="11" xfId="0" applyFont="1" applyBorder="1"/>
    <xf numFmtId="0" fontId="5" fillId="0" borderId="32" xfId="0" applyFont="1" applyBorder="1"/>
    <xf numFmtId="0" fontId="5" fillId="0" borderId="12" xfId="0" applyFont="1" applyBorder="1"/>
    <xf numFmtId="0" fontId="5" fillId="0" borderId="18" xfId="0" applyFont="1" applyBorder="1"/>
    <xf numFmtId="164" fontId="4" fillId="0" borderId="22" xfId="0" applyNumberFormat="1" applyFont="1" applyBorder="1" applyAlignment="1">
      <alignment horizontal="center" wrapText="1"/>
    </xf>
    <xf numFmtId="164" fontId="6" fillId="0" borderId="22" xfId="0" applyNumberFormat="1" applyFont="1" applyBorder="1"/>
    <xf numFmtId="164" fontId="6" fillId="0" borderId="31" xfId="0" applyNumberFormat="1" applyFont="1" applyBorder="1"/>
    <xf numFmtId="164" fontId="5" fillId="0" borderId="22" xfId="0" applyNumberFormat="1" applyFont="1" applyBorder="1"/>
    <xf numFmtId="164" fontId="5" fillId="0" borderId="23" xfId="0" applyNumberFormat="1" applyFont="1" applyBorder="1"/>
    <xf numFmtId="164" fontId="4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/>
    <xf numFmtId="164" fontId="6" fillId="0" borderId="6" xfId="0" applyNumberFormat="1" applyFont="1" applyBorder="1"/>
    <xf numFmtId="164" fontId="5" fillId="0" borderId="1" xfId="0" applyNumberFormat="1" applyFont="1" applyBorder="1"/>
    <xf numFmtId="164" fontId="5" fillId="0" borderId="25" xfId="0" applyNumberFormat="1" applyFont="1" applyBorder="1"/>
    <xf numFmtId="164" fontId="6" fillId="0" borderId="1" xfId="0" applyNumberFormat="1" applyFont="1" applyBorder="1" applyAlignment="1">
      <alignment horizontal="center" vertical="top" wrapText="1"/>
    </xf>
    <xf numFmtId="164" fontId="13" fillId="0" borderId="28" xfId="0" applyNumberFormat="1" applyFont="1" applyBorder="1" applyAlignment="1">
      <alignment horizontal="center" vertical="top" wrapText="1"/>
    </xf>
    <xf numFmtId="164" fontId="5" fillId="0" borderId="28" xfId="0" applyNumberFormat="1" applyFont="1" applyBorder="1"/>
    <xf numFmtId="164" fontId="5" fillId="0" borderId="29" xfId="0" applyNumberFormat="1" applyFont="1" applyBorder="1"/>
    <xf numFmtId="164" fontId="4" fillId="0" borderId="12" xfId="0" applyNumberFormat="1" applyFont="1" applyBorder="1" applyAlignment="1">
      <alignment horizontal="center" wrapText="1"/>
    </xf>
    <xf numFmtId="164" fontId="6" fillId="0" borderId="12" xfId="0" applyNumberFormat="1" applyFont="1" applyBorder="1"/>
    <xf numFmtId="164" fontId="5" fillId="0" borderId="12" xfId="0" applyNumberFormat="1" applyFont="1" applyBorder="1"/>
    <xf numFmtId="164" fontId="5" fillId="0" borderId="18" xfId="0" applyNumberFormat="1" applyFont="1" applyBorder="1"/>
    <xf numFmtId="164" fontId="14" fillId="0" borderId="11" xfId="0" applyNumberFormat="1" applyFont="1" applyBorder="1" applyAlignment="1">
      <alignment horizontal="center" wrapText="1"/>
    </xf>
    <xf numFmtId="164" fontId="5" fillId="0" borderId="11" xfId="0" applyNumberFormat="1" applyFont="1" applyBorder="1"/>
    <xf numFmtId="164" fontId="5" fillId="0" borderId="32" xfId="0" applyNumberFormat="1" applyFont="1" applyBorder="1"/>
    <xf numFmtId="164" fontId="14" fillId="0" borderId="1" xfId="0" applyNumberFormat="1" applyFont="1" applyBorder="1" applyAlignment="1">
      <alignment horizontal="center" wrapText="1"/>
    </xf>
    <xf numFmtId="164" fontId="14" fillId="0" borderId="28" xfId="0" applyNumberFormat="1" applyFont="1" applyBorder="1" applyAlignment="1">
      <alignment horizontal="center" wrapText="1"/>
    </xf>
    <xf numFmtId="164" fontId="6" fillId="0" borderId="22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3" fillId="0" borderId="1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164" fontId="13" fillId="0" borderId="28" xfId="0" applyNumberFormat="1" applyFont="1" applyBorder="1" applyAlignment="1">
      <alignment horizontal="center"/>
    </xf>
    <xf numFmtId="164" fontId="15" fillId="0" borderId="28" xfId="0" applyNumberFormat="1" applyFont="1" applyBorder="1" applyAlignment="1">
      <alignment horizontal="center"/>
    </xf>
    <xf numFmtId="164" fontId="5" fillId="0" borderId="2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15" fillId="0" borderId="11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2" fillId="0" borderId="28" xfId="0" applyFont="1" applyBorder="1" applyAlignment="1">
      <alignment textRotation="90" wrapText="1"/>
    </xf>
    <xf numFmtId="0" fontId="5" fillId="0" borderId="22" xfId="0" applyFont="1" applyBorder="1" applyAlignment="1">
      <alignment horizontal="center"/>
    </xf>
    <xf numFmtId="164" fontId="16" fillId="0" borderId="22" xfId="0" applyNumberFormat="1" applyFont="1" applyBorder="1" applyAlignment="1">
      <alignment horizontal="center"/>
    </xf>
    <xf numFmtId="0" fontId="0" fillId="0" borderId="21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2" fillId="0" borderId="22" xfId="0" applyFont="1" applyBorder="1"/>
    <xf numFmtId="0" fontId="2" fillId="0" borderId="23" xfId="0" applyFont="1" applyBorder="1"/>
    <xf numFmtId="0" fontId="2" fillId="0" borderId="1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9" xfId="0" applyFont="1" applyBorder="1"/>
    <xf numFmtId="164" fontId="6" fillId="0" borderId="23" xfId="0" applyNumberFormat="1" applyFont="1" applyBorder="1"/>
    <xf numFmtId="164" fontId="6" fillId="0" borderId="25" xfId="0" applyNumberFormat="1" applyFont="1" applyBorder="1"/>
    <xf numFmtId="164" fontId="6" fillId="0" borderId="28" xfId="0" applyNumberFormat="1" applyFont="1" applyBorder="1"/>
    <xf numFmtId="164" fontId="6" fillId="0" borderId="29" xfId="0" applyNumberFormat="1" applyFont="1" applyBorder="1"/>
    <xf numFmtId="164" fontId="0" fillId="0" borderId="0" xfId="0" applyNumberFormat="1"/>
    <xf numFmtId="164" fontId="15" fillId="0" borderId="1" xfId="0" applyNumberFormat="1" applyFont="1" applyBorder="1" applyAlignment="1">
      <alignment horizontal="center"/>
    </xf>
    <xf numFmtId="164" fontId="15" fillId="0" borderId="22" xfId="0" applyNumberFormat="1" applyFont="1" applyBorder="1" applyAlignment="1">
      <alignment horizontal="center"/>
    </xf>
    <xf numFmtId="0" fontId="1" fillId="0" borderId="36" xfId="0" applyFont="1" applyBorder="1" applyAlignment="1">
      <alignment horizontal="center" wrapText="1"/>
    </xf>
    <xf numFmtId="164" fontId="4" fillId="0" borderId="11" xfId="0" applyNumberFormat="1" applyFont="1" applyBorder="1" applyAlignment="1">
      <alignment horizontal="center" wrapText="1"/>
    </xf>
    <xf numFmtId="164" fontId="6" fillId="0" borderId="11" xfId="0" applyNumberFormat="1" applyFont="1" applyBorder="1"/>
    <xf numFmtId="164" fontId="6" fillId="0" borderId="37" xfId="0" applyNumberFormat="1" applyFont="1" applyBorder="1"/>
    <xf numFmtId="164" fontId="6" fillId="0" borderId="11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32" xfId="0" applyFont="1" applyBorder="1"/>
    <xf numFmtId="164" fontId="6" fillId="0" borderId="11" xfId="0" applyNumberFormat="1" applyFont="1" applyBorder="1" applyAlignment="1">
      <alignment horizontal="center" vertical="top" wrapText="1"/>
    </xf>
    <xf numFmtId="164" fontId="6" fillId="0" borderId="32" xfId="0" applyNumberFormat="1" applyFont="1" applyBorder="1"/>
    <xf numFmtId="164" fontId="5" fillId="0" borderId="11" xfId="0" applyNumberFormat="1" applyFont="1" applyBorder="1" applyAlignment="1">
      <alignment horizontal="center"/>
    </xf>
    <xf numFmtId="0" fontId="0" fillId="0" borderId="24" xfId="0" applyBorder="1" applyAlignment="1">
      <alignment horizontal="center" vertical="top"/>
    </xf>
    <xf numFmtId="0" fontId="9" fillId="0" borderId="34" xfId="0" applyFont="1" applyBorder="1" applyAlignment="1">
      <alignment textRotation="90"/>
    </xf>
    <xf numFmtId="164" fontId="11" fillId="2" borderId="12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3" fillId="0" borderId="22" xfId="0" applyNumberFormat="1" applyFont="1" applyBorder="1" applyAlignment="1">
      <alignment horizontal="center"/>
    </xf>
    <xf numFmtId="164" fontId="15" fillId="0" borderId="12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" fillId="0" borderId="31" xfId="0" applyFont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5" fillId="0" borderId="0" xfId="0" applyFont="1"/>
    <xf numFmtId="164" fontId="11" fillId="2" borderId="1" xfId="0" applyNumberFormat="1" applyFont="1" applyFill="1" applyBorder="1" applyAlignment="1">
      <alignment horizontal="center" vertical="top"/>
    </xf>
    <xf numFmtId="2" fontId="11" fillId="2" borderId="1" xfId="0" applyNumberFormat="1" applyFont="1" applyFill="1" applyBorder="1" applyAlignment="1">
      <alignment horizontal="center" vertical="top"/>
    </xf>
    <xf numFmtId="0" fontId="0" fillId="0" borderId="1" xfId="0" applyBorder="1"/>
    <xf numFmtId="0" fontId="0" fillId="0" borderId="21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1" fillId="0" borderId="22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164" fontId="6" fillId="0" borderId="12" xfId="0" applyNumberFormat="1" applyFont="1" applyBorder="1" applyAlignment="1">
      <alignment horizontal="center"/>
    </xf>
    <xf numFmtId="164" fontId="14" fillId="0" borderId="22" xfId="0" applyNumberFormat="1" applyFont="1" applyBorder="1" applyAlignment="1">
      <alignment horizontal="center" wrapText="1"/>
    </xf>
    <xf numFmtId="164" fontId="22" fillId="0" borderId="22" xfId="0" applyNumberFormat="1" applyFont="1" applyBorder="1" applyAlignment="1">
      <alignment horizontal="center"/>
    </xf>
    <xf numFmtId="0" fontId="0" fillId="0" borderId="24" xfId="0" applyBorder="1" applyAlignment="1">
      <alignment horizontal="center" vertical="top"/>
    </xf>
    <xf numFmtId="164" fontId="15" fillId="0" borderId="20" xfId="0" applyNumberFormat="1" applyFont="1" applyBorder="1" applyAlignment="1">
      <alignment horizontal="center"/>
    </xf>
    <xf numFmtId="0" fontId="5" fillId="0" borderId="20" xfId="0" applyFont="1" applyBorder="1"/>
    <xf numFmtId="0" fontId="5" fillId="0" borderId="17" xfId="0" applyFont="1" applyBorder="1"/>
    <xf numFmtId="0" fontId="0" fillId="0" borderId="20" xfId="0" applyBorder="1" applyAlignment="1">
      <alignment horizontal="left" vertical="top" wrapText="1"/>
    </xf>
    <xf numFmtId="0" fontId="7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 vertical="top" wrapText="1"/>
    </xf>
    <xf numFmtId="164" fontId="11" fillId="0" borderId="12" xfId="0" applyNumberFormat="1" applyFont="1" applyBorder="1" applyAlignment="1">
      <alignment horizontal="center" vertical="top" wrapText="1"/>
    </xf>
    <xf numFmtId="164" fontId="11" fillId="0" borderId="22" xfId="0" applyNumberFormat="1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0" fillId="0" borderId="26" xfId="0" applyBorder="1" applyAlignment="1">
      <alignment horizontal="center" vertical="top"/>
    </xf>
    <xf numFmtId="0" fontId="2" fillId="0" borderId="33" xfId="0" applyFont="1" applyBorder="1" applyAlignment="1">
      <alignment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2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20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12" fillId="2" borderId="19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12" fillId="2" borderId="22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12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center" vertical="top" wrapText="1"/>
    </xf>
    <xf numFmtId="0" fontId="0" fillId="0" borderId="33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21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10" fillId="0" borderId="19" xfId="0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10" fillId="0" borderId="33" xfId="0" applyFont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19" fillId="0" borderId="33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0" fillId="0" borderId="33" xfId="0" applyFont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0" fillId="0" borderId="17" xfId="0" applyFont="1" applyBorder="1" applyAlignment="1">
      <alignment vertical="top" wrapText="1"/>
    </xf>
    <xf numFmtId="0" fontId="0" fillId="0" borderId="27" xfId="0" applyFont="1" applyBorder="1" applyAlignment="1">
      <alignment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wrapText="1"/>
    </xf>
    <xf numFmtId="0" fontId="9" fillId="0" borderId="17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0" fillId="0" borderId="24" xfId="0" applyBorder="1" applyAlignment="1"/>
    <xf numFmtId="0" fontId="9" fillId="0" borderId="16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21" xfId="0" applyFont="1" applyBorder="1" applyAlignment="1"/>
    <xf numFmtId="0" fontId="2" fillId="0" borderId="24" xfId="0" applyFont="1" applyBorder="1" applyAlignment="1"/>
    <xf numFmtId="0" fontId="2" fillId="0" borderId="26" xfId="0" applyFont="1" applyBorder="1" applyAlignment="1"/>
    <xf numFmtId="0" fontId="8" fillId="0" borderId="38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0" fillId="0" borderId="20" xfId="0" applyFont="1" applyBorder="1" applyAlignment="1"/>
    <xf numFmtId="0" fontId="3" fillId="0" borderId="2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28" xfId="0" applyFont="1" applyBorder="1" applyAlignment="1"/>
    <xf numFmtId="0" fontId="3" fillId="0" borderId="23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0" fillId="0" borderId="29" xfId="0" applyFont="1" applyBorder="1" applyAlignment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3" fillId="0" borderId="1" xfId="0" applyFont="1" applyBorder="1" applyAlignment="1"/>
    <xf numFmtId="0" fontId="0" fillId="0" borderId="1" xfId="0" applyFont="1" applyBorder="1" applyAlignment="1"/>
    <xf numFmtId="0" fontId="2" fillId="0" borderId="28" xfId="0" applyFont="1" applyBorder="1" applyAlignment="1">
      <alignment vertical="top" wrapText="1"/>
    </xf>
    <xf numFmtId="0" fontId="11" fillId="0" borderId="19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wrapText="1"/>
    </xf>
    <xf numFmtId="0" fontId="0" fillId="0" borderId="27" xfId="0" applyFont="1" applyBorder="1" applyAlignment="1">
      <alignment horizontal="left" wrapText="1"/>
    </xf>
    <xf numFmtId="0" fontId="11" fillId="2" borderId="20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8" fillId="3" borderId="19" xfId="0" applyFont="1" applyFill="1" applyBorder="1" applyAlignment="1">
      <alignment vertical="top" wrapText="1"/>
    </xf>
    <xf numFmtId="0" fontId="12" fillId="2" borderId="20" xfId="0" applyFont="1" applyFill="1" applyBorder="1" applyAlignment="1">
      <alignment horizontal="left" vertical="top" wrapText="1"/>
    </xf>
    <xf numFmtId="0" fontId="12" fillId="2" borderId="19" xfId="0" applyFont="1" applyFill="1" applyBorder="1" applyAlignment="1">
      <alignment horizontal="left" vertical="top" wrapText="1"/>
    </xf>
    <xf numFmtId="0" fontId="12" fillId="0" borderId="19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10" fillId="0" borderId="17" xfId="0" applyFont="1" applyBorder="1" applyAlignment="1">
      <alignment vertical="top" wrapText="1"/>
    </xf>
    <xf numFmtId="0" fontId="10" fillId="0" borderId="27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vertical="top" wrapText="1"/>
    </xf>
    <xf numFmtId="0" fontId="21" fillId="0" borderId="3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779"/>
  <sheetViews>
    <sheetView tabSelected="1" topLeftCell="B1" workbookViewId="0">
      <selection activeCell="H6" sqref="H6"/>
    </sheetView>
  </sheetViews>
  <sheetFormatPr defaultRowHeight="15"/>
  <cols>
    <col min="2" max="2" width="5.42578125" customWidth="1"/>
    <col min="3" max="3" width="23" customWidth="1"/>
    <col min="5" max="5" width="10.85546875" customWidth="1"/>
    <col min="6" max="6" width="11.140625" customWidth="1"/>
    <col min="7" max="7" width="11.28515625" customWidth="1"/>
    <col min="8" max="8" width="11.7109375" customWidth="1"/>
    <col min="9" max="9" width="11.42578125" customWidth="1"/>
    <col min="10" max="10" width="11.85546875" customWidth="1"/>
    <col min="12" max="12" width="12.85546875" customWidth="1"/>
    <col min="13" max="14" width="9.85546875" customWidth="1"/>
    <col min="15" max="15" width="10.140625" customWidth="1"/>
  </cols>
  <sheetData>
    <row r="2" spans="2:15" ht="15.75">
      <c r="N2" s="3" t="s">
        <v>20</v>
      </c>
    </row>
    <row r="3" spans="2:15" ht="15.75">
      <c r="N3" s="3"/>
    </row>
    <row r="4" spans="2:15" ht="15.75">
      <c r="H4" s="4" t="s">
        <v>21</v>
      </c>
      <c r="N4" s="3"/>
    </row>
    <row r="5" spans="2:15" ht="15.75">
      <c r="H5" s="4" t="s">
        <v>137</v>
      </c>
      <c r="N5" s="3"/>
    </row>
    <row r="6" spans="2:15" ht="16.5" thickBot="1">
      <c r="H6" s="4" t="s">
        <v>22</v>
      </c>
      <c r="N6" s="3"/>
    </row>
    <row r="7" spans="2:15" ht="48" customHeight="1">
      <c r="B7" s="183" t="s">
        <v>0</v>
      </c>
      <c r="C7" s="183" t="s">
        <v>1</v>
      </c>
      <c r="D7" s="186" t="s">
        <v>2</v>
      </c>
      <c r="E7" s="189" t="s">
        <v>3</v>
      </c>
      <c r="F7" s="190"/>
      <c r="G7" s="190"/>
      <c r="H7" s="190"/>
      <c r="I7" s="190"/>
      <c r="J7" s="190"/>
      <c r="K7" s="190"/>
      <c r="L7" s="190"/>
      <c r="M7" s="177" t="s">
        <v>7</v>
      </c>
      <c r="N7" s="177" t="s">
        <v>8</v>
      </c>
      <c r="O7" s="180" t="s">
        <v>9</v>
      </c>
    </row>
    <row r="8" spans="2:15" ht="15.75" thickBot="1">
      <c r="B8" s="184"/>
      <c r="C8" s="184"/>
      <c r="D8" s="187"/>
      <c r="E8" s="158" t="s">
        <v>4</v>
      </c>
      <c r="F8" s="191" t="s">
        <v>5</v>
      </c>
      <c r="G8" s="192"/>
      <c r="H8" s="192"/>
      <c r="I8" s="192"/>
      <c r="J8" s="193"/>
      <c r="K8" s="194" t="s">
        <v>6</v>
      </c>
      <c r="L8" s="195"/>
      <c r="M8" s="178"/>
      <c r="N8" s="178"/>
      <c r="O8" s="181"/>
    </row>
    <row r="9" spans="2:15" ht="139.5" customHeight="1" thickBot="1">
      <c r="B9" s="185"/>
      <c r="C9" s="185"/>
      <c r="D9" s="188"/>
      <c r="E9" s="159"/>
      <c r="F9" s="1" t="s">
        <v>93</v>
      </c>
      <c r="G9" s="1" t="s">
        <v>94</v>
      </c>
      <c r="H9" s="1" t="s">
        <v>95</v>
      </c>
      <c r="I9" s="1" t="s">
        <v>10</v>
      </c>
      <c r="J9" s="1" t="s">
        <v>11</v>
      </c>
      <c r="K9" s="82" t="s">
        <v>12</v>
      </c>
      <c r="L9" s="52" t="s">
        <v>44</v>
      </c>
      <c r="M9" s="179"/>
      <c r="N9" s="179"/>
      <c r="O9" s="182"/>
    </row>
    <row r="10" spans="2:15" ht="15.75">
      <c r="B10" s="170"/>
      <c r="C10" s="168" t="s">
        <v>14</v>
      </c>
      <c r="D10" s="6" t="s">
        <v>16</v>
      </c>
      <c r="E10" s="42">
        <f>E18+E60+E193+E284+E361+E550+E649+E726+E754+E46</f>
        <v>54.521900000000002</v>
      </c>
      <c r="F10" s="42">
        <f t="shared" ref="F10:L10" si="0">F18+F60+F193+F284+F361+F550+F649+F726+F754</f>
        <v>7.9055</v>
      </c>
      <c r="G10" s="42">
        <f t="shared" si="0"/>
        <v>37.670400000000001</v>
      </c>
      <c r="H10" s="42">
        <f t="shared" si="0"/>
        <v>1.4550000000000001</v>
      </c>
      <c r="I10" s="42">
        <f t="shared" si="0"/>
        <v>6.0789999999999997</v>
      </c>
      <c r="J10" s="42">
        <f t="shared" si="0"/>
        <v>0</v>
      </c>
      <c r="K10" s="42">
        <f t="shared" si="0"/>
        <v>0.71199999999999997</v>
      </c>
      <c r="L10" s="42">
        <f t="shared" si="0"/>
        <v>0.7</v>
      </c>
      <c r="M10" s="58"/>
      <c r="N10" s="58"/>
      <c r="O10" s="59"/>
    </row>
    <row r="11" spans="2:15" ht="15.75">
      <c r="B11" s="171"/>
      <c r="C11" s="166"/>
      <c r="D11" s="7" t="s">
        <v>17</v>
      </c>
      <c r="E11" s="43">
        <f>E19+E61+E194+E285+E362+E551+E650+E727+E755+E47</f>
        <v>455.5487</v>
      </c>
      <c r="F11" s="43">
        <f t="shared" ref="F11:I11" si="1">F19+F61+F194+F285+F362+F551+F650+F727+F755+F47</f>
        <v>11.70716</v>
      </c>
      <c r="G11" s="43">
        <f t="shared" si="1"/>
        <v>14.932600000000001</v>
      </c>
      <c r="H11" s="43">
        <f t="shared" si="1"/>
        <v>27.084799999999998</v>
      </c>
      <c r="I11" s="43">
        <f t="shared" si="1"/>
        <v>0</v>
      </c>
      <c r="J11" s="43">
        <f>J19+J61+J194+J285+J362+J551+J650+J727+J755</f>
        <v>0</v>
      </c>
      <c r="K11" s="43">
        <f t="shared" ref="K11:L11" si="2">K19+K61+K194+K285+K362+K551+K650+K727+K755+K47</f>
        <v>195.28899999999999</v>
      </c>
      <c r="L11" s="43">
        <f t="shared" si="2"/>
        <v>2.2761</v>
      </c>
      <c r="M11" s="60"/>
      <c r="N11" s="60"/>
      <c r="O11" s="61"/>
    </row>
    <row r="12" spans="2:15" ht="15.75">
      <c r="B12" s="171"/>
      <c r="C12" s="166"/>
      <c r="D12" s="7" t="s">
        <v>18</v>
      </c>
      <c r="E12" s="43">
        <f>E20+E62+E195+E286+E363+E552+E651+E728+E756+E48</f>
        <v>455.38279999999997</v>
      </c>
      <c r="F12" s="43">
        <f t="shared" ref="F12:I13" si="3">F20+F62+F195+F286+F363+F552+F651+F728+F756</f>
        <v>0</v>
      </c>
      <c r="G12" s="43">
        <f t="shared" si="3"/>
        <v>1.4</v>
      </c>
      <c r="H12" s="43">
        <f t="shared" si="3"/>
        <v>23.594799999999999</v>
      </c>
      <c r="I12" s="43">
        <f t="shared" si="3"/>
        <v>0</v>
      </c>
      <c r="J12" s="43">
        <f>J20+J62+J195+J286+J363+J552+J651+J728+J756</f>
        <v>0</v>
      </c>
      <c r="K12" s="43">
        <f>K20+K62+K195+K286+K363+K552+K651+K728+K756</f>
        <v>149</v>
      </c>
      <c r="L12" s="43">
        <f>L20+L62+L195+L286+L363+L552+L651+L728+L756</f>
        <v>0</v>
      </c>
      <c r="M12" s="60"/>
      <c r="N12" s="60"/>
      <c r="O12" s="61"/>
    </row>
    <row r="13" spans="2:15" ht="15.75">
      <c r="B13" s="171"/>
      <c r="C13" s="166"/>
      <c r="D13" s="7" t="s">
        <v>32</v>
      </c>
      <c r="E13" s="43">
        <f>E21+E63+E196+E287+E364+E553+E652+E729+E757+E49</f>
        <v>393.03799999999995</v>
      </c>
      <c r="F13" s="43">
        <f t="shared" si="3"/>
        <v>0</v>
      </c>
      <c r="G13" s="43">
        <f t="shared" si="3"/>
        <v>0</v>
      </c>
      <c r="H13" s="43">
        <f t="shared" si="3"/>
        <v>0</v>
      </c>
      <c r="I13" s="43">
        <f t="shared" si="3"/>
        <v>0</v>
      </c>
      <c r="J13" s="43">
        <f>J21+J63+J196+J287+J364+J553+J652+J729+J757</f>
        <v>0</v>
      </c>
      <c r="K13" s="43">
        <f>K21+K63+K196+K287+K364+K553+K652+K729+K757</f>
        <v>145</v>
      </c>
      <c r="L13" s="43">
        <f>L21+L63+L196+L287+L364+L553+L652+L729+L757</f>
        <v>0</v>
      </c>
      <c r="M13" s="60"/>
      <c r="N13" s="60"/>
      <c r="O13" s="61"/>
    </row>
    <row r="14" spans="2:15" ht="15.75">
      <c r="B14" s="171"/>
      <c r="C14" s="166"/>
      <c r="D14" s="71" t="s">
        <v>90</v>
      </c>
      <c r="E14" s="75"/>
      <c r="F14" s="75"/>
      <c r="G14" s="75"/>
      <c r="H14" s="75"/>
      <c r="I14" s="75"/>
      <c r="J14" s="75"/>
      <c r="K14" s="75"/>
      <c r="L14" s="75"/>
      <c r="M14" s="76"/>
      <c r="N14" s="76"/>
      <c r="O14" s="77"/>
    </row>
    <row r="15" spans="2:15" ht="15.75">
      <c r="B15" s="171"/>
      <c r="C15" s="166"/>
      <c r="D15" s="71" t="s">
        <v>91</v>
      </c>
      <c r="E15" s="75"/>
      <c r="F15" s="75"/>
      <c r="G15" s="75"/>
      <c r="H15" s="75"/>
      <c r="I15" s="75"/>
      <c r="J15" s="75"/>
      <c r="K15" s="75"/>
      <c r="L15" s="75"/>
      <c r="M15" s="76"/>
      <c r="N15" s="76"/>
      <c r="O15" s="77"/>
    </row>
    <row r="16" spans="2:15" ht="16.5" thickBot="1">
      <c r="B16" s="172"/>
      <c r="C16" s="169"/>
      <c r="D16" s="5" t="s">
        <v>13</v>
      </c>
      <c r="E16" s="46">
        <f t="shared" ref="E16:L16" si="4">SUM(E10:E15)</f>
        <v>1358.4913999999999</v>
      </c>
      <c r="F16" s="46">
        <f t="shared" si="4"/>
        <v>19.612659999999998</v>
      </c>
      <c r="G16" s="46">
        <f t="shared" si="4"/>
        <v>54.003</v>
      </c>
      <c r="H16" s="46">
        <f t="shared" si="4"/>
        <v>52.134599999999999</v>
      </c>
      <c r="I16" s="46">
        <f t="shared" si="4"/>
        <v>6.0789999999999997</v>
      </c>
      <c r="J16" s="46">
        <f t="shared" si="4"/>
        <v>0</v>
      </c>
      <c r="K16" s="46">
        <f t="shared" si="4"/>
        <v>490.00099999999998</v>
      </c>
      <c r="L16" s="46">
        <f t="shared" si="4"/>
        <v>2.9760999999999997</v>
      </c>
      <c r="M16" s="62"/>
      <c r="N16" s="62"/>
      <c r="O16" s="63"/>
    </row>
    <row r="17" spans="2:15" ht="15.75" thickBot="1">
      <c r="B17" s="173" t="s">
        <v>15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5"/>
    </row>
    <row r="18" spans="2:15" ht="15.75">
      <c r="B18" s="170"/>
      <c r="C18" s="168" t="s">
        <v>19</v>
      </c>
      <c r="D18" s="6" t="s">
        <v>16</v>
      </c>
      <c r="E18" s="19">
        <f>E25+E32+E39</f>
        <v>8</v>
      </c>
      <c r="F18" s="19"/>
      <c r="G18" s="19">
        <f>G25+G32+G39</f>
        <v>8</v>
      </c>
      <c r="H18" s="20"/>
      <c r="I18" s="19"/>
      <c r="J18" s="19"/>
      <c r="K18" s="19"/>
      <c r="L18" s="19"/>
      <c r="M18" s="20"/>
      <c r="N18" s="20"/>
      <c r="O18" s="64"/>
    </row>
    <row r="19" spans="2:15" ht="15.75">
      <c r="B19" s="171"/>
      <c r="C19" s="166"/>
      <c r="D19" s="7" t="s">
        <v>17</v>
      </c>
      <c r="E19" s="24">
        <f>E26+E33+E40</f>
        <v>15</v>
      </c>
      <c r="F19" s="24"/>
      <c r="G19" s="24">
        <f>G26+G40+G61</f>
        <v>5.157</v>
      </c>
      <c r="H19" s="25"/>
      <c r="I19" s="24"/>
      <c r="J19" s="24"/>
      <c r="K19" s="24"/>
      <c r="L19" s="24"/>
      <c r="M19" s="25"/>
      <c r="N19" s="25"/>
      <c r="O19" s="65"/>
    </row>
    <row r="20" spans="2:15" ht="15.75">
      <c r="B20" s="171"/>
      <c r="C20" s="166"/>
      <c r="D20" s="7" t="s">
        <v>18</v>
      </c>
      <c r="E20" s="24">
        <f>E27+E34+E41</f>
        <v>6.2</v>
      </c>
      <c r="F20" s="24"/>
      <c r="G20" s="24">
        <f>G27+G34+G41</f>
        <v>0</v>
      </c>
      <c r="H20" s="25"/>
      <c r="I20" s="24"/>
      <c r="J20" s="24"/>
      <c r="K20" s="24"/>
      <c r="L20" s="24"/>
      <c r="M20" s="25"/>
      <c r="N20" s="25"/>
      <c r="O20" s="65"/>
    </row>
    <row r="21" spans="2:15" ht="15.75">
      <c r="B21" s="171"/>
      <c r="C21" s="166"/>
      <c r="D21" s="7" t="s">
        <v>32</v>
      </c>
      <c r="E21" s="29">
        <f t="shared" ref="E21:E23" si="5">E28+E35+E42</f>
        <v>0</v>
      </c>
      <c r="F21" s="29"/>
      <c r="G21" s="29">
        <f>G28+G35+G42</f>
        <v>0</v>
      </c>
      <c r="H21" s="25"/>
      <c r="I21" s="29"/>
      <c r="J21" s="29"/>
      <c r="K21" s="29"/>
      <c r="L21" s="29"/>
      <c r="M21" s="25"/>
      <c r="N21" s="25"/>
      <c r="O21" s="65"/>
    </row>
    <row r="22" spans="2:15" ht="15.75">
      <c r="B22" s="171"/>
      <c r="C22" s="166"/>
      <c r="D22" s="71" t="s">
        <v>90</v>
      </c>
      <c r="E22" s="78">
        <f t="shared" si="5"/>
        <v>0</v>
      </c>
      <c r="F22" s="78"/>
      <c r="G22" s="78">
        <f>G29+G36+G43</f>
        <v>0</v>
      </c>
      <c r="H22" s="73"/>
      <c r="I22" s="78"/>
      <c r="J22" s="78"/>
      <c r="K22" s="78"/>
      <c r="L22" s="78"/>
      <c r="M22" s="73"/>
      <c r="N22" s="73"/>
      <c r="O22" s="79"/>
    </row>
    <row r="23" spans="2:15" ht="15.75">
      <c r="B23" s="171"/>
      <c r="C23" s="166"/>
      <c r="D23" s="71" t="s">
        <v>91</v>
      </c>
      <c r="E23" s="78">
        <f t="shared" si="5"/>
        <v>0</v>
      </c>
      <c r="F23" s="78"/>
      <c r="G23" s="78">
        <f>G30+G37+G44</f>
        <v>0</v>
      </c>
      <c r="H23" s="73"/>
      <c r="I23" s="78"/>
      <c r="J23" s="78"/>
      <c r="K23" s="78"/>
      <c r="L23" s="78"/>
      <c r="M23" s="73"/>
      <c r="N23" s="73"/>
      <c r="O23" s="79"/>
    </row>
    <row r="24" spans="2:15" ht="16.5" thickBot="1">
      <c r="B24" s="172"/>
      <c r="C24" s="169"/>
      <c r="D24" s="5" t="s">
        <v>13</v>
      </c>
      <c r="E24" s="30">
        <f t="shared" ref="E24:L24" si="6">SUM(E18:E23)</f>
        <v>29.2</v>
      </c>
      <c r="F24" s="30">
        <f t="shared" si="6"/>
        <v>0</v>
      </c>
      <c r="G24" s="30">
        <f t="shared" si="6"/>
        <v>13.157</v>
      </c>
      <c r="H24" s="30">
        <f t="shared" si="6"/>
        <v>0</v>
      </c>
      <c r="I24" s="30">
        <f t="shared" si="6"/>
        <v>0</v>
      </c>
      <c r="J24" s="30">
        <f t="shared" si="6"/>
        <v>0</v>
      </c>
      <c r="K24" s="30">
        <f t="shared" si="6"/>
        <v>0</v>
      </c>
      <c r="L24" s="30">
        <f t="shared" si="6"/>
        <v>0</v>
      </c>
      <c r="M24" s="66"/>
      <c r="N24" s="66"/>
      <c r="O24" s="67"/>
    </row>
    <row r="25" spans="2:15" ht="15.75">
      <c r="B25" s="119">
        <v>1</v>
      </c>
      <c r="C25" s="121" t="s">
        <v>23</v>
      </c>
      <c r="D25" s="9" t="s">
        <v>16</v>
      </c>
      <c r="E25" s="33">
        <v>8</v>
      </c>
      <c r="F25" s="33"/>
      <c r="G25" s="33">
        <v>8</v>
      </c>
      <c r="H25" s="34"/>
      <c r="I25" s="34"/>
      <c r="J25" s="35"/>
      <c r="K25" s="35"/>
      <c r="L25" s="35"/>
      <c r="M25" s="35"/>
      <c r="N25" s="35"/>
      <c r="O25" s="36"/>
    </row>
    <row r="26" spans="2:15" ht="15.75">
      <c r="B26" s="119"/>
      <c r="C26" s="136"/>
      <c r="D26" s="7" t="s">
        <v>17</v>
      </c>
      <c r="E26" s="24"/>
      <c r="F26" s="24"/>
      <c r="G26" s="24"/>
      <c r="H26" s="25"/>
      <c r="I26" s="25"/>
      <c r="J26" s="27"/>
      <c r="K26" s="27"/>
      <c r="L26" s="27"/>
      <c r="M26" s="27"/>
      <c r="N26" s="27"/>
      <c r="O26" s="28"/>
    </row>
    <row r="27" spans="2:15" ht="15.75">
      <c r="B27" s="119"/>
      <c r="C27" s="136"/>
      <c r="D27" s="7" t="s">
        <v>18</v>
      </c>
      <c r="E27" s="24"/>
      <c r="F27" s="24"/>
      <c r="G27" s="24"/>
      <c r="H27" s="25"/>
      <c r="I27" s="25"/>
      <c r="J27" s="27"/>
      <c r="K27" s="27"/>
      <c r="L27" s="27"/>
      <c r="M27" s="27"/>
      <c r="N27" s="27"/>
      <c r="O27" s="28"/>
    </row>
    <row r="28" spans="2:15" ht="16.5" customHeight="1">
      <c r="B28" s="119"/>
      <c r="C28" s="136"/>
      <c r="D28" s="7" t="s">
        <v>32</v>
      </c>
      <c r="E28" s="24"/>
      <c r="F28" s="24"/>
      <c r="G28" s="24"/>
      <c r="H28" s="25"/>
      <c r="I28" s="25"/>
      <c r="J28" s="27"/>
      <c r="K28" s="27"/>
      <c r="L28" s="27"/>
      <c r="M28" s="27"/>
      <c r="N28" s="27"/>
      <c r="O28" s="28"/>
    </row>
    <row r="29" spans="2:15" ht="16.5" customHeight="1">
      <c r="B29" s="119"/>
      <c r="C29" s="136"/>
      <c r="D29" s="71" t="s">
        <v>90</v>
      </c>
      <c r="E29" s="72"/>
      <c r="F29" s="72"/>
      <c r="G29" s="72"/>
      <c r="H29" s="73"/>
      <c r="I29" s="73"/>
      <c r="J29" s="38"/>
      <c r="K29" s="38"/>
      <c r="L29" s="38"/>
      <c r="M29" s="38"/>
      <c r="N29" s="38"/>
      <c r="O29" s="39"/>
    </row>
    <row r="30" spans="2:15" ht="16.5" customHeight="1">
      <c r="B30" s="119"/>
      <c r="C30" s="136"/>
      <c r="D30" s="71" t="s">
        <v>91</v>
      </c>
      <c r="E30" s="72"/>
      <c r="F30" s="72"/>
      <c r="G30" s="72"/>
      <c r="H30" s="73"/>
      <c r="I30" s="73"/>
      <c r="J30" s="38"/>
      <c r="K30" s="38"/>
      <c r="L30" s="38"/>
      <c r="M30" s="38"/>
      <c r="N30" s="38"/>
      <c r="O30" s="39"/>
    </row>
    <row r="31" spans="2:15" ht="21.75" customHeight="1" thickBot="1">
      <c r="B31" s="119"/>
      <c r="C31" s="176"/>
      <c r="D31" s="5" t="s">
        <v>13</v>
      </c>
      <c r="E31" s="37">
        <f>SUM(E25:E30)</f>
        <v>8</v>
      </c>
      <c r="F31" s="37">
        <f t="shared" ref="F31:L31" si="7">SUM(F25:F30)</f>
        <v>0</v>
      </c>
      <c r="G31" s="37">
        <f t="shared" si="7"/>
        <v>8</v>
      </c>
      <c r="H31" s="37">
        <f t="shared" si="7"/>
        <v>0</v>
      </c>
      <c r="I31" s="37">
        <f t="shared" si="7"/>
        <v>0</v>
      </c>
      <c r="J31" s="37">
        <f t="shared" si="7"/>
        <v>0</v>
      </c>
      <c r="K31" s="37">
        <f t="shared" si="7"/>
        <v>0</v>
      </c>
      <c r="L31" s="37">
        <f t="shared" si="7"/>
        <v>0</v>
      </c>
      <c r="M31" s="38"/>
      <c r="N31" s="38"/>
      <c r="O31" s="39"/>
    </row>
    <row r="32" spans="2:15" ht="15.75">
      <c r="B32" s="118">
        <v>2</v>
      </c>
      <c r="C32" s="160" t="s">
        <v>24</v>
      </c>
      <c r="D32" s="6" t="s">
        <v>16</v>
      </c>
      <c r="E32" s="20"/>
      <c r="F32" s="20"/>
      <c r="G32" s="20"/>
      <c r="H32" s="21"/>
      <c r="I32" s="20"/>
      <c r="J32" s="22"/>
      <c r="K32" s="22"/>
      <c r="L32" s="22"/>
      <c r="M32" s="22"/>
      <c r="N32" s="22"/>
      <c r="O32" s="23"/>
    </row>
    <row r="33" spans="2:15" ht="15.75">
      <c r="B33" s="119"/>
      <c r="C33" s="161"/>
      <c r="D33" s="7" t="s">
        <v>17</v>
      </c>
      <c r="E33" s="25"/>
      <c r="F33" s="25"/>
      <c r="G33" s="25"/>
      <c r="H33" s="26"/>
      <c r="I33" s="25"/>
      <c r="J33" s="27"/>
      <c r="K33" s="27"/>
      <c r="L33" s="27"/>
      <c r="M33" s="27"/>
      <c r="N33" s="27"/>
      <c r="O33" s="28"/>
    </row>
    <row r="34" spans="2:15" ht="15.75">
      <c r="B34" s="119"/>
      <c r="C34" s="161"/>
      <c r="D34" s="7" t="s">
        <v>18</v>
      </c>
      <c r="E34" s="24">
        <v>6.2</v>
      </c>
      <c r="F34" s="24"/>
      <c r="G34" s="24"/>
      <c r="H34" s="26"/>
      <c r="I34" s="25"/>
      <c r="J34" s="27"/>
      <c r="K34" s="27"/>
      <c r="L34" s="27"/>
      <c r="M34" s="27"/>
      <c r="N34" s="27"/>
      <c r="O34" s="28"/>
    </row>
    <row r="35" spans="2:15" ht="15.75">
      <c r="B35" s="119"/>
      <c r="C35" s="161"/>
      <c r="D35" s="7" t="s">
        <v>32</v>
      </c>
      <c r="E35" s="25"/>
      <c r="F35" s="25"/>
      <c r="G35" s="25"/>
      <c r="H35" s="26"/>
      <c r="I35" s="25"/>
      <c r="J35" s="27"/>
      <c r="K35" s="27"/>
      <c r="L35" s="27"/>
      <c r="M35" s="27"/>
      <c r="N35" s="27"/>
      <c r="O35" s="28"/>
    </row>
    <row r="36" spans="2:15" ht="15.75">
      <c r="B36" s="119"/>
      <c r="C36" s="161"/>
      <c r="D36" s="71" t="s">
        <v>90</v>
      </c>
      <c r="E36" s="73"/>
      <c r="F36" s="73"/>
      <c r="G36" s="73"/>
      <c r="H36" s="74"/>
      <c r="I36" s="73"/>
      <c r="J36" s="38"/>
      <c r="K36" s="38"/>
      <c r="L36" s="38"/>
      <c r="M36" s="38"/>
      <c r="N36" s="38"/>
      <c r="O36" s="39"/>
    </row>
    <row r="37" spans="2:15" ht="15.75">
      <c r="B37" s="119"/>
      <c r="C37" s="161"/>
      <c r="D37" s="71" t="s">
        <v>91</v>
      </c>
      <c r="E37" s="73"/>
      <c r="F37" s="73"/>
      <c r="G37" s="73"/>
      <c r="H37" s="74"/>
      <c r="I37" s="73"/>
      <c r="J37" s="38"/>
      <c r="K37" s="38"/>
      <c r="L37" s="38"/>
      <c r="M37" s="38"/>
      <c r="N37" s="38"/>
      <c r="O37" s="39"/>
    </row>
    <row r="38" spans="2:15" ht="24.75" customHeight="1" thickBot="1">
      <c r="B38" s="119"/>
      <c r="C38" s="162"/>
      <c r="D38" s="5" t="s">
        <v>13</v>
      </c>
      <c r="E38" s="37">
        <f>SUM(E32:E37)</f>
        <v>6.2</v>
      </c>
      <c r="F38" s="37">
        <f t="shared" ref="F38:L38" si="8">SUM(F32:F37)</f>
        <v>0</v>
      </c>
      <c r="G38" s="37">
        <f t="shared" si="8"/>
        <v>0</v>
      </c>
      <c r="H38" s="37">
        <f t="shared" si="8"/>
        <v>0</v>
      </c>
      <c r="I38" s="37">
        <f t="shared" si="8"/>
        <v>0</v>
      </c>
      <c r="J38" s="37">
        <f>SUM(J32:J37)</f>
        <v>0</v>
      </c>
      <c r="K38" s="37">
        <f t="shared" si="8"/>
        <v>0</v>
      </c>
      <c r="L38" s="37">
        <f t="shared" si="8"/>
        <v>0</v>
      </c>
      <c r="M38" s="38"/>
      <c r="N38" s="38"/>
      <c r="O38" s="39"/>
    </row>
    <row r="39" spans="2:15" ht="15.75">
      <c r="B39" s="118">
        <v>3</v>
      </c>
      <c r="C39" s="163" t="s">
        <v>25</v>
      </c>
      <c r="D39" s="6" t="s">
        <v>16</v>
      </c>
      <c r="E39" s="19"/>
      <c r="F39" s="19"/>
      <c r="G39" s="19"/>
      <c r="H39" s="21"/>
      <c r="I39" s="20"/>
      <c r="J39" s="22"/>
      <c r="K39" s="22"/>
      <c r="L39" s="22"/>
      <c r="M39" s="22"/>
      <c r="N39" s="22"/>
      <c r="O39" s="23"/>
    </row>
    <row r="40" spans="2:15" ht="15.75">
      <c r="B40" s="119"/>
      <c r="C40" s="164"/>
      <c r="D40" s="7" t="s">
        <v>17</v>
      </c>
      <c r="E40" s="24">
        <v>15</v>
      </c>
      <c r="F40" s="24"/>
      <c r="G40" s="24"/>
      <c r="H40" s="26"/>
      <c r="I40" s="25"/>
      <c r="J40" s="27"/>
      <c r="K40" s="27"/>
      <c r="L40" s="27"/>
      <c r="M40" s="27"/>
      <c r="N40" s="27"/>
      <c r="O40" s="28"/>
    </row>
    <row r="41" spans="2:15" ht="15.75">
      <c r="B41" s="119"/>
      <c r="C41" s="164"/>
      <c r="D41" s="7" t="s">
        <v>18</v>
      </c>
      <c r="E41" s="24"/>
      <c r="F41" s="24"/>
      <c r="G41" s="24"/>
      <c r="H41" s="26"/>
      <c r="I41" s="25"/>
      <c r="J41" s="27"/>
      <c r="K41" s="27"/>
      <c r="L41" s="27"/>
      <c r="M41" s="27"/>
      <c r="N41" s="27"/>
      <c r="O41" s="28"/>
    </row>
    <row r="42" spans="2:15" ht="15.75">
      <c r="B42" s="119"/>
      <c r="C42" s="164"/>
      <c r="D42" s="7" t="s">
        <v>32</v>
      </c>
      <c r="E42" s="40"/>
      <c r="F42" s="40"/>
      <c r="G42" s="40"/>
      <c r="H42" s="26"/>
      <c r="I42" s="25"/>
      <c r="J42" s="27"/>
      <c r="K42" s="27"/>
      <c r="L42" s="27"/>
      <c r="M42" s="27"/>
      <c r="N42" s="27"/>
      <c r="O42" s="28"/>
    </row>
    <row r="43" spans="2:15" ht="15.75">
      <c r="B43" s="119"/>
      <c r="C43" s="164"/>
      <c r="D43" s="71" t="s">
        <v>90</v>
      </c>
      <c r="E43" s="37"/>
      <c r="F43" s="37"/>
      <c r="G43" s="37"/>
      <c r="H43" s="74"/>
      <c r="I43" s="73"/>
      <c r="J43" s="38"/>
      <c r="K43" s="38"/>
      <c r="L43" s="38"/>
      <c r="M43" s="38"/>
      <c r="N43" s="38"/>
      <c r="O43" s="39"/>
    </row>
    <row r="44" spans="2:15" ht="15.75">
      <c r="B44" s="119"/>
      <c r="C44" s="164"/>
      <c r="D44" s="71" t="s">
        <v>91</v>
      </c>
      <c r="E44" s="37"/>
      <c r="F44" s="37"/>
      <c r="G44" s="37"/>
      <c r="H44" s="74"/>
      <c r="I44" s="73"/>
      <c r="J44" s="38"/>
      <c r="K44" s="38"/>
      <c r="L44" s="38"/>
      <c r="M44" s="38"/>
      <c r="N44" s="38"/>
      <c r="O44" s="39"/>
    </row>
    <row r="45" spans="2:15" ht="16.5" thickBot="1">
      <c r="B45" s="119"/>
      <c r="C45" s="164"/>
      <c r="D45" s="8" t="s">
        <v>13</v>
      </c>
      <c r="E45" s="37">
        <f>SUM(E39:E44)</f>
        <v>15</v>
      </c>
      <c r="F45" s="37">
        <f t="shared" ref="F45:L45" si="9">SUM(F39:F44)</f>
        <v>0</v>
      </c>
      <c r="G45" s="37">
        <f t="shared" si="9"/>
        <v>0</v>
      </c>
      <c r="H45" s="37">
        <f t="shared" si="9"/>
        <v>0</v>
      </c>
      <c r="I45" s="37">
        <f>SUM(I39:I44)</f>
        <v>0</v>
      </c>
      <c r="J45" s="37">
        <f t="shared" si="9"/>
        <v>0</v>
      </c>
      <c r="K45" s="37">
        <f t="shared" si="9"/>
        <v>0</v>
      </c>
      <c r="L45" s="37">
        <f t="shared" si="9"/>
        <v>0</v>
      </c>
      <c r="M45" s="38"/>
      <c r="N45" s="38"/>
      <c r="O45" s="39"/>
    </row>
    <row r="46" spans="2:15" ht="15.75">
      <c r="B46" s="96"/>
      <c r="C46" s="198" t="s">
        <v>117</v>
      </c>
      <c r="D46" s="6" t="s">
        <v>16</v>
      </c>
      <c r="E46" s="19">
        <f t="shared" ref="E46:E51" si="10">E53</f>
        <v>0</v>
      </c>
      <c r="F46" s="19"/>
      <c r="G46" s="19">
        <f t="shared" ref="G46:H46" si="11">G53</f>
        <v>0</v>
      </c>
      <c r="H46" s="19">
        <f t="shared" si="11"/>
        <v>0</v>
      </c>
      <c r="I46" s="19"/>
      <c r="J46" s="19"/>
      <c r="K46" s="19"/>
      <c r="L46" s="19"/>
      <c r="M46" s="22"/>
      <c r="N46" s="22"/>
      <c r="O46" s="23"/>
    </row>
    <row r="47" spans="2:15" ht="15.75">
      <c r="B47" s="97"/>
      <c r="C47" s="199"/>
      <c r="D47" s="7" t="s">
        <v>17</v>
      </c>
      <c r="E47" s="24">
        <f t="shared" si="10"/>
        <v>0.34100000000000003</v>
      </c>
      <c r="F47" s="24"/>
      <c r="G47" s="24">
        <f t="shared" ref="G47:H47" si="12">G54</f>
        <v>2.1000000000000001E-2</v>
      </c>
      <c r="H47" s="24">
        <f t="shared" si="12"/>
        <v>0.32</v>
      </c>
      <c r="I47" s="24"/>
      <c r="J47" s="24"/>
      <c r="K47" s="24"/>
      <c r="L47" s="24"/>
      <c r="M47" s="27"/>
      <c r="N47" s="27"/>
      <c r="O47" s="28"/>
    </row>
    <row r="48" spans="2:15" ht="15.75">
      <c r="B48" s="97"/>
      <c r="C48" s="199"/>
      <c r="D48" s="7" t="s">
        <v>18</v>
      </c>
      <c r="E48" s="24">
        <f t="shared" si="10"/>
        <v>0</v>
      </c>
      <c r="F48" s="24"/>
      <c r="G48" s="24">
        <f t="shared" ref="G48:H48" si="13">G55</f>
        <v>0</v>
      </c>
      <c r="H48" s="24">
        <f t="shared" si="13"/>
        <v>0</v>
      </c>
      <c r="I48" s="24"/>
      <c r="J48" s="24"/>
      <c r="K48" s="24"/>
      <c r="L48" s="24"/>
      <c r="M48" s="27"/>
      <c r="N48" s="27"/>
      <c r="O48" s="28"/>
    </row>
    <row r="49" spans="2:15" ht="15.75">
      <c r="B49" s="97"/>
      <c r="C49" s="199"/>
      <c r="D49" s="7" t="s">
        <v>32</v>
      </c>
      <c r="E49" s="24">
        <f t="shared" si="10"/>
        <v>0</v>
      </c>
      <c r="F49" s="24"/>
      <c r="G49" s="24">
        <f t="shared" ref="G49:H49" si="14">G56</f>
        <v>0</v>
      </c>
      <c r="H49" s="24">
        <f t="shared" si="14"/>
        <v>0</v>
      </c>
      <c r="I49" s="24"/>
      <c r="J49" s="24"/>
      <c r="K49" s="24"/>
      <c r="L49" s="24"/>
      <c r="M49" s="27"/>
      <c r="N49" s="27"/>
      <c r="O49" s="28"/>
    </row>
    <row r="50" spans="2:15" ht="15.75">
      <c r="B50" s="97"/>
      <c r="C50" s="199"/>
      <c r="D50" s="71" t="s">
        <v>90</v>
      </c>
      <c r="E50" s="24">
        <f t="shared" si="10"/>
        <v>0</v>
      </c>
      <c r="F50" s="24"/>
      <c r="G50" s="24"/>
      <c r="H50" s="24"/>
      <c r="I50" s="24"/>
      <c r="J50" s="24"/>
      <c r="K50" s="24"/>
      <c r="L50" s="24"/>
      <c r="M50" s="27"/>
      <c r="N50" s="27"/>
      <c r="O50" s="28"/>
    </row>
    <row r="51" spans="2:15" ht="15.75">
      <c r="B51" s="97"/>
      <c r="C51" s="199"/>
      <c r="D51" s="71" t="s">
        <v>91</v>
      </c>
      <c r="E51" s="24">
        <f t="shared" si="10"/>
        <v>0</v>
      </c>
      <c r="F51" s="24"/>
      <c r="G51" s="24"/>
      <c r="H51" s="24"/>
      <c r="I51" s="24"/>
      <c r="J51" s="24"/>
      <c r="K51" s="24"/>
      <c r="L51" s="24"/>
      <c r="M51" s="27"/>
      <c r="N51" s="27"/>
      <c r="O51" s="28"/>
    </row>
    <row r="52" spans="2:15" ht="16.5" thickBot="1">
      <c r="B52" s="98"/>
      <c r="C52" s="200"/>
      <c r="D52" s="5" t="s">
        <v>13</v>
      </c>
      <c r="E52" s="41">
        <f>SUM(E46:E51)</f>
        <v>0.34100000000000003</v>
      </c>
      <c r="F52" s="41">
        <f t="shared" ref="F52:L52" si="15">SUM(F46:F51)</f>
        <v>0</v>
      </c>
      <c r="G52" s="41">
        <f t="shared" si="15"/>
        <v>2.1000000000000001E-2</v>
      </c>
      <c r="H52" s="41">
        <f t="shared" si="15"/>
        <v>0.32</v>
      </c>
      <c r="I52" s="41">
        <f t="shared" si="15"/>
        <v>0</v>
      </c>
      <c r="J52" s="41">
        <f t="shared" si="15"/>
        <v>0</v>
      </c>
      <c r="K52" s="41">
        <f t="shared" si="15"/>
        <v>0</v>
      </c>
      <c r="L52" s="41">
        <f t="shared" si="15"/>
        <v>0</v>
      </c>
      <c r="M52" s="31"/>
      <c r="N52" s="31"/>
      <c r="O52" s="32"/>
    </row>
    <row r="53" spans="2:15" ht="15.75">
      <c r="B53" s="118">
        <v>4</v>
      </c>
      <c r="C53" s="163" t="s">
        <v>118</v>
      </c>
      <c r="D53" s="6" t="s">
        <v>16</v>
      </c>
      <c r="E53" s="107"/>
      <c r="F53" s="107"/>
      <c r="G53" s="107"/>
      <c r="H53" s="107"/>
      <c r="I53" s="107"/>
      <c r="J53" s="107"/>
      <c r="K53" s="107"/>
      <c r="L53" s="107"/>
      <c r="M53" s="22"/>
      <c r="N53" s="22"/>
      <c r="O53" s="23"/>
    </row>
    <row r="54" spans="2:15" ht="15.75">
      <c r="B54" s="119"/>
      <c r="C54" s="201"/>
      <c r="D54" s="7" t="s">
        <v>17</v>
      </c>
      <c r="E54" s="24">
        <v>0.34100000000000003</v>
      </c>
      <c r="F54" s="24"/>
      <c r="G54" s="24">
        <v>2.1000000000000001E-2</v>
      </c>
      <c r="H54" s="24">
        <v>0.32</v>
      </c>
      <c r="I54" s="40"/>
      <c r="J54" s="40"/>
      <c r="K54" s="40"/>
      <c r="L54" s="40"/>
      <c r="M54" s="27"/>
      <c r="N54" s="27"/>
      <c r="O54" s="28"/>
    </row>
    <row r="55" spans="2:15" ht="15.75">
      <c r="B55" s="119"/>
      <c r="C55" s="201"/>
      <c r="D55" s="7" t="s">
        <v>18</v>
      </c>
      <c r="E55" s="40"/>
      <c r="F55" s="40"/>
      <c r="G55" s="40"/>
      <c r="H55" s="40"/>
      <c r="I55" s="40"/>
      <c r="J55" s="40"/>
      <c r="K55" s="40"/>
      <c r="L55" s="40"/>
      <c r="M55" s="27"/>
      <c r="N55" s="27"/>
      <c r="O55" s="28"/>
    </row>
    <row r="56" spans="2:15" ht="15.75">
      <c r="B56" s="119"/>
      <c r="C56" s="201"/>
      <c r="D56" s="7" t="s">
        <v>32</v>
      </c>
      <c r="E56" s="40"/>
      <c r="F56" s="40"/>
      <c r="G56" s="40"/>
      <c r="H56" s="40"/>
      <c r="I56" s="40"/>
      <c r="J56" s="40"/>
      <c r="K56" s="40"/>
      <c r="L56" s="40"/>
      <c r="M56" s="27"/>
      <c r="N56" s="27"/>
      <c r="O56" s="28"/>
    </row>
    <row r="57" spans="2:15" ht="15.75">
      <c r="B57" s="119"/>
      <c r="C57" s="201"/>
      <c r="D57" s="71" t="s">
        <v>90</v>
      </c>
      <c r="E57" s="40"/>
      <c r="F57" s="40"/>
      <c r="G57" s="40"/>
      <c r="H57" s="40"/>
      <c r="I57" s="40"/>
      <c r="J57" s="40"/>
      <c r="K57" s="40"/>
      <c r="L57" s="40"/>
      <c r="M57" s="27"/>
      <c r="N57" s="27"/>
      <c r="O57" s="28"/>
    </row>
    <row r="58" spans="2:15" ht="15.75">
      <c r="B58" s="119"/>
      <c r="C58" s="201"/>
      <c r="D58" s="71" t="s">
        <v>91</v>
      </c>
      <c r="E58" s="40"/>
      <c r="F58" s="40"/>
      <c r="G58" s="40"/>
      <c r="H58" s="40"/>
      <c r="I58" s="40"/>
      <c r="J58" s="40"/>
      <c r="K58" s="40"/>
      <c r="L58" s="40"/>
      <c r="M58" s="27"/>
      <c r="N58" s="27"/>
      <c r="O58" s="28"/>
    </row>
    <row r="59" spans="2:15" ht="16.5" thickBot="1">
      <c r="B59" s="122"/>
      <c r="C59" s="202"/>
      <c r="D59" s="5" t="s">
        <v>13</v>
      </c>
      <c r="E59" s="41">
        <f>SUM(E53:E58)</f>
        <v>0.34100000000000003</v>
      </c>
      <c r="F59" s="41">
        <f t="shared" ref="F59:L59" si="16">SUM(F53:F58)</f>
        <v>0</v>
      </c>
      <c r="G59" s="41">
        <f t="shared" si="16"/>
        <v>2.1000000000000001E-2</v>
      </c>
      <c r="H59" s="41">
        <f t="shared" si="16"/>
        <v>0.32</v>
      </c>
      <c r="I59" s="41">
        <f t="shared" si="16"/>
        <v>0</v>
      </c>
      <c r="J59" s="41">
        <f t="shared" si="16"/>
        <v>0</v>
      </c>
      <c r="K59" s="41">
        <f t="shared" si="16"/>
        <v>0</v>
      </c>
      <c r="L59" s="41">
        <f t="shared" si="16"/>
        <v>0</v>
      </c>
      <c r="M59" s="31"/>
      <c r="N59" s="31"/>
      <c r="O59" s="32"/>
    </row>
    <row r="60" spans="2:15" ht="15.75">
      <c r="B60" s="167"/>
      <c r="C60" s="165" t="s">
        <v>119</v>
      </c>
      <c r="D60" s="9" t="s">
        <v>16</v>
      </c>
      <c r="E60" s="106">
        <f>E67+E81+E88+E95+E102+E109+E123+E144+E151+E158+E165+E172</f>
        <v>1.0509999999999999</v>
      </c>
      <c r="F60" s="106">
        <f>F67+F81+F88+F95+F102+F109+F123+F144+F151+F158+F165+F172</f>
        <v>1E-3</v>
      </c>
      <c r="G60" s="106">
        <f>G67+G81+G88+G95+G102+G109+G123+G144+G151+G158+G165+G172</f>
        <v>0.315</v>
      </c>
      <c r="H60" s="106">
        <f>H67+H81+H88+H95+H102+H109+H123+H144+H151+H158+H165+H172</f>
        <v>0.73499999999999999</v>
      </c>
      <c r="I60" s="34"/>
      <c r="J60" s="35"/>
      <c r="K60" s="106">
        <f>K67+K81+K88+K95+K102+K109+K123+K144+K151+K158+K165+K172</f>
        <v>0</v>
      </c>
      <c r="L60" s="35"/>
      <c r="M60" s="35"/>
      <c r="N60" s="35"/>
      <c r="O60" s="36"/>
    </row>
    <row r="61" spans="2:15" ht="15.75">
      <c r="B61" s="167"/>
      <c r="C61" s="166"/>
      <c r="D61" s="7" t="s">
        <v>17</v>
      </c>
      <c r="E61" s="43">
        <f>E68+E82+E89+E96+E103+E110+E124+E145+E152+E159+E166+E173+E75+E117+E131+E187+E138+E180</f>
        <v>18.332999999999998</v>
      </c>
      <c r="F61" s="43">
        <f t="shared" ref="F61:H61" si="17">F68+F82+F89+F96+F103+F110+F124+F145+F152+F159+F166+F173+F75+F117+F131+F187+F138+F180</f>
        <v>0.8849999999999999</v>
      </c>
      <c r="G61" s="43">
        <f t="shared" si="17"/>
        <v>5.157</v>
      </c>
      <c r="H61" s="43">
        <f t="shared" si="17"/>
        <v>2.4529999999999998</v>
      </c>
      <c r="I61" s="43"/>
      <c r="J61" s="43"/>
      <c r="K61" s="43">
        <f>K68+K82+K89+K96+K103+K110+K124+K145+K152+K159+K166+K173+K75</f>
        <v>0.158</v>
      </c>
      <c r="L61" s="43"/>
      <c r="M61" s="27"/>
      <c r="N61" s="27"/>
      <c r="O61" s="28"/>
    </row>
    <row r="62" spans="2:15" ht="15.75">
      <c r="B62" s="167"/>
      <c r="C62" s="166"/>
      <c r="D62" s="7" t="s">
        <v>18</v>
      </c>
      <c r="E62" s="43">
        <f>E69+E76+E83+E90+E97+E104+E111+E125+E146+E153+E160+E167+E174</f>
        <v>15.129999999999999</v>
      </c>
      <c r="F62" s="43">
        <f>F69+F76+F83+F90+F97+F104+F111+F125+F146+F153+F160+F167+F174</f>
        <v>0</v>
      </c>
      <c r="G62" s="43">
        <f>G69+G76+G83+G90+G97+G104+G111+G125+G146+G153+G160+G167+G174</f>
        <v>0</v>
      </c>
      <c r="H62" s="43">
        <f>H69+H76+H83+H90+H97+H104+H111+H125+H146+H153+H160+H167+H174</f>
        <v>0</v>
      </c>
      <c r="I62" s="25"/>
      <c r="J62" s="27"/>
      <c r="K62" s="43">
        <f>K69+K76+K83+K90+K97+K104+K111+K125+K146+K153+K160+K167+K174</f>
        <v>0</v>
      </c>
      <c r="L62" s="27"/>
      <c r="M62" s="27"/>
      <c r="N62" s="27"/>
      <c r="O62" s="28"/>
    </row>
    <row r="63" spans="2:15" ht="15.75">
      <c r="B63" s="167"/>
      <c r="C63" s="166"/>
      <c r="D63" s="7" t="s">
        <v>32</v>
      </c>
      <c r="E63" s="43">
        <f>E70+E84+E91+E98+E105+E112+E126+E147+E154+E161+E168+E175</f>
        <v>5.75</v>
      </c>
      <c r="F63" s="43">
        <f t="shared" ref="F63:H63" si="18">F70+F84+F91+F98+F105+F112+F126+F147+F154+F161+F168+F175</f>
        <v>0</v>
      </c>
      <c r="G63" s="43">
        <f t="shared" si="18"/>
        <v>0</v>
      </c>
      <c r="H63" s="43">
        <f t="shared" si="18"/>
        <v>0</v>
      </c>
      <c r="I63" s="25"/>
      <c r="J63" s="27"/>
      <c r="K63" s="43">
        <f>K70+K84+K91+K98+K105+K112+K126+K147+K154+K161+K168+K175</f>
        <v>0</v>
      </c>
      <c r="L63" s="27"/>
      <c r="M63" s="27"/>
      <c r="N63" s="27"/>
      <c r="O63" s="28"/>
    </row>
    <row r="64" spans="2:15" ht="15.75">
      <c r="B64" s="167"/>
      <c r="C64" s="166"/>
      <c r="D64" s="71" t="s">
        <v>90</v>
      </c>
      <c r="E64" s="75">
        <f>E71+E85+E92+E99+E106+E113+E127+E148+E155+E162+E169+E176</f>
        <v>0</v>
      </c>
      <c r="F64" s="75"/>
      <c r="G64" s="75"/>
      <c r="H64" s="75"/>
      <c r="I64" s="73"/>
      <c r="J64" s="38"/>
      <c r="K64" s="38"/>
      <c r="L64" s="38"/>
      <c r="M64" s="38"/>
      <c r="N64" s="38"/>
      <c r="O64" s="39"/>
    </row>
    <row r="65" spans="2:15" ht="15.75">
      <c r="B65" s="167"/>
      <c r="C65" s="166"/>
      <c r="D65" s="71" t="s">
        <v>91</v>
      </c>
      <c r="E65" s="75">
        <f>E72+E79+E86+E93+E107+E114+E128+E149+E156+E163+E170+E177</f>
        <v>0</v>
      </c>
      <c r="F65" s="75"/>
      <c r="G65" s="75"/>
      <c r="H65" s="75"/>
      <c r="I65" s="73"/>
      <c r="J65" s="38"/>
      <c r="K65" s="38"/>
      <c r="L65" s="38"/>
      <c r="M65" s="38"/>
      <c r="N65" s="38"/>
      <c r="O65" s="39"/>
    </row>
    <row r="66" spans="2:15" ht="16.5" thickBot="1">
      <c r="B66" s="167"/>
      <c r="C66" s="166"/>
      <c r="D66" s="5" t="s">
        <v>13</v>
      </c>
      <c r="E66" s="44">
        <f>SUM(E60:E65)</f>
        <v>40.263999999999996</v>
      </c>
      <c r="F66" s="44">
        <f t="shared" ref="F66:L66" si="19">SUM(F60:F65)</f>
        <v>0.8859999999999999</v>
      </c>
      <c r="G66" s="44">
        <f t="shared" si="19"/>
        <v>5.4720000000000004</v>
      </c>
      <c r="H66" s="44">
        <f t="shared" si="19"/>
        <v>3.1879999999999997</v>
      </c>
      <c r="I66" s="44">
        <f t="shared" si="19"/>
        <v>0</v>
      </c>
      <c r="J66" s="44">
        <f t="shared" si="19"/>
        <v>0</v>
      </c>
      <c r="K66" s="44">
        <f t="shared" si="19"/>
        <v>0.158</v>
      </c>
      <c r="L66" s="44">
        <f t="shared" si="19"/>
        <v>0</v>
      </c>
      <c r="M66" s="38"/>
      <c r="N66" s="38"/>
      <c r="O66" s="39"/>
    </row>
    <row r="67" spans="2:15" ht="15.75">
      <c r="B67" s="118">
        <v>5</v>
      </c>
      <c r="C67" s="120" t="s">
        <v>110</v>
      </c>
      <c r="D67" s="6" t="s">
        <v>16</v>
      </c>
      <c r="E67" s="42">
        <v>1.0509999999999999</v>
      </c>
      <c r="F67" s="42">
        <v>1E-3</v>
      </c>
      <c r="G67" s="42">
        <v>0.315</v>
      </c>
      <c r="H67" s="42">
        <v>0.73499999999999999</v>
      </c>
      <c r="I67" s="21"/>
      <c r="J67" s="22"/>
      <c r="K67" s="22"/>
      <c r="L67" s="22"/>
      <c r="M67" s="22"/>
      <c r="N67" s="22"/>
      <c r="O67" s="23"/>
    </row>
    <row r="68" spans="2:15" ht="15.75">
      <c r="B68" s="119"/>
      <c r="C68" s="121"/>
      <c r="D68" s="7" t="s">
        <v>17</v>
      </c>
      <c r="E68" s="43"/>
      <c r="F68" s="43"/>
      <c r="G68" s="43"/>
      <c r="H68" s="43"/>
      <c r="I68" s="26"/>
      <c r="J68" s="27"/>
      <c r="K68" s="27"/>
      <c r="L68" s="27"/>
      <c r="M68" s="27"/>
      <c r="N68" s="27"/>
      <c r="O68" s="28"/>
    </row>
    <row r="69" spans="2:15" ht="15.75">
      <c r="B69" s="119"/>
      <c r="C69" s="121"/>
      <c r="D69" s="7" t="s">
        <v>18</v>
      </c>
      <c r="E69" s="43"/>
      <c r="F69" s="43"/>
      <c r="G69" s="43"/>
      <c r="H69" s="43"/>
      <c r="I69" s="26"/>
      <c r="J69" s="27"/>
      <c r="K69" s="27"/>
      <c r="L69" s="27"/>
      <c r="M69" s="27"/>
      <c r="N69" s="27"/>
      <c r="O69" s="28"/>
    </row>
    <row r="70" spans="2:15" ht="15.75">
      <c r="B70" s="119"/>
      <c r="C70" s="121"/>
      <c r="D70" s="7" t="s">
        <v>32</v>
      </c>
      <c r="E70" s="45"/>
      <c r="F70" s="45"/>
      <c r="G70" s="45"/>
      <c r="H70" s="45"/>
      <c r="I70" s="26"/>
      <c r="J70" s="27"/>
      <c r="K70" s="27"/>
      <c r="L70" s="27"/>
      <c r="M70" s="27"/>
      <c r="N70" s="27"/>
      <c r="O70" s="28"/>
    </row>
    <row r="71" spans="2:15" ht="15.75">
      <c r="B71" s="119"/>
      <c r="C71" s="121"/>
      <c r="D71" s="71" t="s">
        <v>90</v>
      </c>
      <c r="E71" s="44"/>
      <c r="F71" s="44"/>
      <c r="G71" s="44"/>
      <c r="H71" s="44"/>
      <c r="I71" s="74"/>
      <c r="J71" s="38"/>
      <c r="K71" s="38"/>
      <c r="L71" s="38"/>
      <c r="M71" s="38"/>
      <c r="N71" s="38"/>
      <c r="O71" s="39"/>
    </row>
    <row r="72" spans="2:15" ht="15.75">
      <c r="B72" s="119"/>
      <c r="C72" s="121"/>
      <c r="D72" s="71" t="s">
        <v>91</v>
      </c>
      <c r="E72" s="44"/>
      <c r="F72" s="44"/>
      <c r="G72" s="44"/>
      <c r="H72" s="44"/>
      <c r="I72" s="74"/>
      <c r="J72" s="38"/>
      <c r="K72" s="38"/>
      <c r="L72" s="38"/>
      <c r="M72" s="38"/>
      <c r="N72" s="38"/>
      <c r="O72" s="39"/>
    </row>
    <row r="73" spans="2:15" ht="16.5" thickBot="1">
      <c r="B73" s="122"/>
      <c r="C73" s="123"/>
      <c r="D73" s="5" t="s">
        <v>13</v>
      </c>
      <c r="E73" s="46">
        <f>SUM(E67:E70)</f>
        <v>1.0509999999999999</v>
      </c>
      <c r="F73" s="46">
        <f t="shared" ref="F73:L73" si="20">SUM(F67:F70)</f>
        <v>1E-3</v>
      </c>
      <c r="G73" s="46">
        <f t="shared" si="20"/>
        <v>0.315</v>
      </c>
      <c r="H73" s="46">
        <f t="shared" si="20"/>
        <v>0.73499999999999999</v>
      </c>
      <c r="I73" s="46">
        <f t="shared" si="20"/>
        <v>0</v>
      </c>
      <c r="J73" s="46">
        <f t="shared" si="20"/>
        <v>0</v>
      </c>
      <c r="K73" s="46">
        <f t="shared" si="20"/>
        <v>0</v>
      </c>
      <c r="L73" s="46">
        <f t="shared" si="20"/>
        <v>0</v>
      </c>
      <c r="M73" s="31"/>
      <c r="N73" s="31"/>
      <c r="O73" s="32"/>
    </row>
    <row r="74" spans="2:15" ht="15.75">
      <c r="B74" s="118">
        <v>6</v>
      </c>
      <c r="C74" s="197" t="s">
        <v>92</v>
      </c>
      <c r="D74" s="6" t="s">
        <v>16</v>
      </c>
      <c r="E74" s="42"/>
      <c r="F74" s="42"/>
      <c r="G74" s="42"/>
      <c r="H74" s="42"/>
      <c r="I74" s="21"/>
      <c r="J74" s="22"/>
      <c r="K74" s="22"/>
      <c r="L74" s="22"/>
      <c r="M74" s="22"/>
      <c r="N74" s="22"/>
      <c r="O74" s="23"/>
    </row>
    <row r="75" spans="2:15" ht="15.75">
      <c r="B75" s="119"/>
      <c r="C75" s="133"/>
      <c r="D75" s="7" t="s">
        <v>17</v>
      </c>
      <c r="E75" s="43">
        <v>1.6</v>
      </c>
      <c r="F75" s="43">
        <v>0.442</v>
      </c>
      <c r="G75" s="43">
        <v>1</v>
      </c>
      <c r="H75" s="43"/>
      <c r="I75" s="26"/>
      <c r="J75" s="27"/>
      <c r="K75" s="27">
        <v>0.158</v>
      </c>
      <c r="L75" s="27"/>
      <c r="M75" s="27"/>
      <c r="N75" s="27"/>
      <c r="O75" s="28"/>
    </row>
    <row r="76" spans="2:15" ht="15.75">
      <c r="B76" s="119"/>
      <c r="C76" s="133"/>
      <c r="D76" s="7" t="s">
        <v>18</v>
      </c>
      <c r="E76" s="43"/>
      <c r="F76" s="43"/>
      <c r="G76" s="43"/>
      <c r="H76" s="43"/>
      <c r="I76" s="26"/>
      <c r="J76" s="27"/>
      <c r="K76" s="27"/>
      <c r="L76" s="27"/>
      <c r="M76" s="27"/>
      <c r="N76" s="27"/>
      <c r="O76" s="28"/>
    </row>
    <row r="77" spans="2:15" ht="15.75">
      <c r="B77" s="119"/>
      <c r="C77" s="133"/>
      <c r="D77" s="7" t="s">
        <v>32</v>
      </c>
      <c r="E77" s="45"/>
      <c r="F77" s="45"/>
      <c r="G77" s="45"/>
      <c r="H77" s="45"/>
      <c r="I77" s="26"/>
      <c r="J77" s="27"/>
      <c r="K77" s="27"/>
      <c r="L77" s="27"/>
      <c r="M77" s="27"/>
      <c r="N77" s="27"/>
      <c r="O77" s="28"/>
    </row>
    <row r="78" spans="2:15" ht="15.75">
      <c r="B78" s="119"/>
      <c r="C78" s="133"/>
      <c r="D78" s="71" t="s">
        <v>90</v>
      </c>
      <c r="E78" s="44"/>
      <c r="F78" s="44"/>
      <c r="G78" s="44"/>
      <c r="H78" s="44"/>
      <c r="I78" s="74"/>
      <c r="J78" s="38"/>
      <c r="K78" s="38"/>
      <c r="L78" s="38"/>
      <c r="M78" s="38"/>
      <c r="N78" s="38"/>
      <c r="O78" s="39"/>
    </row>
    <row r="79" spans="2:15" ht="15.75">
      <c r="B79" s="119"/>
      <c r="C79" s="133"/>
      <c r="D79" s="71" t="s">
        <v>91</v>
      </c>
      <c r="E79" s="44"/>
      <c r="F79" s="44"/>
      <c r="G79" s="44"/>
      <c r="H79" s="44"/>
      <c r="I79" s="74"/>
      <c r="J79" s="38"/>
      <c r="K79" s="38"/>
      <c r="L79" s="38"/>
      <c r="M79" s="38"/>
      <c r="N79" s="38"/>
      <c r="O79" s="39"/>
    </row>
    <row r="80" spans="2:15" ht="16.5" thickBot="1">
      <c r="B80" s="122"/>
      <c r="C80" s="134"/>
      <c r="D80" s="5" t="s">
        <v>13</v>
      </c>
      <c r="E80" s="46">
        <f>SUM(E74:E77)</f>
        <v>1.6</v>
      </c>
      <c r="F80" s="46">
        <f t="shared" ref="F80:L80" si="21">SUM(F74:F77)</f>
        <v>0.442</v>
      </c>
      <c r="G80" s="46">
        <f t="shared" si="21"/>
        <v>1</v>
      </c>
      <c r="H80" s="46">
        <f t="shared" si="21"/>
        <v>0</v>
      </c>
      <c r="I80" s="46">
        <f t="shared" si="21"/>
        <v>0</v>
      </c>
      <c r="J80" s="46">
        <f t="shared" si="21"/>
        <v>0</v>
      </c>
      <c r="K80" s="46">
        <f t="shared" si="21"/>
        <v>0.158</v>
      </c>
      <c r="L80" s="46">
        <f t="shared" si="21"/>
        <v>0</v>
      </c>
      <c r="M80" s="31"/>
      <c r="N80" s="31"/>
      <c r="O80" s="32"/>
    </row>
    <row r="81" spans="2:15" ht="15.75">
      <c r="B81" s="118">
        <v>7</v>
      </c>
      <c r="C81" s="137" t="s">
        <v>27</v>
      </c>
      <c r="D81" s="6" t="s">
        <v>16</v>
      </c>
      <c r="E81" s="42"/>
      <c r="F81" s="42"/>
      <c r="G81" s="42"/>
      <c r="H81" s="42"/>
      <c r="I81" s="20"/>
      <c r="J81" s="22"/>
      <c r="K81" s="22"/>
      <c r="L81" s="22"/>
      <c r="M81" s="22"/>
      <c r="N81" s="22"/>
      <c r="O81" s="23"/>
    </row>
    <row r="82" spans="2:15" ht="15.75">
      <c r="B82" s="119"/>
      <c r="C82" s="128"/>
      <c r="D82" s="7" t="s">
        <v>17</v>
      </c>
      <c r="E82" s="43">
        <v>8.08</v>
      </c>
      <c r="F82" s="43"/>
      <c r="G82" s="43"/>
      <c r="H82" s="43"/>
      <c r="I82" s="25"/>
      <c r="J82" s="27"/>
      <c r="K82" s="27"/>
      <c r="L82" s="27"/>
      <c r="M82" s="27"/>
      <c r="N82" s="27"/>
      <c r="O82" s="28"/>
    </row>
    <row r="83" spans="2:15" ht="15.75">
      <c r="B83" s="119"/>
      <c r="C83" s="128"/>
      <c r="D83" s="7" t="s">
        <v>18</v>
      </c>
      <c r="E83" s="43">
        <v>8.08</v>
      </c>
      <c r="F83" s="43"/>
      <c r="G83" s="43"/>
      <c r="H83" s="43"/>
      <c r="I83" s="25"/>
      <c r="J83" s="27"/>
      <c r="K83" s="27"/>
      <c r="L83" s="27"/>
      <c r="M83" s="27"/>
      <c r="N83" s="27"/>
      <c r="O83" s="28"/>
    </row>
    <row r="84" spans="2:15" ht="15.75">
      <c r="B84" s="119"/>
      <c r="C84" s="128"/>
      <c r="D84" s="7" t="s">
        <v>32</v>
      </c>
      <c r="E84" s="43"/>
      <c r="F84" s="43"/>
      <c r="G84" s="43"/>
      <c r="H84" s="43"/>
      <c r="I84" s="25"/>
      <c r="J84" s="27"/>
      <c r="K84" s="27"/>
      <c r="L84" s="27"/>
      <c r="M84" s="27"/>
      <c r="N84" s="27"/>
      <c r="O84" s="28"/>
    </row>
    <row r="85" spans="2:15" ht="15.75">
      <c r="B85" s="119"/>
      <c r="C85" s="129"/>
      <c r="D85" s="71" t="s">
        <v>90</v>
      </c>
      <c r="E85" s="75"/>
      <c r="F85" s="75"/>
      <c r="G85" s="75"/>
      <c r="H85" s="75"/>
      <c r="I85" s="73"/>
      <c r="J85" s="38"/>
      <c r="K85" s="38"/>
      <c r="L85" s="38"/>
      <c r="M85" s="38"/>
      <c r="N85" s="38"/>
      <c r="O85" s="39"/>
    </row>
    <row r="86" spans="2:15" ht="15.75">
      <c r="B86" s="119"/>
      <c r="C86" s="129"/>
      <c r="D86" s="71" t="s">
        <v>91</v>
      </c>
      <c r="E86" s="75"/>
      <c r="F86" s="75"/>
      <c r="G86" s="75"/>
      <c r="H86" s="75"/>
      <c r="I86" s="73"/>
      <c r="J86" s="38"/>
      <c r="K86" s="38"/>
      <c r="L86" s="38"/>
      <c r="M86" s="38"/>
      <c r="N86" s="38"/>
      <c r="O86" s="39"/>
    </row>
    <row r="87" spans="2:15" ht="18" customHeight="1" thickBot="1">
      <c r="B87" s="122"/>
      <c r="C87" s="196"/>
      <c r="D87" s="5" t="s">
        <v>13</v>
      </c>
      <c r="E87" s="46">
        <f>SUM(E81:E84)</f>
        <v>16.16</v>
      </c>
      <c r="F87" s="46">
        <f t="shared" ref="F87:L87" si="22">SUM(F81:F84)</f>
        <v>0</v>
      </c>
      <c r="G87" s="46">
        <f t="shared" si="22"/>
        <v>0</v>
      </c>
      <c r="H87" s="46">
        <f t="shared" si="22"/>
        <v>0</v>
      </c>
      <c r="I87" s="46">
        <f t="shared" si="22"/>
        <v>0</v>
      </c>
      <c r="J87" s="46">
        <f t="shared" si="22"/>
        <v>0</v>
      </c>
      <c r="K87" s="46">
        <f t="shared" si="22"/>
        <v>0</v>
      </c>
      <c r="L87" s="46">
        <f t="shared" si="22"/>
        <v>0</v>
      </c>
      <c r="M87" s="31"/>
      <c r="N87" s="31"/>
      <c r="O87" s="32"/>
    </row>
    <row r="88" spans="2:15" ht="15.75">
      <c r="B88" s="118">
        <v>8</v>
      </c>
      <c r="C88" s="137" t="s">
        <v>29</v>
      </c>
      <c r="D88" s="6" t="s">
        <v>16</v>
      </c>
      <c r="E88" s="42"/>
      <c r="F88" s="42"/>
      <c r="G88" s="42"/>
      <c r="H88" s="42"/>
      <c r="I88" s="20"/>
      <c r="J88" s="22"/>
      <c r="K88" s="22"/>
      <c r="L88" s="22"/>
      <c r="M88" s="22"/>
      <c r="N88" s="22"/>
      <c r="O88" s="23"/>
    </row>
    <row r="89" spans="2:15" ht="15.75">
      <c r="B89" s="119"/>
      <c r="C89" s="138"/>
      <c r="D89" s="7" t="s">
        <v>17</v>
      </c>
      <c r="E89" s="43">
        <v>1.6</v>
      </c>
      <c r="F89" s="43"/>
      <c r="G89" s="43"/>
      <c r="H89" s="43"/>
      <c r="I89" s="25"/>
      <c r="J89" s="27"/>
      <c r="K89" s="27"/>
      <c r="L89" s="27"/>
      <c r="M89" s="27"/>
      <c r="N89" s="27"/>
      <c r="O89" s="28"/>
    </row>
    <row r="90" spans="2:15" ht="15.75">
      <c r="B90" s="119"/>
      <c r="C90" s="138"/>
      <c r="D90" s="7" t="s">
        <v>18</v>
      </c>
      <c r="E90" s="43">
        <v>1.6</v>
      </c>
      <c r="F90" s="43"/>
      <c r="G90" s="43"/>
      <c r="H90" s="43"/>
      <c r="I90" s="25"/>
      <c r="J90" s="27"/>
      <c r="K90" s="27"/>
      <c r="L90" s="27"/>
      <c r="M90" s="27"/>
      <c r="N90" s="27"/>
      <c r="O90" s="28"/>
    </row>
    <row r="91" spans="2:15" ht="15.75">
      <c r="B91" s="119"/>
      <c r="C91" s="138"/>
      <c r="D91" s="7" t="s">
        <v>32</v>
      </c>
      <c r="E91" s="43"/>
      <c r="F91" s="43"/>
      <c r="G91" s="43"/>
      <c r="H91" s="43"/>
      <c r="I91" s="25"/>
      <c r="J91" s="27"/>
      <c r="K91" s="27"/>
      <c r="L91" s="27"/>
      <c r="M91" s="27"/>
      <c r="N91" s="27"/>
      <c r="O91" s="28"/>
    </row>
    <row r="92" spans="2:15" ht="15.75">
      <c r="B92" s="119"/>
      <c r="C92" s="139"/>
      <c r="D92" s="71" t="s">
        <v>90</v>
      </c>
      <c r="E92" s="75"/>
      <c r="F92" s="75"/>
      <c r="G92" s="75"/>
      <c r="H92" s="75"/>
      <c r="I92" s="73"/>
      <c r="J92" s="38"/>
      <c r="K92" s="38"/>
      <c r="L92" s="38"/>
      <c r="M92" s="38"/>
      <c r="N92" s="38"/>
      <c r="O92" s="39"/>
    </row>
    <row r="93" spans="2:15" ht="15.75">
      <c r="B93" s="119"/>
      <c r="C93" s="139"/>
      <c r="D93" s="71" t="s">
        <v>91</v>
      </c>
      <c r="E93" s="75"/>
      <c r="F93" s="75"/>
      <c r="G93" s="75"/>
      <c r="H93" s="75"/>
      <c r="I93" s="73"/>
      <c r="J93" s="38"/>
      <c r="K93" s="38"/>
      <c r="L93" s="38"/>
      <c r="M93" s="38"/>
      <c r="N93" s="38"/>
      <c r="O93" s="39"/>
    </row>
    <row r="94" spans="2:15" ht="16.5" thickBot="1">
      <c r="B94" s="122"/>
      <c r="C94" s="140"/>
      <c r="D94" s="5" t="s">
        <v>13</v>
      </c>
      <c r="E94" s="47">
        <f>SUM(E88:E91)</f>
        <v>3.2</v>
      </c>
      <c r="F94" s="47">
        <f t="shared" ref="F94:L94" si="23">SUM(F88:F91)</f>
        <v>0</v>
      </c>
      <c r="G94" s="47">
        <f t="shared" si="23"/>
        <v>0</v>
      </c>
      <c r="H94" s="47">
        <f t="shared" si="23"/>
        <v>0</v>
      </c>
      <c r="I94" s="47">
        <f t="shared" si="23"/>
        <v>0</v>
      </c>
      <c r="J94" s="47">
        <f t="shared" si="23"/>
        <v>0</v>
      </c>
      <c r="K94" s="47">
        <f t="shared" si="23"/>
        <v>0</v>
      </c>
      <c r="L94" s="47">
        <f t="shared" si="23"/>
        <v>0</v>
      </c>
      <c r="M94" s="31"/>
      <c r="N94" s="31"/>
      <c r="O94" s="32"/>
    </row>
    <row r="95" spans="2:15" ht="15.75">
      <c r="B95" s="118">
        <v>9</v>
      </c>
      <c r="C95" s="135" t="s">
        <v>26</v>
      </c>
      <c r="D95" s="6" t="s">
        <v>16</v>
      </c>
      <c r="E95" s="48"/>
      <c r="F95" s="48"/>
      <c r="G95" s="48"/>
      <c r="H95" s="48"/>
      <c r="I95" s="22"/>
      <c r="J95" s="22"/>
      <c r="K95" s="22"/>
      <c r="L95" s="22"/>
      <c r="M95" s="22"/>
      <c r="N95" s="22"/>
      <c r="O95" s="23"/>
    </row>
    <row r="96" spans="2:15" ht="15.75">
      <c r="B96" s="119"/>
      <c r="C96" s="136"/>
      <c r="D96" s="7" t="s">
        <v>17</v>
      </c>
      <c r="E96" s="49"/>
      <c r="F96" s="49"/>
      <c r="G96" s="49"/>
      <c r="H96" s="49"/>
      <c r="I96" s="27"/>
      <c r="J96" s="27"/>
      <c r="K96" s="27"/>
      <c r="L96" s="27"/>
      <c r="M96" s="27"/>
      <c r="N96" s="27"/>
      <c r="O96" s="28"/>
    </row>
    <row r="97" spans="2:15" ht="15.75">
      <c r="B97" s="119"/>
      <c r="C97" s="136"/>
      <c r="D97" s="7" t="s">
        <v>18</v>
      </c>
      <c r="E97" s="49"/>
      <c r="F97" s="49"/>
      <c r="G97" s="49"/>
      <c r="H97" s="49"/>
      <c r="I97" s="27"/>
      <c r="J97" s="27"/>
      <c r="K97" s="27"/>
      <c r="L97" s="27"/>
      <c r="M97" s="27"/>
      <c r="N97" s="27"/>
      <c r="O97" s="28"/>
    </row>
    <row r="98" spans="2:15" ht="15.75">
      <c r="B98" s="119"/>
      <c r="C98" s="136"/>
      <c r="D98" s="7" t="s">
        <v>32</v>
      </c>
      <c r="E98" s="49">
        <v>0.6</v>
      </c>
      <c r="F98" s="49"/>
      <c r="G98" s="49"/>
      <c r="H98" s="49"/>
      <c r="I98" s="27"/>
      <c r="J98" s="27"/>
      <c r="K98" s="27"/>
      <c r="L98" s="27"/>
      <c r="M98" s="27"/>
      <c r="N98" s="27"/>
      <c r="O98" s="28"/>
    </row>
    <row r="99" spans="2:15" ht="15.75">
      <c r="B99" s="119"/>
      <c r="C99" s="136"/>
      <c r="D99" s="71" t="s">
        <v>90</v>
      </c>
      <c r="E99" s="80"/>
      <c r="F99" s="80"/>
      <c r="G99" s="80"/>
      <c r="H99" s="80"/>
      <c r="I99" s="38"/>
      <c r="J99" s="38"/>
      <c r="K99" s="38"/>
      <c r="L99" s="38"/>
      <c r="M99" s="38"/>
      <c r="N99" s="38"/>
      <c r="O99" s="39"/>
    </row>
    <row r="100" spans="2:15" ht="15.75">
      <c r="B100" s="119"/>
      <c r="C100" s="136"/>
      <c r="D100" s="71" t="s">
        <v>91</v>
      </c>
      <c r="E100" s="80"/>
      <c r="F100" s="80"/>
      <c r="G100" s="80"/>
      <c r="H100" s="80"/>
      <c r="I100" s="38"/>
      <c r="J100" s="38"/>
      <c r="K100" s="38"/>
      <c r="L100" s="38"/>
      <c r="M100" s="38"/>
      <c r="N100" s="38"/>
      <c r="O100" s="39"/>
    </row>
    <row r="101" spans="2:15" ht="16.5" thickBot="1">
      <c r="B101" s="122"/>
      <c r="C101" s="144"/>
      <c r="D101" s="5" t="s">
        <v>13</v>
      </c>
      <c r="E101" s="47">
        <f>SUM(E95:E98)</f>
        <v>0.6</v>
      </c>
      <c r="F101" s="47">
        <f t="shared" ref="F101:L101" si="24">SUM(F95:F98)</f>
        <v>0</v>
      </c>
      <c r="G101" s="47">
        <f t="shared" si="24"/>
        <v>0</v>
      </c>
      <c r="H101" s="47">
        <f t="shared" si="24"/>
        <v>0</v>
      </c>
      <c r="I101" s="47">
        <f t="shared" si="24"/>
        <v>0</v>
      </c>
      <c r="J101" s="47">
        <f t="shared" si="24"/>
        <v>0</v>
      </c>
      <c r="K101" s="47">
        <f t="shared" si="24"/>
        <v>0</v>
      </c>
      <c r="L101" s="47">
        <f t="shared" si="24"/>
        <v>0</v>
      </c>
      <c r="M101" s="31"/>
      <c r="N101" s="31"/>
      <c r="O101" s="32"/>
    </row>
    <row r="102" spans="2:15" ht="15.75">
      <c r="B102" s="118">
        <v>10</v>
      </c>
      <c r="C102" s="135" t="s">
        <v>28</v>
      </c>
      <c r="D102" s="6" t="s">
        <v>16</v>
      </c>
      <c r="E102" s="48"/>
      <c r="F102" s="48"/>
      <c r="G102" s="48"/>
      <c r="H102" s="48"/>
      <c r="I102" s="22"/>
      <c r="J102" s="22"/>
      <c r="K102" s="22"/>
      <c r="L102" s="22"/>
      <c r="M102" s="22"/>
      <c r="N102" s="22"/>
      <c r="O102" s="23"/>
    </row>
    <row r="103" spans="2:15" ht="15.75">
      <c r="B103" s="119"/>
      <c r="C103" s="136"/>
      <c r="D103" s="7" t="s">
        <v>17</v>
      </c>
      <c r="E103" s="49"/>
      <c r="F103" s="49"/>
      <c r="G103" s="49"/>
      <c r="H103" s="49"/>
      <c r="I103" s="27"/>
      <c r="J103" s="27"/>
      <c r="K103" s="27"/>
      <c r="L103" s="27"/>
      <c r="M103" s="27"/>
      <c r="N103" s="27"/>
      <c r="O103" s="28"/>
    </row>
    <row r="104" spans="2:15" ht="15.75">
      <c r="B104" s="119"/>
      <c r="C104" s="136"/>
      <c r="D104" s="7" t="s">
        <v>18</v>
      </c>
      <c r="E104" s="49">
        <v>1.2</v>
      </c>
      <c r="F104" s="49"/>
      <c r="G104" s="49"/>
      <c r="H104" s="49"/>
      <c r="I104" s="27"/>
      <c r="J104" s="27"/>
      <c r="K104" s="27"/>
      <c r="L104" s="27"/>
      <c r="M104" s="27"/>
      <c r="N104" s="27"/>
      <c r="O104" s="28"/>
    </row>
    <row r="105" spans="2:15" ht="15.75">
      <c r="B105" s="119"/>
      <c r="C105" s="136"/>
      <c r="D105" s="7" t="s">
        <v>32</v>
      </c>
      <c r="E105" s="49"/>
      <c r="F105" s="49"/>
      <c r="G105" s="49"/>
      <c r="H105" s="49"/>
      <c r="I105" s="27"/>
      <c r="J105" s="27"/>
      <c r="K105" s="27"/>
      <c r="L105" s="27"/>
      <c r="M105" s="27"/>
      <c r="N105" s="27"/>
      <c r="O105" s="28"/>
    </row>
    <row r="106" spans="2:15" ht="15.75">
      <c r="B106" s="119"/>
      <c r="C106" s="136"/>
      <c r="D106" s="71" t="s">
        <v>90</v>
      </c>
      <c r="E106" s="80"/>
      <c r="F106" s="80"/>
      <c r="G106" s="80"/>
      <c r="H106" s="80"/>
      <c r="I106" s="38"/>
      <c r="J106" s="38"/>
      <c r="K106" s="38"/>
      <c r="L106" s="38"/>
      <c r="M106" s="38"/>
      <c r="N106" s="38"/>
      <c r="O106" s="39"/>
    </row>
    <row r="107" spans="2:15" ht="15.75">
      <c r="B107" s="119"/>
      <c r="C107" s="136"/>
      <c r="D107" s="71" t="s">
        <v>91</v>
      </c>
      <c r="E107" s="80"/>
      <c r="F107" s="80"/>
      <c r="G107" s="80"/>
      <c r="H107" s="80"/>
      <c r="I107" s="38"/>
      <c r="J107" s="38"/>
      <c r="K107" s="38"/>
      <c r="L107" s="38"/>
      <c r="M107" s="38"/>
      <c r="N107" s="38"/>
      <c r="O107" s="39"/>
    </row>
    <row r="108" spans="2:15" ht="16.5" thickBot="1">
      <c r="B108" s="122"/>
      <c r="C108" s="144"/>
      <c r="D108" s="5" t="s">
        <v>13</v>
      </c>
      <c r="E108" s="47">
        <f>SUM(E102:E105)</f>
        <v>1.2</v>
      </c>
      <c r="F108" s="47">
        <f t="shared" ref="F108:L108" si="25">SUM(F102:F105)</f>
        <v>0</v>
      </c>
      <c r="G108" s="47">
        <f t="shared" si="25"/>
        <v>0</v>
      </c>
      <c r="H108" s="47">
        <f t="shared" si="25"/>
        <v>0</v>
      </c>
      <c r="I108" s="47">
        <f t="shared" si="25"/>
        <v>0</v>
      </c>
      <c r="J108" s="47">
        <f t="shared" si="25"/>
        <v>0</v>
      </c>
      <c r="K108" s="47">
        <f t="shared" si="25"/>
        <v>0</v>
      </c>
      <c r="L108" s="47">
        <f t="shared" si="25"/>
        <v>0</v>
      </c>
      <c r="M108" s="31"/>
      <c r="N108" s="31"/>
      <c r="O108" s="32"/>
    </row>
    <row r="109" spans="2:15" ht="15.75">
      <c r="B109" s="118">
        <v>11</v>
      </c>
      <c r="C109" s="135" t="s">
        <v>30</v>
      </c>
      <c r="D109" s="6" t="s">
        <v>16</v>
      </c>
      <c r="E109" s="48"/>
      <c r="F109" s="48"/>
      <c r="G109" s="48"/>
      <c r="H109" s="48"/>
      <c r="I109" s="22"/>
      <c r="J109" s="22"/>
      <c r="K109" s="22"/>
      <c r="L109" s="22"/>
      <c r="M109" s="22"/>
      <c r="N109" s="22"/>
      <c r="O109" s="23"/>
    </row>
    <row r="110" spans="2:15" ht="15.75">
      <c r="B110" s="119"/>
      <c r="C110" s="136"/>
      <c r="D110" s="7" t="s">
        <v>17</v>
      </c>
      <c r="E110" s="49"/>
      <c r="F110" s="49"/>
      <c r="G110" s="49"/>
      <c r="H110" s="49"/>
      <c r="I110" s="27"/>
      <c r="J110" s="27"/>
      <c r="K110" s="27"/>
      <c r="L110" s="27"/>
      <c r="M110" s="27"/>
      <c r="N110" s="27"/>
      <c r="O110" s="28"/>
    </row>
    <row r="111" spans="2:15" ht="15.75">
      <c r="B111" s="119"/>
      <c r="C111" s="136"/>
      <c r="D111" s="7" t="s">
        <v>18</v>
      </c>
      <c r="E111" s="49"/>
      <c r="F111" s="49"/>
      <c r="G111" s="49"/>
      <c r="H111" s="49"/>
      <c r="I111" s="27"/>
      <c r="J111" s="27"/>
      <c r="K111" s="27"/>
      <c r="L111" s="27"/>
      <c r="M111" s="27"/>
      <c r="N111" s="27"/>
      <c r="O111" s="28"/>
    </row>
    <row r="112" spans="2:15" ht="15.75">
      <c r="B112" s="119"/>
      <c r="C112" s="136"/>
      <c r="D112" s="7" t="s">
        <v>32</v>
      </c>
      <c r="E112" s="49">
        <v>0.1</v>
      </c>
      <c r="F112" s="49"/>
      <c r="G112" s="49"/>
      <c r="H112" s="49"/>
      <c r="I112" s="27"/>
      <c r="J112" s="27"/>
      <c r="K112" s="27"/>
      <c r="L112" s="27"/>
      <c r="M112" s="27"/>
      <c r="N112" s="27"/>
      <c r="O112" s="28"/>
    </row>
    <row r="113" spans="2:15" ht="15.75">
      <c r="B113" s="119"/>
      <c r="C113" s="136"/>
      <c r="D113" s="71" t="s">
        <v>90</v>
      </c>
      <c r="E113" s="80"/>
      <c r="F113" s="80"/>
      <c r="G113" s="80"/>
      <c r="H113" s="80"/>
      <c r="I113" s="38"/>
      <c r="J113" s="38"/>
      <c r="K113" s="38"/>
      <c r="L113" s="38"/>
      <c r="M113" s="38"/>
      <c r="N113" s="38"/>
      <c r="O113" s="39"/>
    </row>
    <row r="114" spans="2:15" ht="15.75">
      <c r="B114" s="119"/>
      <c r="C114" s="136"/>
      <c r="D114" s="71" t="s">
        <v>91</v>
      </c>
      <c r="E114" s="80"/>
      <c r="F114" s="80"/>
      <c r="G114" s="80"/>
      <c r="H114" s="80"/>
      <c r="I114" s="38"/>
      <c r="J114" s="38"/>
      <c r="K114" s="38"/>
      <c r="L114" s="38"/>
      <c r="M114" s="38"/>
      <c r="N114" s="38"/>
      <c r="O114" s="39"/>
    </row>
    <row r="115" spans="2:15" ht="16.5" thickBot="1">
      <c r="B115" s="119"/>
      <c r="C115" s="136"/>
      <c r="D115" s="8" t="s">
        <v>13</v>
      </c>
      <c r="E115" s="50">
        <f>SUM(E109:E112)</f>
        <v>0.1</v>
      </c>
      <c r="F115" s="50">
        <f t="shared" ref="F115:H115" si="26">SUM(F109:F112)</f>
        <v>0</v>
      </c>
      <c r="G115" s="50">
        <f t="shared" si="26"/>
        <v>0</v>
      </c>
      <c r="H115" s="50">
        <f t="shared" si="26"/>
        <v>0</v>
      </c>
      <c r="I115" s="50">
        <f t="shared" ref="I115" si="27">SUM(I109:I112)</f>
        <v>0</v>
      </c>
      <c r="J115" s="50">
        <f t="shared" ref="J115" si="28">SUM(J109:J112)</f>
        <v>0</v>
      </c>
      <c r="K115" s="50">
        <f t="shared" ref="K115" si="29">SUM(K109:K112)</f>
        <v>0</v>
      </c>
      <c r="L115" s="50">
        <f t="shared" ref="L115" si="30">SUM(L109:L112)</f>
        <v>0</v>
      </c>
      <c r="M115" s="38"/>
      <c r="N115" s="38"/>
      <c r="O115" s="39"/>
    </row>
    <row r="116" spans="2:15" ht="15.75">
      <c r="B116" s="118">
        <v>12</v>
      </c>
      <c r="C116" s="120" t="s">
        <v>113</v>
      </c>
      <c r="D116" s="6" t="s">
        <v>16</v>
      </c>
      <c r="E116" s="70"/>
      <c r="F116" s="70"/>
      <c r="G116" s="70"/>
      <c r="H116" s="70"/>
      <c r="I116" s="70"/>
      <c r="J116" s="70"/>
      <c r="K116" s="70"/>
      <c r="L116" s="70"/>
      <c r="M116" s="22"/>
      <c r="N116" s="22"/>
      <c r="O116" s="23"/>
    </row>
    <row r="117" spans="2:15" ht="15.75">
      <c r="B117" s="119"/>
      <c r="C117" s="121"/>
      <c r="D117" s="7" t="s">
        <v>17</v>
      </c>
      <c r="E117" s="49">
        <v>1.712</v>
      </c>
      <c r="F117" s="69"/>
      <c r="G117" s="49">
        <v>1.712</v>
      </c>
      <c r="H117" s="69"/>
      <c r="I117" s="69"/>
      <c r="J117" s="69"/>
      <c r="K117" s="69"/>
      <c r="L117" s="69"/>
      <c r="M117" s="27"/>
      <c r="N117" s="27"/>
      <c r="O117" s="28"/>
    </row>
    <row r="118" spans="2:15" ht="15.75">
      <c r="B118" s="119"/>
      <c r="C118" s="121"/>
      <c r="D118" s="7" t="s">
        <v>18</v>
      </c>
      <c r="E118" s="69"/>
      <c r="F118" s="69"/>
      <c r="G118" s="69"/>
      <c r="H118" s="69"/>
      <c r="I118" s="69"/>
      <c r="J118" s="69"/>
      <c r="K118" s="69"/>
      <c r="L118" s="69"/>
      <c r="M118" s="27"/>
      <c r="N118" s="27"/>
      <c r="O118" s="28"/>
    </row>
    <row r="119" spans="2:15" ht="15.75">
      <c r="B119" s="119"/>
      <c r="C119" s="121"/>
      <c r="D119" s="7" t="s">
        <v>32</v>
      </c>
      <c r="E119" s="69"/>
      <c r="F119" s="69"/>
      <c r="G119" s="69"/>
      <c r="H119" s="69"/>
      <c r="I119" s="69"/>
      <c r="J119" s="69"/>
      <c r="K119" s="69"/>
      <c r="L119" s="69"/>
      <c r="M119" s="27"/>
      <c r="N119" s="27"/>
      <c r="O119" s="28"/>
    </row>
    <row r="120" spans="2:15" ht="15.75">
      <c r="B120" s="119"/>
      <c r="C120" s="121"/>
      <c r="D120" s="71" t="s">
        <v>90</v>
      </c>
      <c r="E120" s="69"/>
      <c r="F120" s="69"/>
      <c r="G120" s="69"/>
      <c r="H120" s="69"/>
      <c r="I120" s="69"/>
      <c r="J120" s="69"/>
      <c r="K120" s="69"/>
      <c r="L120" s="69"/>
      <c r="M120" s="27"/>
      <c r="N120" s="27"/>
      <c r="O120" s="28"/>
    </row>
    <row r="121" spans="2:15" ht="15.75">
      <c r="B121" s="119"/>
      <c r="C121" s="121"/>
      <c r="D121" s="71" t="s">
        <v>91</v>
      </c>
      <c r="E121" s="69"/>
      <c r="F121" s="69"/>
      <c r="G121" s="69"/>
      <c r="H121" s="69"/>
      <c r="I121" s="69"/>
      <c r="J121" s="69"/>
      <c r="K121" s="69"/>
      <c r="L121" s="69"/>
      <c r="M121" s="27"/>
      <c r="N121" s="27"/>
      <c r="O121" s="28"/>
    </row>
    <row r="122" spans="2:15" ht="16.5" thickBot="1">
      <c r="B122" s="122"/>
      <c r="C122" s="123"/>
      <c r="D122" s="5" t="s">
        <v>13</v>
      </c>
      <c r="E122" s="47">
        <f>SUM(E116:E121)</f>
        <v>1.712</v>
      </c>
      <c r="F122" s="47">
        <f t="shared" ref="F122:L122" si="31">SUM(F116:F121)</f>
        <v>0</v>
      </c>
      <c r="G122" s="47">
        <f t="shared" si="31"/>
        <v>1.712</v>
      </c>
      <c r="H122" s="47">
        <f t="shared" si="31"/>
        <v>0</v>
      </c>
      <c r="I122" s="47">
        <f t="shared" si="31"/>
        <v>0</v>
      </c>
      <c r="J122" s="47">
        <f t="shared" si="31"/>
        <v>0</v>
      </c>
      <c r="K122" s="47">
        <f t="shared" si="31"/>
        <v>0</v>
      </c>
      <c r="L122" s="47">
        <f t="shared" si="31"/>
        <v>0</v>
      </c>
      <c r="M122" s="31"/>
      <c r="N122" s="31"/>
      <c r="O122" s="32"/>
    </row>
    <row r="123" spans="2:15" ht="15.75">
      <c r="B123" s="119">
        <v>13</v>
      </c>
      <c r="C123" s="142" t="s">
        <v>31</v>
      </c>
      <c r="D123" s="9" t="s">
        <v>16</v>
      </c>
      <c r="E123" s="51"/>
      <c r="F123" s="51"/>
      <c r="G123" s="51"/>
      <c r="H123" s="51"/>
      <c r="I123" s="35"/>
      <c r="J123" s="35"/>
      <c r="K123" s="35"/>
      <c r="L123" s="35"/>
      <c r="M123" s="35"/>
      <c r="N123" s="35"/>
      <c r="O123" s="36"/>
    </row>
    <row r="124" spans="2:15" ht="15.75">
      <c r="B124" s="119"/>
      <c r="C124" s="121"/>
      <c r="D124" s="7" t="s">
        <v>17</v>
      </c>
      <c r="E124" s="49"/>
      <c r="F124" s="49"/>
      <c r="G124" s="49"/>
      <c r="H124" s="49"/>
      <c r="I124" s="27"/>
      <c r="J124" s="27"/>
      <c r="K124" s="27"/>
      <c r="L124" s="27"/>
      <c r="M124" s="27"/>
      <c r="N124" s="27"/>
      <c r="O124" s="28"/>
    </row>
    <row r="125" spans="2:15" ht="15.75">
      <c r="B125" s="119"/>
      <c r="C125" s="121"/>
      <c r="D125" s="7" t="s">
        <v>18</v>
      </c>
      <c r="E125" s="49"/>
      <c r="F125" s="49"/>
      <c r="G125" s="49"/>
      <c r="H125" s="49"/>
      <c r="I125" s="27"/>
      <c r="J125" s="27"/>
      <c r="K125" s="27"/>
      <c r="L125" s="27"/>
      <c r="M125" s="27"/>
      <c r="N125" s="27"/>
      <c r="O125" s="28"/>
    </row>
    <row r="126" spans="2:15" ht="15.75">
      <c r="B126" s="119"/>
      <c r="C126" s="121"/>
      <c r="D126" s="7" t="s">
        <v>32</v>
      </c>
      <c r="E126" s="49">
        <v>0.8</v>
      </c>
      <c r="F126" s="49"/>
      <c r="G126" s="49"/>
      <c r="H126" s="49"/>
      <c r="I126" s="27"/>
      <c r="J126" s="27"/>
      <c r="K126" s="27"/>
      <c r="L126" s="27"/>
      <c r="M126" s="27"/>
      <c r="N126" s="27"/>
      <c r="O126" s="28"/>
    </row>
    <row r="127" spans="2:15" ht="15.75">
      <c r="B127" s="119"/>
      <c r="C127" s="121"/>
      <c r="D127" s="71" t="s">
        <v>90</v>
      </c>
      <c r="E127" s="80"/>
      <c r="F127" s="80"/>
      <c r="G127" s="80"/>
      <c r="H127" s="80"/>
      <c r="I127" s="38"/>
      <c r="J127" s="38"/>
      <c r="K127" s="38"/>
      <c r="L127" s="38"/>
      <c r="M127" s="38"/>
      <c r="N127" s="38"/>
      <c r="O127" s="39"/>
    </row>
    <row r="128" spans="2:15" ht="15.75">
      <c r="B128" s="119"/>
      <c r="C128" s="121"/>
      <c r="D128" s="71" t="s">
        <v>91</v>
      </c>
      <c r="E128" s="80"/>
      <c r="F128" s="80"/>
      <c r="G128" s="80"/>
      <c r="H128" s="80"/>
      <c r="I128" s="38"/>
      <c r="J128" s="38"/>
      <c r="K128" s="38"/>
      <c r="L128" s="38"/>
      <c r="M128" s="38"/>
      <c r="N128" s="38"/>
      <c r="O128" s="39"/>
    </row>
    <row r="129" spans="2:15" ht="16.5" thickBot="1">
      <c r="B129" s="119"/>
      <c r="C129" s="121"/>
      <c r="D129" s="8" t="s">
        <v>13</v>
      </c>
      <c r="E129" s="50">
        <f>SUM(E123:E126)</f>
        <v>0.8</v>
      </c>
      <c r="F129" s="50">
        <f t="shared" ref="F129:H129" si="32">SUM(F123:F126)</f>
        <v>0</v>
      </c>
      <c r="G129" s="50">
        <f t="shared" si="32"/>
        <v>0</v>
      </c>
      <c r="H129" s="50">
        <f t="shared" si="32"/>
        <v>0</v>
      </c>
      <c r="I129" s="50">
        <f t="shared" ref="I129" si="33">SUM(I123:I126)</f>
        <v>0</v>
      </c>
      <c r="J129" s="50">
        <f t="shared" ref="J129" si="34">SUM(J123:J126)</f>
        <v>0</v>
      </c>
      <c r="K129" s="50">
        <f t="shared" ref="K129" si="35">SUM(K123:K126)</f>
        <v>0</v>
      </c>
      <c r="L129" s="50">
        <f t="shared" ref="L129" si="36">SUM(L123:L126)</f>
        <v>0</v>
      </c>
      <c r="M129" s="38"/>
      <c r="N129" s="38"/>
      <c r="O129" s="39"/>
    </row>
    <row r="130" spans="2:15" ht="15.75">
      <c r="B130" s="130">
        <v>14</v>
      </c>
      <c r="C130" s="127" t="s">
        <v>114</v>
      </c>
      <c r="D130" s="103" t="s">
        <v>16</v>
      </c>
      <c r="E130" s="70"/>
      <c r="F130" s="70"/>
      <c r="G130" s="70"/>
      <c r="H130" s="70"/>
      <c r="I130" s="70"/>
      <c r="J130" s="70"/>
      <c r="K130" s="70"/>
      <c r="L130" s="70"/>
      <c r="M130" s="22"/>
      <c r="N130" s="22"/>
      <c r="O130" s="23"/>
    </row>
    <row r="131" spans="2:15" ht="15.75">
      <c r="B131" s="131"/>
      <c r="C131" s="128"/>
      <c r="D131" s="102" t="s">
        <v>17</v>
      </c>
      <c r="E131" s="49">
        <v>0.503</v>
      </c>
      <c r="F131" s="49">
        <v>0.34499999999999997</v>
      </c>
      <c r="G131" s="49">
        <v>0.158</v>
      </c>
      <c r="H131" s="69"/>
      <c r="I131" s="69"/>
      <c r="J131" s="69"/>
      <c r="K131" s="69"/>
      <c r="L131" s="69"/>
      <c r="M131" s="27"/>
      <c r="N131" s="27"/>
      <c r="O131" s="28"/>
    </row>
    <row r="132" spans="2:15" ht="15.75">
      <c r="B132" s="131"/>
      <c r="C132" s="128"/>
      <c r="D132" s="102" t="s">
        <v>18</v>
      </c>
      <c r="E132" s="69"/>
      <c r="F132" s="69"/>
      <c r="G132" s="69"/>
      <c r="H132" s="69"/>
      <c r="I132" s="69"/>
      <c r="J132" s="69"/>
      <c r="K132" s="69"/>
      <c r="L132" s="69"/>
      <c r="M132" s="27"/>
      <c r="N132" s="27"/>
      <c r="O132" s="28"/>
    </row>
    <row r="133" spans="2:15" ht="15.75">
      <c r="B133" s="131"/>
      <c r="C133" s="128"/>
      <c r="D133" s="102" t="s">
        <v>32</v>
      </c>
      <c r="E133" s="69"/>
      <c r="F133" s="69"/>
      <c r="G133" s="69"/>
      <c r="H133" s="69"/>
      <c r="I133" s="69"/>
      <c r="J133" s="69"/>
      <c r="K133" s="69"/>
      <c r="L133" s="69"/>
      <c r="M133" s="27"/>
      <c r="N133" s="27"/>
      <c r="O133" s="28"/>
    </row>
    <row r="134" spans="2:15" ht="15.75">
      <c r="B134" s="131"/>
      <c r="C134" s="128"/>
      <c r="D134" s="102" t="s">
        <v>90</v>
      </c>
      <c r="E134" s="69"/>
      <c r="F134" s="69"/>
      <c r="G134" s="69"/>
      <c r="H134" s="69"/>
      <c r="I134" s="69"/>
      <c r="J134" s="69"/>
      <c r="K134" s="69"/>
      <c r="L134" s="69"/>
      <c r="M134" s="27"/>
      <c r="N134" s="27"/>
      <c r="O134" s="28"/>
    </row>
    <row r="135" spans="2:15" ht="15.75">
      <c r="B135" s="131"/>
      <c r="C135" s="128"/>
      <c r="D135" s="102" t="s">
        <v>91</v>
      </c>
      <c r="E135" s="69"/>
      <c r="F135" s="69"/>
      <c r="G135" s="69"/>
      <c r="H135" s="69"/>
      <c r="I135" s="69"/>
      <c r="J135" s="69"/>
      <c r="K135" s="69"/>
      <c r="L135" s="69"/>
      <c r="M135" s="27"/>
      <c r="N135" s="27"/>
      <c r="O135" s="28"/>
    </row>
    <row r="136" spans="2:15" ht="16.5" thickBot="1">
      <c r="B136" s="132"/>
      <c r="C136" s="129"/>
      <c r="D136" s="105" t="s">
        <v>13</v>
      </c>
      <c r="E136" s="50">
        <f>SUM(E130:E135)</f>
        <v>0.503</v>
      </c>
      <c r="F136" s="50">
        <f t="shared" ref="F136:L136" si="37">SUM(F130:F135)</f>
        <v>0.34499999999999997</v>
      </c>
      <c r="G136" s="50">
        <f t="shared" si="37"/>
        <v>0.158</v>
      </c>
      <c r="H136" s="50">
        <f t="shared" si="37"/>
        <v>0</v>
      </c>
      <c r="I136" s="50">
        <f t="shared" si="37"/>
        <v>0</v>
      </c>
      <c r="J136" s="50">
        <f t="shared" si="37"/>
        <v>0</v>
      </c>
      <c r="K136" s="50">
        <f t="shared" si="37"/>
        <v>0</v>
      </c>
      <c r="L136" s="50">
        <f t="shared" si="37"/>
        <v>0</v>
      </c>
      <c r="M136" s="38"/>
      <c r="N136" s="38"/>
      <c r="O136" s="39"/>
    </row>
    <row r="137" spans="2:15" ht="15.75">
      <c r="B137" s="118">
        <v>15</v>
      </c>
      <c r="C137" s="120" t="s">
        <v>116</v>
      </c>
      <c r="D137" s="103" t="s">
        <v>16</v>
      </c>
      <c r="E137" s="70"/>
      <c r="F137" s="70"/>
      <c r="G137" s="70"/>
      <c r="H137" s="70"/>
      <c r="I137" s="70"/>
      <c r="J137" s="70"/>
      <c r="K137" s="70"/>
      <c r="L137" s="70"/>
      <c r="M137" s="22"/>
      <c r="N137" s="22"/>
      <c r="O137" s="23"/>
    </row>
    <row r="138" spans="2:15" ht="15.75">
      <c r="B138" s="119"/>
      <c r="C138" s="133"/>
      <c r="D138" s="102" t="s">
        <v>17</v>
      </c>
      <c r="E138" s="49">
        <v>0.66</v>
      </c>
      <c r="F138" s="49"/>
      <c r="G138" s="49">
        <v>0.04</v>
      </c>
      <c r="H138" s="49">
        <v>0.62</v>
      </c>
      <c r="I138" s="69"/>
      <c r="J138" s="69"/>
      <c r="K138" s="69"/>
      <c r="L138" s="69"/>
      <c r="M138" s="27"/>
      <c r="N138" s="27"/>
      <c r="O138" s="28"/>
    </row>
    <row r="139" spans="2:15" ht="15.75">
      <c r="B139" s="119"/>
      <c r="C139" s="133"/>
      <c r="D139" s="102" t="s">
        <v>18</v>
      </c>
      <c r="E139" s="69"/>
      <c r="F139" s="69"/>
      <c r="G139" s="69"/>
      <c r="H139" s="69"/>
      <c r="I139" s="69"/>
      <c r="J139" s="69"/>
      <c r="K139" s="69"/>
      <c r="L139" s="69"/>
      <c r="M139" s="27"/>
      <c r="N139" s="27"/>
      <c r="O139" s="28"/>
    </row>
    <row r="140" spans="2:15" ht="15.75">
      <c r="B140" s="119"/>
      <c r="C140" s="133"/>
      <c r="D140" s="102" t="s">
        <v>32</v>
      </c>
      <c r="E140" s="69"/>
      <c r="F140" s="69"/>
      <c r="G140" s="69"/>
      <c r="H140" s="69"/>
      <c r="I140" s="69"/>
      <c r="J140" s="69"/>
      <c r="K140" s="69"/>
      <c r="L140" s="69"/>
      <c r="M140" s="27"/>
      <c r="N140" s="27"/>
      <c r="O140" s="28"/>
    </row>
    <row r="141" spans="2:15" ht="15.75">
      <c r="B141" s="119"/>
      <c r="C141" s="133"/>
      <c r="D141" s="102" t="s">
        <v>90</v>
      </c>
      <c r="E141" s="69"/>
      <c r="F141" s="69"/>
      <c r="G141" s="69"/>
      <c r="H141" s="69"/>
      <c r="I141" s="69"/>
      <c r="J141" s="69"/>
      <c r="K141" s="69"/>
      <c r="L141" s="69"/>
      <c r="M141" s="27"/>
      <c r="N141" s="27"/>
      <c r="O141" s="28"/>
    </row>
    <row r="142" spans="2:15" ht="15.75">
      <c r="B142" s="119"/>
      <c r="C142" s="133"/>
      <c r="D142" s="102" t="s">
        <v>91</v>
      </c>
      <c r="E142" s="69"/>
      <c r="F142" s="69"/>
      <c r="G142" s="69"/>
      <c r="H142" s="69"/>
      <c r="I142" s="69"/>
      <c r="J142" s="69"/>
      <c r="K142" s="69"/>
      <c r="L142" s="69"/>
      <c r="M142" s="27"/>
      <c r="N142" s="27"/>
      <c r="O142" s="28"/>
    </row>
    <row r="143" spans="2:15" ht="16.5" thickBot="1">
      <c r="B143" s="122"/>
      <c r="C143" s="134"/>
      <c r="D143" s="104" t="s">
        <v>13</v>
      </c>
      <c r="E143" s="47">
        <f>SUM(E137:E142)</f>
        <v>0.66</v>
      </c>
      <c r="F143" s="47">
        <f t="shared" ref="F143:L143" si="38">SUM(F137:F142)</f>
        <v>0</v>
      </c>
      <c r="G143" s="47">
        <f t="shared" si="38"/>
        <v>0.04</v>
      </c>
      <c r="H143" s="47">
        <f t="shared" si="38"/>
        <v>0.62</v>
      </c>
      <c r="I143" s="47">
        <f t="shared" si="38"/>
        <v>0</v>
      </c>
      <c r="J143" s="47">
        <f t="shared" si="38"/>
        <v>0</v>
      </c>
      <c r="K143" s="47">
        <f t="shared" si="38"/>
        <v>0</v>
      </c>
      <c r="L143" s="47">
        <f t="shared" si="38"/>
        <v>0</v>
      </c>
      <c r="M143" s="31"/>
      <c r="N143" s="31"/>
      <c r="O143" s="32"/>
    </row>
    <row r="144" spans="2:15" ht="15.75">
      <c r="B144" s="119">
        <v>16</v>
      </c>
      <c r="C144" s="143" t="s">
        <v>33</v>
      </c>
      <c r="D144" s="9" t="s">
        <v>16</v>
      </c>
      <c r="E144" s="51"/>
      <c r="F144" s="51"/>
      <c r="G144" s="51"/>
      <c r="H144" s="51"/>
      <c r="I144" s="35"/>
      <c r="J144" s="35"/>
      <c r="K144" s="35"/>
      <c r="L144" s="35"/>
      <c r="M144" s="35"/>
      <c r="N144" s="35"/>
      <c r="O144" s="36"/>
    </row>
    <row r="145" spans="2:15" ht="15.75">
      <c r="B145" s="119"/>
      <c r="C145" s="136"/>
      <c r="D145" s="7" t="s">
        <v>17</v>
      </c>
      <c r="E145" s="49"/>
      <c r="F145" s="49"/>
      <c r="G145" s="49"/>
      <c r="H145" s="49"/>
      <c r="I145" s="27"/>
      <c r="J145" s="27"/>
      <c r="K145" s="27"/>
      <c r="L145" s="27"/>
      <c r="M145" s="27"/>
      <c r="N145" s="27"/>
      <c r="O145" s="28"/>
    </row>
    <row r="146" spans="2:15" ht="15.75">
      <c r="B146" s="119"/>
      <c r="C146" s="136"/>
      <c r="D146" s="7" t="s">
        <v>18</v>
      </c>
      <c r="E146" s="49">
        <v>1.5</v>
      </c>
      <c r="F146" s="49"/>
      <c r="G146" s="49"/>
      <c r="H146" s="49"/>
      <c r="I146" s="27"/>
      <c r="J146" s="27"/>
      <c r="K146" s="27"/>
      <c r="L146" s="27"/>
      <c r="M146" s="27"/>
      <c r="N146" s="27"/>
      <c r="O146" s="28"/>
    </row>
    <row r="147" spans="2:15" ht="15.75">
      <c r="B147" s="119"/>
      <c r="C147" s="136"/>
      <c r="D147" s="7" t="s">
        <v>32</v>
      </c>
      <c r="E147" s="49">
        <v>1.5</v>
      </c>
      <c r="F147" s="49"/>
      <c r="G147" s="49"/>
      <c r="H147" s="49"/>
      <c r="I147" s="27"/>
      <c r="J147" s="27"/>
      <c r="K147" s="27"/>
      <c r="L147" s="27"/>
      <c r="M147" s="27"/>
      <c r="N147" s="27"/>
      <c r="O147" s="28"/>
    </row>
    <row r="148" spans="2:15" ht="15.75">
      <c r="B148" s="119"/>
      <c r="C148" s="136"/>
      <c r="D148" s="71" t="s">
        <v>90</v>
      </c>
      <c r="E148" s="80"/>
      <c r="F148" s="80"/>
      <c r="G148" s="80"/>
      <c r="H148" s="80"/>
      <c r="I148" s="38"/>
      <c r="J148" s="38"/>
      <c r="K148" s="38"/>
      <c r="L148" s="38"/>
      <c r="M148" s="38"/>
      <c r="N148" s="38"/>
      <c r="O148" s="39"/>
    </row>
    <row r="149" spans="2:15" ht="15.75">
      <c r="B149" s="119"/>
      <c r="C149" s="136"/>
      <c r="D149" s="71" t="s">
        <v>91</v>
      </c>
      <c r="E149" s="80"/>
      <c r="F149" s="80"/>
      <c r="G149" s="80"/>
      <c r="H149" s="80"/>
      <c r="I149" s="38"/>
      <c r="J149" s="38"/>
      <c r="K149" s="38"/>
      <c r="L149" s="38"/>
      <c r="M149" s="38"/>
      <c r="N149" s="38"/>
      <c r="O149" s="39"/>
    </row>
    <row r="150" spans="2:15" ht="16.5" thickBot="1">
      <c r="B150" s="122"/>
      <c r="C150" s="144"/>
      <c r="D150" s="5" t="s">
        <v>13</v>
      </c>
      <c r="E150" s="47">
        <f t="shared" ref="E150" si="39">SUM(E144:E147)</f>
        <v>3</v>
      </c>
      <c r="F150" s="47">
        <f t="shared" ref="F150" si="40">SUM(F144:F147)</f>
        <v>0</v>
      </c>
      <c r="G150" s="47">
        <f t="shared" ref="G150" si="41">SUM(G144:G147)</f>
        <v>0</v>
      </c>
      <c r="H150" s="47">
        <f t="shared" ref="H150" si="42">SUM(H144:H147)</f>
        <v>0</v>
      </c>
      <c r="I150" s="47">
        <f t="shared" ref="I150" si="43">SUM(I144:I147)</f>
        <v>0</v>
      </c>
      <c r="J150" s="47">
        <f t="shared" ref="J150" si="44">SUM(J144:J147)</f>
        <v>0</v>
      </c>
      <c r="K150" s="47">
        <f t="shared" ref="K150" si="45">SUM(K144:K147)</f>
        <v>0</v>
      </c>
      <c r="L150" s="47">
        <f t="shared" ref="L150" si="46">SUM(L144:L147)</f>
        <v>0</v>
      </c>
      <c r="M150" s="31"/>
      <c r="N150" s="31"/>
      <c r="O150" s="32"/>
    </row>
    <row r="151" spans="2:15" ht="15.75">
      <c r="B151" s="118">
        <v>17</v>
      </c>
      <c r="C151" s="135" t="s">
        <v>34</v>
      </c>
      <c r="D151" s="6" t="s">
        <v>16</v>
      </c>
      <c r="E151" s="48"/>
      <c r="F151" s="48"/>
      <c r="G151" s="48"/>
      <c r="H151" s="48"/>
      <c r="I151" s="22"/>
      <c r="J151" s="22"/>
      <c r="K151" s="22"/>
      <c r="L151" s="22"/>
      <c r="M151" s="22"/>
      <c r="N151" s="22"/>
      <c r="O151" s="23"/>
    </row>
    <row r="152" spans="2:15" ht="15.75">
      <c r="B152" s="119"/>
      <c r="C152" s="136"/>
      <c r="D152" s="7" t="s">
        <v>17</v>
      </c>
      <c r="E152" s="49"/>
      <c r="F152" s="49"/>
      <c r="G152" s="49"/>
      <c r="H152" s="49"/>
      <c r="I152" s="27"/>
      <c r="J152" s="27"/>
      <c r="K152" s="27"/>
      <c r="L152" s="27"/>
      <c r="M152" s="27"/>
      <c r="N152" s="27"/>
      <c r="O152" s="28"/>
    </row>
    <row r="153" spans="2:15" ht="15.75">
      <c r="B153" s="119"/>
      <c r="C153" s="136"/>
      <c r="D153" s="7" t="s">
        <v>18</v>
      </c>
      <c r="E153" s="49">
        <v>0.5</v>
      </c>
      <c r="F153" s="49"/>
      <c r="G153" s="49"/>
      <c r="H153" s="49"/>
      <c r="I153" s="27"/>
      <c r="J153" s="27"/>
      <c r="K153" s="27"/>
      <c r="L153" s="27"/>
      <c r="M153" s="27"/>
      <c r="N153" s="27"/>
      <c r="O153" s="28"/>
    </row>
    <row r="154" spans="2:15" ht="15.75">
      <c r="B154" s="119"/>
      <c r="C154" s="136"/>
      <c r="D154" s="7" t="s">
        <v>32</v>
      </c>
      <c r="E154" s="49">
        <v>0.5</v>
      </c>
      <c r="F154" s="49"/>
      <c r="G154" s="49"/>
      <c r="H154" s="49"/>
      <c r="I154" s="27"/>
      <c r="J154" s="27"/>
      <c r="K154" s="27"/>
      <c r="L154" s="27"/>
      <c r="M154" s="27"/>
      <c r="N154" s="27"/>
      <c r="O154" s="28"/>
    </row>
    <row r="155" spans="2:15" ht="15.75">
      <c r="B155" s="119"/>
      <c r="C155" s="136"/>
      <c r="D155" s="71" t="s">
        <v>90</v>
      </c>
      <c r="E155" s="80"/>
      <c r="F155" s="80"/>
      <c r="G155" s="80"/>
      <c r="H155" s="80"/>
      <c r="I155" s="38"/>
      <c r="J155" s="38"/>
      <c r="K155" s="38"/>
      <c r="L155" s="38"/>
      <c r="M155" s="38"/>
      <c r="N155" s="38"/>
      <c r="O155" s="39"/>
    </row>
    <row r="156" spans="2:15" ht="15.75">
      <c r="B156" s="119"/>
      <c r="C156" s="136"/>
      <c r="D156" s="71" t="s">
        <v>91</v>
      </c>
      <c r="E156" s="80"/>
      <c r="F156" s="80"/>
      <c r="G156" s="80"/>
      <c r="H156" s="80"/>
      <c r="I156" s="38"/>
      <c r="J156" s="38"/>
      <c r="K156" s="38"/>
      <c r="L156" s="38"/>
      <c r="M156" s="38"/>
      <c r="N156" s="38"/>
      <c r="O156" s="39"/>
    </row>
    <row r="157" spans="2:15" ht="16.5" thickBot="1">
      <c r="B157" s="122"/>
      <c r="C157" s="144"/>
      <c r="D157" s="5" t="s">
        <v>13</v>
      </c>
      <c r="E157" s="47">
        <f t="shared" ref="E157" si="47">SUM(E151:E154)</f>
        <v>1</v>
      </c>
      <c r="F157" s="47">
        <f t="shared" ref="F157" si="48">SUM(F151:F154)</f>
        <v>0</v>
      </c>
      <c r="G157" s="47">
        <f t="shared" ref="G157" si="49">SUM(G151:G154)</f>
        <v>0</v>
      </c>
      <c r="H157" s="47">
        <f t="shared" ref="H157" si="50">SUM(H151:H154)</f>
        <v>0</v>
      </c>
      <c r="I157" s="47">
        <f t="shared" ref="I157" si="51">SUM(I151:I154)</f>
        <v>0</v>
      </c>
      <c r="J157" s="47">
        <f t="shared" ref="J157" si="52">SUM(J151:J154)</f>
        <v>0</v>
      </c>
      <c r="K157" s="47">
        <f t="shared" ref="K157" si="53">SUM(K151:K154)</f>
        <v>0</v>
      </c>
      <c r="L157" s="47">
        <f t="shared" ref="L157" si="54">SUM(L151:L154)</f>
        <v>0</v>
      </c>
      <c r="M157" s="31"/>
      <c r="N157" s="31"/>
      <c r="O157" s="32"/>
    </row>
    <row r="158" spans="2:15" ht="15.75">
      <c r="B158" s="118">
        <v>18</v>
      </c>
      <c r="C158" s="135" t="s">
        <v>111</v>
      </c>
      <c r="D158" s="6" t="s">
        <v>16</v>
      </c>
      <c r="E158" s="48"/>
      <c r="F158" s="48"/>
      <c r="G158" s="48"/>
      <c r="H158" s="48"/>
      <c r="I158" s="22"/>
      <c r="J158" s="22"/>
      <c r="K158" s="22"/>
      <c r="L158" s="22"/>
      <c r="M158" s="22"/>
      <c r="N158" s="22"/>
      <c r="O158" s="23"/>
    </row>
    <row r="159" spans="2:15" ht="15.75">
      <c r="B159" s="119"/>
      <c r="C159" s="136"/>
      <c r="D159" s="7" t="s">
        <v>17</v>
      </c>
      <c r="E159" s="49">
        <v>0.33</v>
      </c>
      <c r="F159" s="49"/>
      <c r="G159" s="49">
        <v>0.33</v>
      </c>
      <c r="H159" s="49"/>
      <c r="I159" s="27"/>
      <c r="J159" s="27"/>
      <c r="K159" s="27"/>
      <c r="L159" s="27"/>
      <c r="M159" s="27"/>
      <c r="N159" s="27"/>
      <c r="O159" s="28"/>
    </row>
    <row r="160" spans="2:15" ht="15.75">
      <c r="B160" s="119"/>
      <c r="C160" s="136"/>
      <c r="D160" s="7" t="s">
        <v>18</v>
      </c>
      <c r="E160" s="49"/>
      <c r="F160" s="49"/>
      <c r="G160" s="49"/>
      <c r="H160" s="49"/>
      <c r="I160" s="27"/>
      <c r="J160" s="27"/>
      <c r="K160" s="27"/>
      <c r="L160" s="27"/>
      <c r="M160" s="27"/>
      <c r="N160" s="27"/>
      <c r="O160" s="28"/>
    </row>
    <row r="161" spans="2:15" ht="15.75">
      <c r="B161" s="119"/>
      <c r="C161" s="136"/>
      <c r="D161" s="7" t="s">
        <v>32</v>
      </c>
      <c r="E161" s="49"/>
      <c r="F161" s="49"/>
      <c r="G161" s="49"/>
      <c r="H161" s="49"/>
      <c r="I161" s="27"/>
      <c r="J161" s="27"/>
      <c r="K161" s="27"/>
      <c r="L161" s="27"/>
      <c r="M161" s="27"/>
      <c r="N161" s="27"/>
      <c r="O161" s="28"/>
    </row>
    <row r="162" spans="2:15" ht="15.75">
      <c r="B162" s="119"/>
      <c r="C162" s="136"/>
      <c r="D162" s="71" t="s">
        <v>90</v>
      </c>
      <c r="E162" s="80"/>
      <c r="F162" s="80"/>
      <c r="G162" s="80"/>
      <c r="H162" s="80"/>
      <c r="I162" s="38"/>
      <c r="J162" s="38"/>
      <c r="K162" s="38"/>
      <c r="L162" s="38"/>
      <c r="M162" s="38"/>
      <c r="N162" s="38"/>
      <c r="O162" s="39"/>
    </row>
    <row r="163" spans="2:15" ht="15.75">
      <c r="B163" s="119"/>
      <c r="C163" s="136"/>
      <c r="D163" s="71" t="s">
        <v>91</v>
      </c>
      <c r="E163" s="80"/>
      <c r="F163" s="80"/>
      <c r="G163" s="80"/>
      <c r="H163" s="80"/>
      <c r="I163" s="38"/>
      <c r="J163" s="38"/>
      <c r="K163" s="38"/>
      <c r="L163" s="38"/>
      <c r="M163" s="38"/>
      <c r="N163" s="38"/>
      <c r="O163" s="39"/>
    </row>
    <row r="164" spans="2:15" ht="16.5" thickBot="1">
      <c r="B164" s="119"/>
      <c r="C164" s="136"/>
      <c r="D164" s="8" t="s">
        <v>13</v>
      </c>
      <c r="E164" s="50">
        <f t="shared" ref="E164" si="55">SUM(E158:E161)</f>
        <v>0.33</v>
      </c>
      <c r="F164" s="50">
        <f t="shared" ref="F164" si="56">SUM(F158:F161)</f>
        <v>0</v>
      </c>
      <c r="G164" s="50">
        <f t="shared" ref="G164" si="57">SUM(G158:G161)</f>
        <v>0.33</v>
      </c>
      <c r="H164" s="50">
        <f t="shared" ref="H164" si="58">SUM(H158:H161)</f>
        <v>0</v>
      </c>
      <c r="I164" s="50">
        <f t="shared" ref="I164" si="59">SUM(I158:I161)</f>
        <v>0</v>
      </c>
      <c r="J164" s="50">
        <f t="shared" ref="J164" si="60">SUM(J158:J161)</f>
        <v>0</v>
      </c>
      <c r="K164" s="50">
        <f t="shared" ref="K164" si="61">SUM(K158:K161)</f>
        <v>0</v>
      </c>
      <c r="L164" s="50">
        <f t="shared" ref="L164" si="62">SUM(L158:L161)</f>
        <v>0</v>
      </c>
      <c r="M164" s="38"/>
      <c r="N164" s="38"/>
      <c r="O164" s="39"/>
    </row>
    <row r="165" spans="2:15" ht="15.75">
      <c r="B165" s="118">
        <v>19</v>
      </c>
      <c r="C165" s="137" t="s">
        <v>35</v>
      </c>
      <c r="D165" s="6" t="s">
        <v>16</v>
      </c>
      <c r="E165" s="48"/>
      <c r="F165" s="48"/>
      <c r="G165" s="48"/>
      <c r="H165" s="48"/>
      <c r="I165" s="22"/>
      <c r="J165" s="22"/>
      <c r="K165" s="22"/>
      <c r="L165" s="22"/>
      <c r="M165" s="22"/>
      <c r="N165" s="22"/>
      <c r="O165" s="23"/>
    </row>
    <row r="166" spans="2:15" ht="15.75">
      <c r="B166" s="119"/>
      <c r="C166" s="138"/>
      <c r="D166" s="7" t="s">
        <v>17</v>
      </c>
      <c r="E166" s="49"/>
      <c r="F166" s="49"/>
      <c r="G166" s="49"/>
      <c r="H166" s="49"/>
      <c r="I166" s="27"/>
      <c r="J166" s="27"/>
      <c r="K166" s="27"/>
      <c r="L166" s="27"/>
      <c r="M166" s="27"/>
      <c r="N166" s="27"/>
      <c r="O166" s="28"/>
    </row>
    <row r="167" spans="2:15" ht="15.75">
      <c r="B167" s="119"/>
      <c r="C167" s="138"/>
      <c r="D167" s="7" t="s">
        <v>18</v>
      </c>
      <c r="E167" s="49">
        <v>0.75</v>
      </c>
      <c r="F167" s="49"/>
      <c r="G167" s="49"/>
      <c r="H167" s="49"/>
      <c r="I167" s="27"/>
      <c r="J167" s="27"/>
      <c r="K167" s="27"/>
      <c r="L167" s="27"/>
      <c r="M167" s="27"/>
      <c r="N167" s="27"/>
      <c r="O167" s="28"/>
    </row>
    <row r="168" spans="2:15" ht="15.75">
      <c r="B168" s="119"/>
      <c r="C168" s="138"/>
      <c r="D168" s="7" t="s">
        <v>32</v>
      </c>
      <c r="E168" s="49">
        <v>0.75</v>
      </c>
      <c r="F168" s="49"/>
      <c r="G168" s="49"/>
      <c r="H168" s="49"/>
      <c r="I168" s="27"/>
      <c r="J168" s="27"/>
      <c r="K168" s="27"/>
      <c r="L168" s="27"/>
      <c r="M168" s="27"/>
      <c r="N168" s="27"/>
      <c r="O168" s="28"/>
    </row>
    <row r="169" spans="2:15" ht="15.75">
      <c r="B169" s="119"/>
      <c r="C169" s="139"/>
      <c r="D169" s="71" t="s">
        <v>90</v>
      </c>
      <c r="E169" s="80"/>
      <c r="F169" s="80"/>
      <c r="G169" s="80"/>
      <c r="H169" s="80"/>
      <c r="I169" s="38"/>
      <c r="J169" s="38"/>
      <c r="K169" s="38"/>
      <c r="L169" s="38"/>
      <c r="M169" s="38"/>
      <c r="N169" s="38"/>
      <c r="O169" s="39"/>
    </row>
    <row r="170" spans="2:15" ht="15.75">
      <c r="B170" s="119"/>
      <c r="C170" s="139"/>
      <c r="D170" s="71" t="s">
        <v>91</v>
      </c>
      <c r="E170" s="80"/>
      <c r="F170" s="80"/>
      <c r="G170" s="80"/>
      <c r="H170" s="80"/>
      <c r="I170" s="38"/>
      <c r="J170" s="38"/>
      <c r="K170" s="38"/>
      <c r="L170" s="38"/>
      <c r="M170" s="38"/>
      <c r="N170" s="38"/>
      <c r="O170" s="39"/>
    </row>
    <row r="171" spans="2:15" ht="16.5" thickBot="1">
      <c r="B171" s="122"/>
      <c r="C171" s="140"/>
      <c r="D171" s="5" t="s">
        <v>13</v>
      </c>
      <c r="E171" s="47">
        <f t="shared" ref="E171" si="63">SUM(E165:E168)</f>
        <v>1.5</v>
      </c>
      <c r="F171" s="47">
        <f t="shared" ref="F171" si="64">SUM(F165:F168)</f>
        <v>0</v>
      </c>
      <c r="G171" s="47">
        <f t="shared" ref="G171" si="65">SUM(G165:G168)</f>
        <v>0</v>
      </c>
      <c r="H171" s="47">
        <f t="shared" ref="H171" si="66">SUM(H165:H168)</f>
        <v>0</v>
      </c>
      <c r="I171" s="47">
        <f t="shared" ref="I171" si="67">SUM(I165:I168)</f>
        <v>0</v>
      </c>
      <c r="J171" s="47">
        <f t="shared" ref="J171" si="68">SUM(J165:J168)</f>
        <v>0</v>
      </c>
      <c r="K171" s="47">
        <f t="shared" ref="K171" si="69">SUM(K165:K168)</f>
        <v>0</v>
      </c>
      <c r="L171" s="47">
        <f t="shared" ref="L171" si="70">SUM(L165:L168)</f>
        <v>0</v>
      </c>
      <c r="M171" s="31"/>
      <c r="N171" s="31"/>
      <c r="O171" s="32"/>
    </row>
    <row r="172" spans="2:15" ht="15.75">
      <c r="B172" s="118">
        <v>20</v>
      </c>
      <c r="C172" s="141" t="s">
        <v>36</v>
      </c>
      <c r="D172" s="6" t="s">
        <v>16</v>
      </c>
      <c r="E172" s="48"/>
      <c r="F172" s="48"/>
      <c r="G172" s="48"/>
      <c r="H172" s="48"/>
      <c r="I172" s="22"/>
      <c r="J172" s="22"/>
      <c r="K172" s="22"/>
      <c r="L172" s="22"/>
      <c r="M172" s="22"/>
      <c r="N172" s="22"/>
      <c r="O172" s="23"/>
    </row>
    <row r="173" spans="2:15" ht="15.75">
      <c r="B173" s="119"/>
      <c r="C173" s="136"/>
      <c r="D173" s="7" t="s">
        <v>17</v>
      </c>
      <c r="E173" s="49"/>
      <c r="F173" s="49"/>
      <c r="G173" s="49"/>
      <c r="H173" s="49"/>
      <c r="I173" s="27"/>
      <c r="J173" s="27"/>
      <c r="K173" s="27"/>
      <c r="L173" s="27"/>
      <c r="M173" s="27"/>
      <c r="N173" s="27"/>
      <c r="O173" s="28"/>
    </row>
    <row r="174" spans="2:15" ht="15.75">
      <c r="B174" s="119"/>
      <c r="C174" s="136"/>
      <c r="D174" s="7" t="s">
        <v>18</v>
      </c>
      <c r="E174" s="49">
        <v>1.5</v>
      </c>
      <c r="F174" s="49"/>
      <c r="G174" s="49"/>
      <c r="H174" s="49"/>
      <c r="I174" s="27"/>
      <c r="J174" s="27"/>
      <c r="K174" s="27"/>
      <c r="L174" s="27"/>
      <c r="M174" s="27"/>
      <c r="N174" s="27"/>
      <c r="O174" s="28"/>
    </row>
    <row r="175" spans="2:15" ht="15.75">
      <c r="B175" s="119"/>
      <c r="C175" s="136"/>
      <c r="D175" s="7" t="s">
        <v>32</v>
      </c>
      <c r="E175" s="49">
        <v>1.5</v>
      </c>
      <c r="F175" s="49"/>
      <c r="G175" s="49"/>
      <c r="H175" s="49"/>
      <c r="I175" s="27"/>
      <c r="J175" s="27"/>
      <c r="K175" s="27"/>
      <c r="L175" s="27"/>
      <c r="M175" s="27"/>
      <c r="N175" s="27"/>
      <c r="O175" s="28"/>
    </row>
    <row r="176" spans="2:15" ht="15.75">
      <c r="B176" s="119"/>
      <c r="C176" s="136"/>
      <c r="D176" s="71" t="s">
        <v>90</v>
      </c>
      <c r="E176" s="80"/>
      <c r="F176" s="80"/>
      <c r="G176" s="80"/>
      <c r="H176" s="80"/>
      <c r="I176" s="38"/>
      <c r="J176" s="38"/>
      <c r="K176" s="38"/>
      <c r="L176" s="38"/>
      <c r="M176" s="38"/>
      <c r="N176" s="38"/>
      <c r="O176" s="39"/>
    </row>
    <row r="177" spans="2:15" ht="15.75">
      <c r="B177" s="119"/>
      <c r="C177" s="136"/>
      <c r="D177" s="71" t="s">
        <v>91</v>
      </c>
      <c r="E177" s="80"/>
      <c r="F177" s="80"/>
      <c r="G177" s="80"/>
      <c r="H177" s="80"/>
      <c r="I177" s="38"/>
      <c r="J177" s="38"/>
      <c r="K177" s="38"/>
      <c r="L177" s="38"/>
      <c r="M177" s="38"/>
      <c r="N177" s="38"/>
      <c r="O177" s="39"/>
    </row>
    <row r="178" spans="2:15" ht="16.5" thickBot="1">
      <c r="B178" s="119"/>
      <c r="C178" s="136"/>
      <c r="D178" s="8" t="s">
        <v>13</v>
      </c>
      <c r="E178" s="50">
        <f t="shared" ref="E178" si="71">SUM(E172:E175)</f>
        <v>3</v>
      </c>
      <c r="F178" s="50">
        <f t="shared" ref="F178" si="72">SUM(F172:F175)</f>
        <v>0</v>
      </c>
      <c r="G178" s="50">
        <f t="shared" ref="G178" si="73">SUM(G172:G175)</f>
        <v>0</v>
      </c>
      <c r="H178" s="50">
        <f t="shared" ref="H178" si="74">SUM(H172:H175)</f>
        <v>0</v>
      </c>
      <c r="I178" s="50">
        <f t="shared" ref="I178" si="75">SUM(I172:I175)</f>
        <v>0</v>
      </c>
      <c r="J178" s="50">
        <f t="shared" ref="J178" si="76">SUM(J172:J175)</f>
        <v>0</v>
      </c>
      <c r="K178" s="50">
        <f t="shared" ref="K178" si="77">SUM(K172:K175)</f>
        <v>0</v>
      </c>
      <c r="L178" s="50">
        <f t="shared" ref="L178" si="78">SUM(L172:L175)</f>
        <v>0</v>
      </c>
      <c r="M178" s="38"/>
      <c r="N178" s="38"/>
      <c r="O178" s="39"/>
    </row>
    <row r="179" spans="2:15" ht="15.75">
      <c r="B179" s="118">
        <v>21</v>
      </c>
      <c r="C179" s="120" t="s">
        <v>115</v>
      </c>
      <c r="D179" s="6" t="s">
        <v>16</v>
      </c>
      <c r="E179" s="70"/>
      <c r="F179" s="70"/>
      <c r="G179" s="70"/>
      <c r="H179" s="70"/>
      <c r="I179" s="70"/>
      <c r="J179" s="70"/>
      <c r="K179" s="70"/>
      <c r="L179" s="70"/>
      <c r="M179" s="22"/>
      <c r="N179" s="22"/>
      <c r="O179" s="23"/>
    </row>
    <row r="180" spans="2:15" ht="15.75">
      <c r="B180" s="119"/>
      <c r="C180" s="121"/>
      <c r="D180" s="7" t="s">
        <v>17</v>
      </c>
      <c r="E180" s="49">
        <v>1.95</v>
      </c>
      <c r="F180" s="49"/>
      <c r="G180" s="49">
        <v>0.11700000000000001</v>
      </c>
      <c r="H180" s="49">
        <v>1.833</v>
      </c>
      <c r="I180" s="69"/>
      <c r="J180" s="69"/>
      <c r="K180" s="69"/>
      <c r="L180" s="69"/>
      <c r="M180" s="27"/>
      <c r="N180" s="27"/>
      <c r="O180" s="28"/>
    </row>
    <row r="181" spans="2:15" ht="15.75">
      <c r="B181" s="119"/>
      <c r="C181" s="121"/>
      <c r="D181" s="7" t="s">
        <v>18</v>
      </c>
      <c r="E181" s="69"/>
      <c r="F181" s="69"/>
      <c r="G181" s="69"/>
      <c r="H181" s="69"/>
      <c r="I181" s="69"/>
      <c r="J181" s="69"/>
      <c r="K181" s="69"/>
      <c r="L181" s="69"/>
      <c r="M181" s="27"/>
      <c r="N181" s="27"/>
      <c r="O181" s="28"/>
    </row>
    <row r="182" spans="2:15" ht="15.75">
      <c r="B182" s="119"/>
      <c r="C182" s="121"/>
      <c r="D182" s="7" t="s">
        <v>32</v>
      </c>
      <c r="E182" s="69"/>
      <c r="F182" s="69"/>
      <c r="G182" s="69"/>
      <c r="H182" s="69"/>
      <c r="I182" s="69"/>
      <c r="J182" s="69"/>
      <c r="K182" s="69"/>
      <c r="L182" s="69"/>
      <c r="M182" s="27"/>
      <c r="N182" s="27"/>
      <c r="O182" s="28"/>
    </row>
    <row r="183" spans="2:15" ht="15.75">
      <c r="B183" s="119"/>
      <c r="C183" s="121"/>
      <c r="D183" s="71" t="s">
        <v>90</v>
      </c>
      <c r="E183" s="69"/>
      <c r="F183" s="69"/>
      <c r="G183" s="69"/>
      <c r="H183" s="69"/>
      <c r="I183" s="69"/>
      <c r="J183" s="69"/>
      <c r="K183" s="69"/>
      <c r="L183" s="69"/>
      <c r="M183" s="27"/>
      <c r="N183" s="27"/>
      <c r="O183" s="28"/>
    </row>
    <row r="184" spans="2:15" ht="15.75">
      <c r="B184" s="119"/>
      <c r="C184" s="121"/>
      <c r="D184" s="71" t="s">
        <v>91</v>
      </c>
      <c r="E184" s="69"/>
      <c r="F184" s="69"/>
      <c r="G184" s="69"/>
      <c r="H184" s="69"/>
      <c r="I184" s="69"/>
      <c r="J184" s="69"/>
      <c r="K184" s="69"/>
      <c r="L184" s="69"/>
      <c r="M184" s="27"/>
      <c r="N184" s="27"/>
      <c r="O184" s="28"/>
    </row>
    <row r="185" spans="2:15" ht="16.5" thickBot="1">
      <c r="B185" s="122"/>
      <c r="C185" s="123"/>
      <c r="D185" s="5" t="s">
        <v>13</v>
      </c>
      <c r="E185" s="47">
        <f>SUM(E179:E184)</f>
        <v>1.95</v>
      </c>
      <c r="F185" s="47">
        <f t="shared" ref="F185:L185" si="79">SUM(F179:F184)</f>
        <v>0</v>
      </c>
      <c r="G185" s="47">
        <f t="shared" si="79"/>
        <v>0.11700000000000001</v>
      </c>
      <c r="H185" s="47">
        <f t="shared" si="79"/>
        <v>1.833</v>
      </c>
      <c r="I185" s="47">
        <f t="shared" si="79"/>
        <v>0</v>
      </c>
      <c r="J185" s="47">
        <f t="shared" si="79"/>
        <v>0</v>
      </c>
      <c r="K185" s="47">
        <f t="shared" si="79"/>
        <v>0</v>
      </c>
      <c r="L185" s="47">
        <f t="shared" si="79"/>
        <v>0</v>
      </c>
      <c r="M185" s="31"/>
      <c r="N185" s="31"/>
      <c r="O185" s="32"/>
    </row>
    <row r="186" spans="2:15" ht="15.75">
      <c r="B186" s="119">
        <v>22</v>
      </c>
      <c r="C186" s="121" t="s">
        <v>112</v>
      </c>
      <c r="D186" s="9" t="s">
        <v>16</v>
      </c>
      <c r="E186" s="87"/>
      <c r="F186" s="87"/>
      <c r="G186" s="87"/>
      <c r="H186" s="87"/>
      <c r="I186" s="87"/>
      <c r="J186" s="87"/>
      <c r="K186" s="87"/>
      <c r="L186" s="87"/>
      <c r="M186" s="35"/>
      <c r="N186" s="35"/>
      <c r="O186" s="36"/>
    </row>
    <row r="187" spans="2:15" ht="15.75">
      <c r="B187" s="119"/>
      <c r="C187" s="121"/>
      <c r="D187" s="7" t="s">
        <v>17</v>
      </c>
      <c r="E187" s="49">
        <v>1.8979999999999999</v>
      </c>
      <c r="F187" s="49">
        <v>9.8000000000000004E-2</v>
      </c>
      <c r="G187" s="49">
        <v>1.8</v>
      </c>
      <c r="H187" s="69"/>
      <c r="I187" s="69"/>
      <c r="J187" s="69"/>
      <c r="K187" s="69"/>
      <c r="L187" s="69"/>
      <c r="M187" s="27"/>
      <c r="N187" s="27"/>
      <c r="O187" s="28"/>
    </row>
    <row r="188" spans="2:15" ht="15.75">
      <c r="B188" s="119"/>
      <c r="C188" s="121"/>
      <c r="D188" s="7" t="s">
        <v>18</v>
      </c>
      <c r="E188" s="69"/>
      <c r="F188" s="69"/>
      <c r="G188" s="69"/>
      <c r="H188" s="69"/>
      <c r="I188" s="69"/>
      <c r="J188" s="69"/>
      <c r="K188" s="69"/>
      <c r="L188" s="69"/>
      <c r="M188" s="27"/>
      <c r="N188" s="27"/>
      <c r="O188" s="28"/>
    </row>
    <row r="189" spans="2:15" ht="15.75">
      <c r="B189" s="119"/>
      <c r="C189" s="121"/>
      <c r="D189" s="7" t="s">
        <v>32</v>
      </c>
      <c r="E189" s="69"/>
      <c r="F189" s="69"/>
      <c r="G189" s="69"/>
      <c r="H189" s="69"/>
      <c r="I189" s="69"/>
      <c r="J189" s="69"/>
      <c r="K189" s="69"/>
      <c r="L189" s="69"/>
      <c r="M189" s="27"/>
      <c r="N189" s="27"/>
      <c r="O189" s="28"/>
    </row>
    <row r="190" spans="2:15" ht="15.75">
      <c r="B190" s="119"/>
      <c r="C190" s="121"/>
      <c r="D190" s="71" t="s">
        <v>90</v>
      </c>
      <c r="E190" s="69"/>
      <c r="F190" s="69"/>
      <c r="G190" s="69"/>
      <c r="H190" s="69"/>
      <c r="I190" s="69"/>
      <c r="J190" s="69"/>
      <c r="K190" s="69"/>
      <c r="L190" s="69"/>
      <c r="M190" s="27"/>
      <c r="N190" s="27"/>
      <c r="O190" s="28"/>
    </row>
    <row r="191" spans="2:15" ht="15.75">
      <c r="B191" s="119"/>
      <c r="C191" s="121"/>
      <c r="D191" s="71" t="s">
        <v>91</v>
      </c>
      <c r="E191" s="69"/>
      <c r="F191" s="69"/>
      <c r="G191" s="69"/>
      <c r="H191" s="69"/>
      <c r="I191" s="69"/>
      <c r="J191" s="69"/>
      <c r="K191" s="69"/>
      <c r="L191" s="69"/>
      <c r="M191" s="27"/>
      <c r="N191" s="27"/>
      <c r="O191" s="28"/>
    </row>
    <row r="192" spans="2:15" ht="16.5" thickBot="1">
      <c r="B192" s="122"/>
      <c r="C192" s="123"/>
      <c r="D192" s="5" t="s">
        <v>13</v>
      </c>
      <c r="E192" s="47">
        <f>SUM(E186:E191)</f>
        <v>1.8979999999999999</v>
      </c>
      <c r="F192" s="47">
        <f t="shared" ref="F192:L192" si="80">SUM(F186:F191)</f>
        <v>9.8000000000000004E-2</v>
      </c>
      <c r="G192" s="47">
        <f t="shared" si="80"/>
        <v>1.8</v>
      </c>
      <c r="H192" s="47">
        <f t="shared" si="80"/>
        <v>0</v>
      </c>
      <c r="I192" s="47">
        <f t="shared" si="80"/>
        <v>0</v>
      </c>
      <c r="J192" s="47">
        <f t="shared" si="80"/>
        <v>0</v>
      </c>
      <c r="K192" s="47">
        <f t="shared" si="80"/>
        <v>0</v>
      </c>
      <c r="L192" s="47">
        <f t="shared" si="80"/>
        <v>0</v>
      </c>
      <c r="M192" s="31"/>
      <c r="N192" s="31"/>
      <c r="O192" s="32"/>
    </row>
    <row r="193" spans="2:15" ht="15.75">
      <c r="B193" s="99"/>
      <c r="C193" s="168" t="s">
        <v>120</v>
      </c>
      <c r="D193" s="6" t="s">
        <v>16</v>
      </c>
      <c r="E193" s="48">
        <f>E200+E207+E214+E221+E242+E249+E256+E263+E270+E277</f>
        <v>1.573</v>
      </c>
      <c r="F193" s="48">
        <f t="shared" ref="F193:H193" si="81">F200+F207+F214+F221+F242+F249+F256+F263+F270+F277</f>
        <v>0</v>
      </c>
      <c r="G193" s="48">
        <f t="shared" si="81"/>
        <v>0.153</v>
      </c>
      <c r="H193" s="48">
        <f t="shared" si="81"/>
        <v>0.72</v>
      </c>
      <c r="I193" s="22"/>
      <c r="J193" s="22"/>
      <c r="K193" s="22"/>
      <c r="L193" s="48">
        <f>L200+L207+L214+L221+L242+L249+L256+L263+L270+L277</f>
        <v>0.7</v>
      </c>
      <c r="M193" s="22"/>
      <c r="N193" s="22"/>
      <c r="O193" s="23"/>
    </row>
    <row r="194" spans="2:15" ht="15.75">
      <c r="B194" s="100"/>
      <c r="C194" s="166"/>
      <c r="D194" s="7" t="s">
        <v>17</v>
      </c>
      <c r="E194" s="49">
        <f>E201+E208+E215+E222+E243+E250+E257+E264+E271+E278+E229+E236</f>
        <v>23.911300000000004</v>
      </c>
      <c r="F194" s="49">
        <f t="shared" ref="F194:H194" si="82">F201+F208+F215+F222+F243+F250+F257+F264+F271+F278+F229+F236</f>
        <v>4.0334000000000003</v>
      </c>
      <c r="G194" s="49">
        <f t="shared" si="82"/>
        <v>1.1198999999999999</v>
      </c>
      <c r="H194" s="49">
        <f t="shared" si="82"/>
        <v>1.4947999999999999</v>
      </c>
      <c r="I194" s="27"/>
      <c r="J194" s="27"/>
      <c r="K194" s="27"/>
      <c r="L194" s="49">
        <f>L201+L208+L215+L222+L243+L250+L257+L264+L271+L278+L229+L236</f>
        <v>2.2730999999999999</v>
      </c>
      <c r="M194" s="27"/>
      <c r="N194" s="27"/>
      <c r="O194" s="28"/>
    </row>
    <row r="195" spans="2:15" ht="15.75">
      <c r="B195" s="100"/>
      <c r="C195" s="166"/>
      <c r="D195" s="7" t="s">
        <v>18</v>
      </c>
      <c r="E195" s="49">
        <f>E202+E209+E216+E223+E244+E251+E258+E265+E272+E279+E230</f>
        <v>17.1798</v>
      </c>
      <c r="F195" s="49">
        <f t="shared" ref="F195:H195" si="83">F202+F209+F216+F223+F244+F251+F258+F265+F272+F279+F230</f>
        <v>0</v>
      </c>
      <c r="G195" s="49">
        <f t="shared" si="83"/>
        <v>0</v>
      </c>
      <c r="H195" s="49">
        <f t="shared" si="83"/>
        <v>1.4947999999999999</v>
      </c>
      <c r="I195" s="27"/>
      <c r="J195" s="27"/>
      <c r="K195" s="27"/>
      <c r="L195" s="49">
        <f>L202+L209+L216+L223+L244+L251+L258+L265+L272+L279+L230</f>
        <v>0</v>
      </c>
      <c r="M195" s="27"/>
      <c r="N195" s="27"/>
      <c r="O195" s="28"/>
    </row>
    <row r="196" spans="2:15" ht="15.75">
      <c r="B196" s="100"/>
      <c r="C196" s="166"/>
      <c r="D196" s="7" t="s">
        <v>32</v>
      </c>
      <c r="E196" s="49">
        <f>E203+E210+E217+E224+E245+E252+E259+E266+E273+E280</f>
        <v>12.195</v>
      </c>
      <c r="F196" s="49">
        <f t="shared" ref="F196:H196" si="84">F203+F210+F217+F224+F245+F252+F259+F266+F273+F280</f>
        <v>0</v>
      </c>
      <c r="G196" s="49">
        <f t="shared" si="84"/>
        <v>0</v>
      </c>
      <c r="H196" s="49">
        <f t="shared" si="84"/>
        <v>0</v>
      </c>
      <c r="I196" s="27"/>
      <c r="J196" s="27"/>
      <c r="K196" s="27"/>
      <c r="L196" s="49">
        <f>L203+L210+L217+L224+L245+L252+L259+L266+L273+L280</f>
        <v>0</v>
      </c>
      <c r="M196" s="27"/>
      <c r="N196" s="27"/>
      <c r="O196" s="28"/>
    </row>
    <row r="197" spans="2:15" ht="15.75">
      <c r="B197" s="100"/>
      <c r="C197" s="166"/>
      <c r="D197" s="71" t="s">
        <v>90</v>
      </c>
      <c r="E197" s="80">
        <f>E204+E211+E218+E225+E246+E253+E260+E267+E274+E281</f>
        <v>0</v>
      </c>
      <c r="F197" s="80"/>
      <c r="G197" s="80"/>
      <c r="H197" s="80"/>
      <c r="I197" s="38"/>
      <c r="J197" s="38"/>
      <c r="K197" s="38"/>
      <c r="L197" s="38"/>
      <c r="M197" s="38"/>
      <c r="N197" s="38"/>
      <c r="O197" s="39"/>
    </row>
    <row r="198" spans="2:15" ht="15.75">
      <c r="B198" s="100"/>
      <c r="C198" s="166"/>
      <c r="D198" s="71" t="s">
        <v>91</v>
      </c>
      <c r="E198" s="80">
        <f>E205+E212+E219+E226+E247+E254+E261+E268+E275+E282</f>
        <v>0</v>
      </c>
      <c r="F198" s="80"/>
      <c r="G198" s="80"/>
      <c r="H198" s="80"/>
      <c r="I198" s="38"/>
      <c r="J198" s="38"/>
      <c r="K198" s="38"/>
      <c r="L198" s="38"/>
      <c r="M198" s="38"/>
      <c r="N198" s="38"/>
      <c r="O198" s="39"/>
    </row>
    <row r="199" spans="2:15" ht="16.5" thickBot="1">
      <c r="B199" s="101"/>
      <c r="C199" s="169"/>
      <c r="D199" s="5" t="s">
        <v>13</v>
      </c>
      <c r="E199" s="47">
        <f>SUM(E193:E198)</f>
        <v>54.859100000000005</v>
      </c>
      <c r="F199" s="47">
        <f>SUM(F193:F198)</f>
        <v>4.0334000000000003</v>
      </c>
      <c r="G199" s="47">
        <f t="shared" ref="G199:L199" si="85">SUM(G193:G198)</f>
        <v>1.2728999999999999</v>
      </c>
      <c r="H199" s="47">
        <f t="shared" si="85"/>
        <v>3.7096</v>
      </c>
      <c r="I199" s="47">
        <f t="shared" si="85"/>
        <v>0</v>
      </c>
      <c r="J199" s="47">
        <f t="shared" si="85"/>
        <v>0</v>
      </c>
      <c r="K199" s="47">
        <f t="shared" si="85"/>
        <v>0</v>
      </c>
      <c r="L199" s="47">
        <f t="shared" si="85"/>
        <v>2.9730999999999996</v>
      </c>
      <c r="M199" s="31"/>
      <c r="N199" s="31"/>
      <c r="O199" s="32"/>
    </row>
    <row r="200" spans="2:15" ht="15.75">
      <c r="B200" s="119">
        <v>23</v>
      </c>
      <c r="C200" s="203" t="s">
        <v>96</v>
      </c>
      <c r="D200" s="9" t="s">
        <v>16</v>
      </c>
      <c r="E200" s="51">
        <v>0.7</v>
      </c>
      <c r="F200" s="87"/>
      <c r="G200" s="87"/>
      <c r="H200" s="87"/>
      <c r="I200" s="87"/>
      <c r="J200" s="87"/>
      <c r="K200" s="87"/>
      <c r="L200" s="51">
        <v>0.7</v>
      </c>
      <c r="M200" s="35"/>
      <c r="N200" s="35"/>
      <c r="O200" s="35"/>
    </row>
    <row r="201" spans="2:15" ht="15.75">
      <c r="B201" s="119"/>
      <c r="C201" s="133"/>
      <c r="D201" s="7" t="s">
        <v>17</v>
      </c>
      <c r="E201" s="69"/>
      <c r="F201" s="69"/>
      <c r="G201" s="69"/>
      <c r="H201" s="69"/>
      <c r="I201" s="69"/>
      <c r="J201" s="69"/>
      <c r="K201" s="69"/>
      <c r="L201" s="69"/>
      <c r="M201" s="27"/>
      <c r="N201" s="27"/>
      <c r="O201" s="27"/>
    </row>
    <row r="202" spans="2:15" ht="15.75">
      <c r="B202" s="119"/>
      <c r="C202" s="133"/>
      <c r="D202" s="7" t="s">
        <v>18</v>
      </c>
      <c r="E202" s="69"/>
      <c r="F202" s="69"/>
      <c r="G202" s="69"/>
      <c r="H202" s="69"/>
      <c r="I202" s="69"/>
      <c r="J202" s="69"/>
      <c r="K202" s="69"/>
      <c r="L202" s="69"/>
      <c r="M202" s="27"/>
      <c r="N202" s="27"/>
      <c r="O202" s="27"/>
    </row>
    <row r="203" spans="2:15" ht="15.75">
      <c r="B203" s="119"/>
      <c r="C203" s="133"/>
      <c r="D203" s="7" t="s">
        <v>32</v>
      </c>
      <c r="E203" s="69"/>
      <c r="F203" s="69"/>
      <c r="G203" s="69"/>
      <c r="H203" s="69"/>
      <c r="I203" s="69"/>
      <c r="J203" s="69"/>
      <c r="K203" s="69"/>
      <c r="L203" s="69"/>
      <c r="M203" s="27"/>
      <c r="N203" s="27"/>
      <c r="O203" s="27"/>
    </row>
    <row r="204" spans="2:15" ht="15.75">
      <c r="B204" s="119"/>
      <c r="C204" s="133"/>
      <c r="D204" s="71" t="s">
        <v>90</v>
      </c>
      <c r="E204" s="69"/>
      <c r="F204" s="69"/>
      <c r="G204" s="69"/>
      <c r="H204" s="69"/>
      <c r="I204" s="69"/>
      <c r="J204" s="69"/>
      <c r="K204" s="69"/>
      <c r="L204" s="69"/>
      <c r="M204" s="27"/>
      <c r="N204" s="27"/>
      <c r="O204" s="27"/>
    </row>
    <row r="205" spans="2:15" ht="15.75">
      <c r="B205" s="119"/>
      <c r="C205" s="133"/>
      <c r="D205" s="71" t="s">
        <v>91</v>
      </c>
      <c r="E205" s="69"/>
      <c r="F205" s="69"/>
      <c r="G205" s="69"/>
      <c r="H205" s="69"/>
      <c r="I205" s="69"/>
      <c r="J205" s="69"/>
      <c r="K205" s="69"/>
      <c r="L205" s="69"/>
      <c r="M205" s="27"/>
      <c r="N205" s="27"/>
      <c r="O205" s="27"/>
    </row>
    <row r="206" spans="2:15" ht="16.5" thickBot="1">
      <c r="B206" s="122"/>
      <c r="C206" s="133"/>
      <c r="D206" s="8" t="s">
        <v>13</v>
      </c>
      <c r="E206" s="50">
        <f>SUM(E200:E205)</f>
        <v>0.7</v>
      </c>
      <c r="F206" s="50">
        <f t="shared" ref="F206:H206" si="86">SUM(F200:F205)</f>
        <v>0</v>
      </c>
      <c r="G206" s="50">
        <f t="shared" si="86"/>
        <v>0</v>
      </c>
      <c r="H206" s="50">
        <f t="shared" si="86"/>
        <v>0</v>
      </c>
      <c r="I206" s="50">
        <f t="shared" ref="I206" si="87">SUM(I200:I205)</f>
        <v>0</v>
      </c>
      <c r="J206" s="50">
        <f t="shared" ref="J206" si="88">SUM(J200:J205)</f>
        <v>0</v>
      </c>
      <c r="K206" s="50">
        <f t="shared" ref="K206" si="89">SUM(K200:K205)</f>
        <v>0</v>
      </c>
      <c r="L206" s="50">
        <f>SUM(L200:L205)</f>
        <v>0.7</v>
      </c>
      <c r="M206" s="38"/>
      <c r="N206" s="38"/>
      <c r="O206" s="38"/>
    </row>
    <row r="207" spans="2:15" ht="15.75">
      <c r="B207" s="118">
        <v>24</v>
      </c>
      <c r="C207" s="204" t="s">
        <v>97</v>
      </c>
      <c r="D207" s="6" t="s">
        <v>16</v>
      </c>
      <c r="E207" s="70"/>
      <c r="F207" s="70"/>
      <c r="G207" s="70"/>
      <c r="H207" s="70"/>
      <c r="I207" s="70"/>
      <c r="J207" s="70"/>
      <c r="K207" s="70"/>
      <c r="L207" s="70"/>
      <c r="M207" s="22"/>
      <c r="N207" s="22"/>
      <c r="O207" s="23"/>
    </row>
    <row r="208" spans="2:15" ht="15.75">
      <c r="B208" s="119"/>
      <c r="C208" s="133"/>
      <c r="D208" s="7" t="s">
        <v>17</v>
      </c>
      <c r="E208" s="49">
        <v>5.3479999999999999</v>
      </c>
      <c r="F208" s="49">
        <v>3.8479999999999999</v>
      </c>
      <c r="G208" s="69"/>
      <c r="H208" s="69"/>
      <c r="I208" s="69"/>
      <c r="J208" s="69"/>
      <c r="K208" s="69"/>
      <c r="L208" s="49">
        <v>1.5</v>
      </c>
      <c r="M208" s="27"/>
      <c r="N208" s="27"/>
      <c r="O208" s="28"/>
    </row>
    <row r="209" spans="2:15" ht="15.75">
      <c r="B209" s="119"/>
      <c r="C209" s="133"/>
      <c r="D209" s="7" t="s">
        <v>18</v>
      </c>
      <c r="E209" s="69"/>
      <c r="F209" s="69"/>
      <c r="G209" s="69"/>
      <c r="H209" s="69"/>
      <c r="I209" s="69"/>
      <c r="J209" s="69"/>
      <c r="K209" s="69"/>
      <c r="L209" s="69"/>
      <c r="M209" s="27"/>
      <c r="N209" s="27"/>
      <c r="O209" s="28"/>
    </row>
    <row r="210" spans="2:15" ht="15.75">
      <c r="B210" s="119"/>
      <c r="C210" s="133"/>
      <c r="D210" s="7" t="s">
        <v>32</v>
      </c>
      <c r="E210" s="69"/>
      <c r="F210" s="69"/>
      <c r="G210" s="69"/>
      <c r="H210" s="69"/>
      <c r="I210" s="69"/>
      <c r="J210" s="69"/>
      <c r="K210" s="69"/>
      <c r="L210" s="69"/>
      <c r="M210" s="27"/>
      <c r="N210" s="27"/>
      <c r="O210" s="28"/>
    </row>
    <row r="211" spans="2:15" ht="15.75">
      <c r="B211" s="119"/>
      <c r="C211" s="133"/>
      <c r="D211" s="71" t="s">
        <v>90</v>
      </c>
      <c r="E211" s="50"/>
      <c r="F211" s="50"/>
      <c r="G211" s="50"/>
      <c r="H211" s="50"/>
      <c r="I211" s="50"/>
      <c r="J211" s="50"/>
      <c r="K211" s="50"/>
      <c r="L211" s="50"/>
      <c r="M211" s="38"/>
      <c r="N211" s="38"/>
      <c r="O211" s="39"/>
    </row>
    <row r="212" spans="2:15" ht="15.75">
      <c r="B212" s="119"/>
      <c r="C212" s="133"/>
      <c r="D212" s="71" t="s">
        <v>91</v>
      </c>
      <c r="E212" s="50"/>
      <c r="F212" s="50"/>
      <c r="G212" s="50"/>
      <c r="H212" s="50"/>
      <c r="I212" s="50"/>
      <c r="J212" s="50"/>
      <c r="K212" s="50"/>
      <c r="L212" s="50"/>
      <c r="M212" s="38"/>
      <c r="N212" s="38"/>
      <c r="O212" s="39"/>
    </row>
    <row r="213" spans="2:15" ht="16.5" thickBot="1">
      <c r="B213" s="119"/>
      <c r="C213" s="133"/>
      <c r="D213" s="8" t="s">
        <v>13</v>
      </c>
      <c r="E213" s="50">
        <f>SUM(E207:E212)</f>
        <v>5.3479999999999999</v>
      </c>
      <c r="F213" s="50">
        <f t="shared" ref="F213:L213" si="90">SUM(F207:F212)</f>
        <v>3.8479999999999999</v>
      </c>
      <c r="G213" s="50">
        <f t="shared" si="90"/>
        <v>0</v>
      </c>
      <c r="H213" s="50">
        <f t="shared" si="90"/>
        <v>0</v>
      </c>
      <c r="I213" s="50">
        <f t="shared" si="90"/>
        <v>0</v>
      </c>
      <c r="J213" s="50">
        <f t="shared" si="90"/>
        <v>0</v>
      </c>
      <c r="K213" s="50">
        <f t="shared" si="90"/>
        <v>0</v>
      </c>
      <c r="L213" s="50">
        <f t="shared" si="90"/>
        <v>1.5</v>
      </c>
      <c r="M213" s="38"/>
      <c r="N213" s="38"/>
      <c r="O213" s="39"/>
    </row>
    <row r="214" spans="2:15" ht="15.75">
      <c r="B214" s="118">
        <v>25</v>
      </c>
      <c r="C214" s="120" t="s">
        <v>98</v>
      </c>
      <c r="D214" s="6" t="s">
        <v>16</v>
      </c>
      <c r="E214" s="70"/>
      <c r="F214" s="70"/>
      <c r="G214" s="70"/>
      <c r="H214" s="70"/>
      <c r="I214" s="70"/>
      <c r="J214" s="70"/>
      <c r="K214" s="70"/>
      <c r="L214" s="70"/>
      <c r="M214" s="22"/>
      <c r="N214" s="22"/>
      <c r="O214" s="23"/>
    </row>
    <row r="215" spans="2:15" ht="15.75">
      <c r="B215" s="119"/>
      <c r="C215" s="121"/>
      <c r="D215" s="7" t="s">
        <v>17</v>
      </c>
      <c r="E215" s="49">
        <v>0.6</v>
      </c>
      <c r="F215" s="69"/>
      <c r="G215" s="69"/>
      <c r="H215" s="69"/>
      <c r="I215" s="69"/>
      <c r="J215" s="69"/>
      <c r="K215" s="69"/>
      <c r="L215" s="49">
        <v>0.6</v>
      </c>
      <c r="M215" s="27"/>
      <c r="N215" s="27"/>
      <c r="O215" s="28"/>
    </row>
    <row r="216" spans="2:15" ht="15.75">
      <c r="B216" s="119"/>
      <c r="C216" s="121"/>
      <c r="D216" s="7" t="s">
        <v>18</v>
      </c>
      <c r="E216" s="69"/>
      <c r="F216" s="69"/>
      <c r="G216" s="69"/>
      <c r="H216" s="69"/>
      <c r="I216" s="69"/>
      <c r="J216" s="69"/>
      <c r="K216" s="69"/>
      <c r="L216" s="69"/>
      <c r="M216" s="27"/>
      <c r="N216" s="27"/>
      <c r="O216" s="28"/>
    </row>
    <row r="217" spans="2:15" ht="15.75">
      <c r="B217" s="119"/>
      <c r="C217" s="121"/>
      <c r="D217" s="7" t="s">
        <v>32</v>
      </c>
      <c r="E217" s="69"/>
      <c r="F217" s="69"/>
      <c r="G217" s="69"/>
      <c r="H217" s="69"/>
      <c r="I217" s="69"/>
      <c r="J217" s="69"/>
      <c r="K217" s="69"/>
      <c r="L217" s="69"/>
      <c r="M217" s="27"/>
      <c r="N217" s="27"/>
      <c r="O217" s="28"/>
    </row>
    <row r="218" spans="2:15" ht="15.75">
      <c r="B218" s="119"/>
      <c r="C218" s="121"/>
      <c r="D218" s="71" t="s">
        <v>90</v>
      </c>
      <c r="E218" s="69"/>
      <c r="F218" s="69"/>
      <c r="G218" s="69"/>
      <c r="H218" s="69"/>
      <c r="I218" s="69"/>
      <c r="J218" s="69"/>
      <c r="K218" s="69"/>
      <c r="L218" s="69"/>
      <c r="M218" s="27"/>
      <c r="N218" s="27"/>
      <c r="O218" s="28"/>
    </row>
    <row r="219" spans="2:15" ht="15.75">
      <c r="B219" s="119"/>
      <c r="C219" s="121"/>
      <c r="D219" s="71" t="s">
        <v>91</v>
      </c>
      <c r="E219" s="69"/>
      <c r="F219" s="69"/>
      <c r="G219" s="69"/>
      <c r="H219" s="69"/>
      <c r="I219" s="69"/>
      <c r="J219" s="69"/>
      <c r="K219" s="69"/>
      <c r="L219" s="69"/>
      <c r="M219" s="27"/>
      <c r="N219" s="27"/>
      <c r="O219" s="28"/>
    </row>
    <row r="220" spans="2:15" ht="16.5" thickBot="1">
      <c r="B220" s="119"/>
      <c r="C220" s="121"/>
      <c r="D220" s="8" t="s">
        <v>13</v>
      </c>
      <c r="E220" s="50">
        <f>SUM(E214:E219)</f>
        <v>0.6</v>
      </c>
      <c r="F220" s="50">
        <f t="shared" ref="F220:L220" si="91">SUM(F214:F219)</f>
        <v>0</v>
      </c>
      <c r="G220" s="50">
        <f t="shared" si="91"/>
        <v>0</v>
      </c>
      <c r="H220" s="50">
        <f t="shared" si="91"/>
        <v>0</v>
      </c>
      <c r="I220" s="50">
        <f t="shared" si="91"/>
        <v>0</v>
      </c>
      <c r="J220" s="50">
        <f t="shared" si="91"/>
        <v>0</v>
      </c>
      <c r="K220" s="50">
        <f t="shared" si="91"/>
        <v>0</v>
      </c>
      <c r="L220" s="50">
        <f t="shared" si="91"/>
        <v>0.6</v>
      </c>
      <c r="M220" s="38"/>
      <c r="N220" s="38"/>
      <c r="O220" s="39"/>
    </row>
    <row r="221" spans="2:15" ht="15.75">
      <c r="B221" s="118">
        <v>26</v>
      </c>
      <c r="C221" s="120" t="s">
        <v>99</v>
      </c>
      <c r="D221" s="6" t="s">
        <v>16</v>
      </c>
      <c r="E221" s="70"/>
      <c r="F221" s="70"/>
      <c r="G221" s="70"/>
      <c r="H221" s="70"/>
      <c r="I221" s="70"/>
      <c r="J221" s="70"/>
      <c r="K221" s="70"/>
      <c r="L221" s="70"/>
      <c r="M221" s="22"/>
      <c r="N221" s="22"/>
      <c r="O221" s="23"/>
    </row>
    <row r="222" spans="2:15" ht="15.75">
      <c r="B222" s="119"/>
      <c r="C222" s="121"/>
      <c r="D222" s="7" t="s">
        <v>17</v>
      </c>
      <c r="E222" s="84">
        <v>1.4011</v>
      </c>
      <c r="F222" s="83">
        <v>0.18540000000000001</v>
      </c>
      <c r="G222" s="83">
        <v>1.0425</v>
      </c>
      <c r="H222" s="69"/>
      <c r="I222" s="69"/>
      <c r="J222" s="69"/>
      <c r="K222" s="69"/>
      <c r="L222" s="83">
        <v>0.1731</v>
      </c>
      <c r="M222" s="27"/>
      <c r="N222" s="27"/>
      <c r="O222" s="28"/>
    </row>
    <row r="223" spans="2:15" ht="15.75">
      <c r="B223" s="119"/>
      <c r="C223" s="121"/>
      <c r="D223" s="7" t="s">
        <v>18</v>
      </c>
      <c r="E223" s="69"/>
      <c r="F223" s="69"/>
      <c r="G223" s="69"/>
      <c r="H223" s="69"/>
      <c r="I223" s="69"/>
      <c r="J223" s="69"/>
      <c r="K223" s="69"/>
      <c r="L223" s="69"/>
      <c r="M223" s="27"/>
      <c r="N223" s="27"/>
      <c r="O223" s="28"/>
    </row>
    <row r="224" spans="2:15" ht="15.75">
      <c r="B224" s="119"/>
      <c r="C224" s="121"/>
      <c r="D224" s="7" t="s">
        <v>32</v>
      </c>
      <c r="E224" s="69"/>
      <c r="F224" s="69"/>
      <c r="G224" s="69"/>
      <c r="H224" s="69"/>
      <c r="I224" s="69"/>
      <c r="J224" s="69"/>
      <c r="K224" s="69"/>
      <c r="L224" s="69"/>
      <c r="M224" s="27"/>
      <c r="N224" s="27"/>
      <c r="O224" s="28"/>
    </row>
    <row r="225" spans="2:15" ht="15.75">
      <c r="B225" s="119"/>
      <c r="C225" s="121"/>
      <c r="D225" s="71" t="s">
        <v>90</v>
      </c>
      <c r="E225" s="69"/>
      <c r="F225" s="69"/>
      <c r="G225" s="69"/>
      <c r="H225" s="69"/>
      <c r="I225" s="69"/>
      <c r="J225" s="69"/>
      <c r="K225" s="69"/>
      <c r="L225" s="69"/>
      <c r="M225" s="27"/>
      <c r="N225" s="27"/>
      <c r="O225" s="28"/>
    </row>
    <row r="226" spans="2:15" ht="15.75">
      <c r="B226" s="119"/>
      <c r="C226" s="121"/>
      <c r="D226" s="71" t="s">
        <v>91</v>
      </c>
      <c r="E226" s="69"/>
      <c r="F226" s="69"/>
      <c r="G226" s="69"/>
      <c r="H226" s="69"/>
      <c r="I226" s="69"/>
      <c r="J226" s="69"/>
      <c r="K226" s="69"/>
      <c r="L226" s="69"/>
      <c r="M226" s="27"/>
      <c r="N226" s="27"/>
      <c r="O226" s="28"/>
    </row>
    <row r="227" spans="2:15" ht="16.5" thickBot="1">
      <c r="B227" s="119"/>
      <c r="C227" s="121"/>
      <c r="D227" s="8" t="s">
        <v>13</v>
      </c>
      <c r="E227" s="50">
        <f>SUM(E221:E226)</f>
        <v>1.4011</v>
      </c>
      <c r="F227" s="50">
        <f t="shared" ref="F227:L227" si="92">SUM(F221:F226)</f>
        <v>0.18540000000000001</v>
      </c>
      <c r="G227" s="50">
        <f t="shared" si="92"/>
        <v>1.0425</v>
      </c>
      <c r="H227" s="50">
        <f t="shared" si="92"/>
        <v>0</v>
      </c>
      <c r="I227" s="50">
        <f t="shared" si="92"/>
        <v>0</v>
      </c>
      <c r="J227" s="50">
        <f t="shared" si="92"/>
        <v>0</v>
      </c>
      <c r="K227" s="50">
        <f t="shared" si="92"/>
        <v>0</v>
      </c>
      <c r="L227" s="50">
        <f t="shared" si="92"/>
        <v>0.1731</v>
      </c>
      <c r="M227" s="38"/>
      <c r="N227" s="38"/>
      <c r="O227" s="39"/>
    </row>
    <row r="228" spans="2:15" ht="15.75">
      <c r="B228" s="118">
        <v>27</v>
      </c>
      <c r="C228" s="120" t="s">
        <v>135</v>
      </c>
      <c r="D228" s="6" t="s">
        <v>16</v>
      </c>
      <c r="E228" s="70"/>
      <c r="F228" s="70"/>
      <c r="G228" s="70"/>
      <c r="H228" s="70"/>
      <c r="I228" s="70"/>
      <c r="J228" s="70"/>
      <c r="K228" s="70"/>
      <c r="L228" s="70"/>
      <c r="M228" s="22"/>
      <c r="N228" s="22"/>
      <c r="O228" s="23"/>
    </row>
    <row r="229" spans="2:15" ht="15.75">
      <c r="B229" s="119"/>
      <c r="C229" s="121"/>
      <c r="D229" s="7" t="s">
        <v>17</v>
      </c>
      <c r="E229" s="49">
        <v>1.4947999999999999</v>
      </c>
      <c r="F229" s="69"/>
      <c r="G229" s="69"/>
      <c r="H229" s="49">
        <v>1.4947999999999999</v>
      </c>
      <c r="I229" s="69"/>
      <c r="J229" s="69"/>
      <c r="K229" s="69"/>
      <c r="L229" s="69"/>
      <c r="M229" s="27"/>
      <c r="N229" s="27"/>
      <c r="O229" s="28"/>
    </row>
    <row r="230" spans="2:15" ht="15.75">
      <c r="B230" s="119"/>
      <c r="C230" s="121"/>
      <c r="D230" s="7" t="s">
        <v>18</v>
      </c>
      <c r="E230" s="49">
        <v>1.4947999999999999</v>
      </c>
      <c r="F230" s="69"/>
      <c r="G230" s="69"/>
      <c r="H230" s="49">
        <v>1.4947999999999999</v>
      </c>
      <c r="I230" s="69"/>
      <c r="J230" s="69"/>
      <c r="K230" s="69"/>
      <c r="L230" s="69"/>
      <c r="M230" s="27"/>
      <c r="N230" s="27"/>
      <c r="O230" s="28"/>
    </row>
    <row r="231" spans="2:15" ht="15.75">
      <c r="B231" s="119"/>
      <c r="C231" s="121"/>
      <c r="D231" s="7" t="s">
        <v>32</v>
      </c>
      <c r="E231" s="69"/>
      <c r="F231" s="69"/>
      <c r="G231" s="69"/>
      <c r="H231" s="69"/>
      <c r="I231" s="69"/>
      <c r="J231" s="69"/>
      <c r="K231" s="69"/>
      <c r="L231" s="69"/>
      <c r="M231" s="27"/>
      <c r="N231" s="27"/>
      <c r="O231" s="28"/>
    </row>
    <row r="232" spans="2:15" ht="15.75">
      <c r="B232" s="119"/>
      <c r="C232" s="121"/>
      <c r="D232" s="71" t="s">
        <v>90</v>
      </c>
      <c r="E232" s="69"/>
      <c r="F232" s="69"/>
      <c r="G232" s="69"/>
      <c r="H232" s="69"/>
      <c r="I232" s="69"/>
      <c r="J232" s="69"/>
      <c r="K232" s="69"/>
      <c r="L232" s="69"/>
      <c r="M232" s="27"/>
      <c r="N232" s="27"/>
      <c r="O232" s="28"/>
    </row>
    <row r="233" spans="2:15" ht="15.75">
      <c r="B233" s="119"/>
      <c r="C233" s="121"/>
      <c r="D233" s="71" t="s">
        <v>91</v>
      </c>
      <c r="E233" s="69"/>
      <c r="F233" s="69"/>
      <c r="G233" s="69"/>
      <c r="H233" s="69"/>
      <c r="I233" s="69"/>
      <c r="J233" s="69"/>
      <c r="K233" s="69"/>
      <c r="L233" s="69"/>
      <c r="M233" s="27"/>
      <c r="N233" s="27"/>
      <c r="O233" s="28"/>
    </row>
    <row r="234" spans="2:15" ht="16.5" thickBot="1">
      <c r="B234" s="119"/>
      <c r="C234" s="121"/>
      <c r="D234" s="8" t="s">
        <v>13</v>
      </c>
      <c r="E234" s="50">
        <f>SUM(E228:E233)</f>
        <v>2.9895999999999998</v>
      </c>
      <c r="F234" s="50">
        <f t="shared" ref="F234:L234" si="93">SUM(F228:F233)</f>
        <v>0</v>
      </c>
      <c r="G234" s="50">
        <f t="shared" si="93"/>
        <v>0</v>
      </c>
      <c r="H234" s="50">
        <f t="shared" si="93"/>
        <v>2.9895999999999998</v>
      </c>
      <c r="I234" s="50">
        <f t="shared" si="93"/>
        <v>0</v>
      </c>
      <c r="J234" s="50">
        <f t="shared" si="93"/>
        <v>0</v>
      </c>
      <c r="K234" s="50">
        <f t="shared" si="93"/>
        <v>0</v>
      </c>
      <c r="L234" s="50">
        <f t="shared" si="93"/>
        <v>0</v>
      </c>
      <c r="M234" s="38"/>
      <c r="N234" s="38"/>
      <c r="O234" s="39"/>
    </row>
    <row r="235" spans="2:15" ht="15.75">
      <c r="B235" s="118">
        <v>28</v>
      </c>
      <c r="C235" s="120" t="s">
        <v>136</v>
      </c>
      <c r="D235" s="6" t="s">
        <v>16</v>
      </c>
      <c r="E235" s="70"/>
      <c r="F235" s="70"/>
      <c r="G235" s="70"/>
      <c r="H235" s="70"/>
      <c r="I235" s="70"/>
      <c r="J235" s="70"/>
      <c r="K235" s="70"/>
      <c r="L235" s="70"/>
      <c r="M235" s="22"/>
      <c r="N235" s="22"/>
      <c r="O235" s="23"/>
    </row>
    <row r="236" spans="2:15" ht="15.75">
      <c r="B236" s="119"/>
      <c r="C236" s="121"/>
      <c r="D236" s="7" t="s">
        <v>17</v>
      </c>
      <c r="E236" s="49">
        <v>7.7399999999999997E-2</v>
      </c>
      <c r="F236" s="49"/>
      <c r="G236" s="49">
        <v>7.7399999999999997E-2</v>
      </c>
      <c r="H236" s="69"/>
      <c r="I236" s="69"/>
      <c r="J236" s="69"/>
      <c r="K236" s="69"/>
      <c r="L236" s="69"/>
      <c r="M236" s="27"/>
      <c r="N236" s="27"/>
      <c r="O236" s="28"/>
    </row>
    <row r="237" spans="2:15" ht="15.75">
      <c r="B237" s="119"/>
      <c r="C237" s="121"/>
      <c r="D237" s="7" t="s">
        <v>18</v>
      </c>
      <c r="E237" s="69"/>
      <c r="F237" s="69"/>
      <c r="G237" s="69"/>
      <c r="H237" s="69"/>
      <c r="I237" s="69"/>
      <c r="J237" s="69"/>
      <c r="K237" s="69"/>
      <c r="L237" s="69"/>
      <c r="M237" s="27"/>
      <c r="N237" s="27"/>
      <c r="O237" s="28"/>
    </row>
    <row r="238" spans="2:15" ht="15.75">
      <c r="B238" s="119"/>
      <c r="C238" s="121"/>
      <c r="D238" s="7" t="s">
        <v>32</v>
      </c>
      <c r="E238" s="69"/>
      <c r="F238" s="69"/>
      <c r="G238" s="69"/>
      <c r="H238" s="69"/>
      <c r="I238" s="69"/>
      <c r="J238" s="69"/>
      <c r="K238" s="69"/>
      <c r="L238" s="69"/>
      <c r="M238" s="27"/>
      <c r="N238" s="27"/>
      <c r="O238" s="28"/>
    </row>
    <row r="239" spans="2:15" ht="15.75">
      <c r="B239" s="119"/>
      <c r="C239" s="121"/>
      <c r="D239" s="71" t="s">
        <v>90</v>
      </c>
      <c r="E239" s="69"/>
      <c r="F239" s="69"/>
      <c r="G239" s="69"/>
      <c r="H239" s="69"/>
      <c r="I239" s="69"/>
      <c r="J239" s="69"/>
      <c r="K239" s="69"/>
      <c r="L239" s="69"/>
      <c r="M239" s="27"/>
      <c r="N239" s="27"/>
      <c r="O239" s="28"/>
    </row>
    <row r="240" spans="2:15" ht="15.75">
      <c r="B240" s="119"/>
      <c r="C240" s="121"/>
      <c r="D240" s="71" t="s">
        <v>91</v>
      </c>
      <c r="E240" s="69"/>
      <c r="F240" s="69"/>
      <c r="G240" s="69"/>
      <c r="H240" s="69"/>
      <c r="I240" s="69"/>
      <c r="J240" s="69"/>
      <c r="K240" s="69"/>
      <c r="L240" s="69"/>
      <c r="M240" s="27"/>
      <c r="N240" s="27"/>
      <c r="O240" s="28"/>
    </row>
    <row r="241" spans="2:15" ht="16.5" thickBot="1">
      <c r="B241" s="122"/>
      <c r="C241" s="123"/>
      <c r="D241" s="5" t="s">
        <v>13</v>
      </c>
      <c r="E241" s="47">
        <f>SUM(E235:E240)</f>
        <v>7.7399999999999997E-2</v>
      </c>
      <c r="F241" s="47">
        <f t="shared" ref="F241:L241" si="94">SUM(F235:F240)</f>
        <v>0</v>
      </c>
      <c r="G241" s="47">
        <f t="shared" si="94"/>
        <v>7.7399999999999997E-2</v>
      </c>
      <c r="H241" s="47">
        <f t="shared" si="94"/>
        <v>0</v>
      </c>
      <c r="I241" s="47">
        <f t="shared" si="94"/>
        <v>0</v>
      </c>
      <c r="J241" s="47">
        <f t="shared" si="94"/>
        <v>0</v>
      </c>
      <c r="K241" s="47">
        <f t="shared" si="94"/>
        <v>0</v>
      </c>
      <c r="L241" s="47">
        <f t="shared" si="94"/>
        <v>0</v>
      </c>
      <c r="M241" s="31"/>
      <c r="N241" s="31"/>
      <c r="O241" s="32"/>
    </row>
    <row r="242" spans="2:15" ht="15.75">
      <c r="B242" s="119">
        <v>29</v>
      </c>
      <c r="C242" s="157" t="s">
        <v>37</v>
      </c>
      <c r="D242" s="9" t="s">
        <v>16</v>
      </c>
      <c r="E242" s="51">
        <v>0.873</v>
      </c>
      <c r="F242" s="51"/>
      <c r="G242" s="51">
        <v>0.153</v>
      </c>
      <c r="H242" s="51">
        <v>0.72</v>
      </c>
      <c r="I242" s="35"/>
      <c r="J242" s="35"/>
      <c r="K242" s="35"/>
      <c r="L242" s="35"/>
      <c r="M242" s="35"/>
      <c r="N242" s="35"/>
      <c r="O242" s="36"/>
    </row>
    <row r="243" spans="2:15" ht="15.75">
      <c r="B243" s="119"/>
      <c r="C243" s="136"/>
      <c r="D243" s="7" t="s">
        <v>17</v>
      </c>
      <c r="E243" s="49"/>
      <c r="F243" s="49"/>
      <c r="G243" s="49"/>
      <c r="H243" s="49"/>
      <c r="I243" s="27"/>
      <c r="J243" s="27"/>
      <c r="K243" s="27"/>
      <c r="L243" s="27"/>
      <c r="M243" s="27"/>
      <c r="N243" s="27"/>
      <c r="O243" s="28"/>
    </row>
    <row r="244" spans="2:15" ht="15.75">
      <c r="B244" s="119"/>
      <c r="C244" s="136"/>
      <c r="D244" s="7" t="s">
        <v>18</v>
      </c>
      <c r="E244" s="49"/>
      <c r="F244" s="49"/>
      <c r="G244" s="49"/>
      <c r="H244" s="49"/>
      <c r="I244" s="27"/>
      <c r="J244" s="27"/>
      <c r="K244" s="27"/>
      <c r="L244" s="27"/>
      <c r="M244" s="27"/>
      <c r="N244" s="27"/>
      <c r="O244" s="28"/>
    </row>
    <row r="245" spans="2:15" ht="15.75">
      <c r="B245" s="119"/>
      <c r="C245" s="136"/>
      <c r="D245" s="7" t="s">
        <v>32</v>
      </c>
      <c r="E245" s="49"/>
      <c r="F245" s="49"/>
      <c r="G245" s="49"/>
      <c r="H245" s="49"/>
      <c r="I245" s="27"/>
      <c r="J245" s="27"/>
      <c r="K245" s="27"/>
      <c r="L245" s="27"/>
      <c r="M245" s="27"/>
      <c r="N245" s="27"/>
      <c r="O245" s="28"/>
    </row>
    <row r="246" spans="2:15" ht="15.75">
      <c r="B246" s="119"/>
      <c r="C246" s="136"/>
      <c r="D246" s="71" t="s">
        <v>90</v>
      </c>
      <c r="E246" s="80"/>
      <c r="F246" s="80"/>
      <c r="G246" s="80"/>
      <c r="H246" s="80"/>
      <c r="I246" s="38"/>
      <c r="J246" s="38"/>
      <c r="K246" s="38"/>
      <c r="L246" s="38"/>
      <c r="M246" s="38"/>
      <c r="N246" s="38"/>
      <c r="O246" s="39"/>
    </row>
    <row r="247" spans="2:15" ht="15.75">
      <c r="B247" s="119"/>
      <c r="C247" s="136"/>
      <c r="D247" s="71" t="s">
        <v>91</v>
      </c>
      <c r="E247" s="80"/>
      <c r="F247" s="80"/>
      <c r="G247" s="80"/>
      <c r="H247" s="80"/>
      <c r="I247" s="38"/>
      <c r="J247" s="38"/>
      <c r="K247" s="38"/>
      <c r="L247" s="38"/>
      <c r="M247" s="38"/>
      <c r="N247" s="38"/>
      <c r="O247" s="39"/>
    </row>
    <row r="248" spans="2:15" ht="24.75" customHeight="1" thickBot="1">
      <c r="B248" s="122"/>
      <c r="C248" s="144"/>
      <c r="D248" s="5" t="s">
        <v>13</v>
      </c>
      <c r="E248" s="47">
        <f t="shared" ref="E248" si="95">SUM(E242:E245)</f>
        <v>0.873</v>
      </c>
      <c r="F248" s="47">
        <f t="shared" ref="F248" si="96">SUM(F242:F245)</f>
        <v>0</v>
      </c>
      <c r="G248" s="47">
        <f t="shared" ref="G248" si="97">SUM(G242:G245)</f>
        <v>0.153</v>
      </c>
      <c r="H248" s="47">
        <f t="shared" ref="H248" si="98">SUM(H242:H245)</f>
        <v>0.72</v>
      </c>
      <c r="I248" s="47">
        <f t="shared" ref="I248" si="99">SUM(I242:I245)</f>
        <v>0</v>
      </c>
      <c r="J248" s="47">
        <f t="shared" ref="J248" si="100">SUM(J242:J245)</f>
        <v>0</v>
      </c>
      <c r="K248" s="47">
        <f t="shared" ref="K248" si="101">SUM(K242:K245)</f>
        <v>0</v>
      </c>
      <c r="L248" s="47">
        <f t="shared" ref="L248" si="102">SUM(L242:L245)</f>
        <v>0</v>
      </c>
      <c r="M248" s="31"/>
      <c r="N248" s="31"/>
      <c r="O248" s="32"/>
    </row>
    <row r="249" spans="2:15" ht="15.75">
      <c r="B249" s="118">
        <v>30</v>
      </c>
      <c r="C249" s="135" t="s">
        <v>38</v>
      </c>
      <c r="D249" s="6" t="s">
        <v>16</v>
      </c>
      <c r="E249" s="48"/>
      <c r="F249" s="48"/>
      <c r="G249" s="48"/>
      <c r="H249" s="48"/>
      <c r="I249" s="22"/>
      <c r="J249" s="22"/>
      <c r="K249" s="10"/>
      <c r="L249" s="10"/>
      <c r="M249" s="10"/>
      <c r="N249" s="10"/>
      <c r="O249" s="11"/>
    </row>
    <row r="250" spans="2:15" ht="15.75">
      <c r="B250" s="119"/>
      <c r="C250" s="136"/>
      <c r="D250" s="7" t="s">
        <v>17</v>
      </c>
      <c r="E250" s="49">
        <v>11.49</v>
      </c>
      <c r="F250" s="49"/>
      <c r="G250" s="49"/>
      <c r="H250" s="49"/>
      <c r="I250" s="27"/>
      <c r="J250" s="27"/>
      <c r="K250" s="2"/>
      <c r="L250" s="2"/>
      <c r="M250" s="2"/>
      <c r="N250" s="2"/>
      <c r="O250" s="12"/>
    </row>
    <row r="251" spans="2:15" ht="15.75">
      <c r="B251" s="119"/>
      <c r="C251" s="136"/>
      <c r="D251" s="7" t="s">
        <v>18</v>
      </c>
      <c r="E251" s="49">
        <v>11.49</v>
      </c>
      <c r="F251" s="49"/>
      <c r="G251" s="49"/>
      <c r="H251" s="49"/>
      <c r="I251" s="27"/>
      <c r="J251" s="27"/>
      <c r="K251" s="2"/>
      <c r="L251" s="2"/>
      <c r="M251" s="2"/>
      <c r="N251" s="2"/>
      <c r="O251" s="12"/>
    </row>
    <row r="252" spans="2:15" ht="15.75">
      <c r="B252" s="119"/>
      <c r="C252" s="136"/>
      <c r="D252" s="7" t="s">
        <v>32</v>
      </c>
      <c r="E252" s="49">
        <v>11.5</v>
      </c>
      <c r="F252" s="49"/>
      <c r="G252" s="49"/>
      <c r="H252" s="49"/>
      <c r="I252" s="27"/>
      <c r="J252" s="27"/>
      <c r="K252" s="2"/>
      <c r="L252" s="2"/>
      <c r="M252" s="2"/>
      <c r="N252" s="2"/>
      <c r="O252" s="12"/>
    </row>
    <row r="253" spans="2:15" ht="15.75">
      <c r="B253" s="119"/>
      <c r="C253" s="136"/>
      <c r="D253" s="71" t="s">
        <v>90</v>
      </c>
      <c r="E253" s="80"/>
      <c r="F253" s="80"/>
      <c r="G253" s="80"/>
      <c r="H253" s="80"/>
      <c r="I253" s="38"/>
      <c r="J253" s="38"/>
      <c r="K253" s="15"/>
      <c r="L253" s="15"/>
      <c r="M253" s="15"/>
      <c r="N253" s="15"/>
      <c r="O253" s="16"/>
    </row>
    <row r="254" spans="2:15" ht="15.75">
      <c r="B254" s="119"/>
      <c r="C254" s="136"/>
      <c r="D254" s="71" t="s">
        <v>91</v>
      </c>
      <c r="E254" s="80"/>
      <c r="F254" s="80"/>
      <c r="G254" s="80"/>
      <c r="H254" s="80"/>
      <c r="I254" s="38"/>
      <c r="J254" s="38"/>
      <c r="K254" s="15"/>
      <c r="L254" s="15"/>
      <c r="M254" s="15"/>
      <c r="N254" s="15"/>
      <c r="O254" s="16"/>
    </row>
    <row r="255" spans="2:15" ht="16.5" thickBot="1">
      <c r="B255" s="122"/>
      <c r="C255" s="144"/>
      <c r="D255" s="5" t="s">
        <v>13</v>
      </c>
      <c r="E255" s="47">
        <f t="shared" ref="E255" si="103">SUM(E249:E252)</f>
        <v>34.480000000000004</v>
      </c>
      <c r="F255" s="47">
        <f t="shared" ref="F255" si="104">SUM(F249:F252)</f>
        <v>0</v>
      </c>
      <c r="G255" s="47">
        <f t="shared" ref="G255" si="105">SUM(G249:G252)</f>
        <v>0</v>
      </c>
      <c r="H255" s="47">
        <f t="shared" ref="H255" si="106">SUM(H249:H252)</f>
        <v>0</v>
      </c>
      <c r="I255" s="47">
        <f t="shared" ref="I255" si="107">SUM(I249:I252)</f>
        <v>0</v>
      </c>
      <c r="J255" s="47">
        <f t="shared" ref="J255" si="108">SUM(J249:J252)</f>
        <v>0</v>
      </c>
      <c r="K255" s="47">
        <f t="shared" ref="K255" si="109">SUM(K249:K252)</f>
        <v>0</v>
      </c>
      <c r="L255" s="47">
        <f t="shared" ref="L255" si="110">SUM(L249:L252)</f>
        <v>0</v>
      </c>
      <c r="M255" s="13"/>
      <c r="N255" s="13"/>
      <c r="O255" s="14"/>
    </row>
    <row r="256" spans="2:15" ht="15.75">
      <c r="B256" s="118">
        <v>31</v>
      </c>
      <c r="C256" s="156" t="s">
        <v>39</v>
      </c>
      <c r="D256" s="6" t="s">
        <v>16</v>
      </c>
      <c r="E256" s="48"/>
      <c r="F256" s="48"/>
      <c r="G256" s="48"/>
      <c r="H256" s="48"/>
      <c r="I256" s="22"/>
      <c r="J256" s="22"/>
      <c r="K256" s="10"/>
      <c r="L256" s="10"/>
      <c r="M256" s="10"/>
      <c r="N256" s="10"/>
      <c r="O256" s="11"/>
    </row>
    <row r="257" spans="2:15" ht="15.75">
      <c r="B257" s="119"/>
      <c r="C257" s="136"/>
      <c r="D257" s="7" t="s">
        <v>17</v>
      </c>
      <c r="E257" s="49">
        <v>2</v>
      </c>
      <c r="F257" s="49"/>
      <c r="G257" s="49"/>
      <c r="H257" s="49"/>
      <c r="I257" s="27"/>
      <c r="J257" s="27"/>
      <c r="K257" s="2"/>
      <c r="L257" s="2"/>
      <c r="M257" s="2"/>
      <c r="N257" s="2"/>
      <c r="O257" s="12"/>
    </row>
    <row r="258" spans="2:15" ht="15.75">
      <c r="B258" s="119"/>
      <c r="C258" s="136"/>
      <c r="D258" s="7" t="s">
        <v>18</v>
      </c>
      <c r="E258" s="49">
        <v>2</v>
      </c>
      <c r="F258" s="49"/>
      <c r="G258" s="49"/>
      <c r="H258" s="49"/>
      <c r="I258" s="27"/>
      <c r="J258" s="27"/>
      <c r="K258" s="2"/>
      <c r="L258" s="2"/>
      <c r="M258" s="2"/>
      <c r="N258" s="2"/>
      <c r="O258" s="12"/>
    </row>
    <row r="259" spans="2:15" ht="15.75">
      <c r="B259" s="119"/>
      <c r="C259" s="136"/>
      <c r="D259" s="7" t="s">
        <v>32</v>
      </c>
      <c r="E259" s="49"/>
      <c r="F259" s="49"/>
      <c r="G259" s="49"/>
      <c r="H259" s="49"/>
      <c r="I259" s="27"/>
      <c r="J259" s="27"/>
      <c r="K259" s="2"/>
      <c r="L259" s="2"/>
      <c r="M259" s="2"/>
      <c r="N259" s="2"/>
      <c r="O259" s="12"/>
    </row>
    <row r="260" spans="2:15" ht="15.75">
      <c r="B260" s="119"/>
      <c r="C260" s="136"/>
      <c r="D260" s="71" t="s">
        <v>90</v>
      </c>
      <c r="E260" s="80"/>
      <c r="F260" s="80"/>
      <c r="G260" s="80"/>
      <c r="H260" s="80"/>
      <c r="I260" s="38"/>
      <c r="J260" s="38"/>
      <c r="K260" s="15"/>
      <c r="L260" s="15"/>
      <c r="M260" s="15"/>
      <c r="N260" s="15"/>
      <c r="O260" s="16"/>
    </row>
    <row r="261" spans="2:15" ht="15.75">
      <c r="B261" s="119"/>
      <c r="C261" s="136"/>
      <c r="D261" s="71" t="s">
        <v>91</v>
      </c>
      <c r="E261" s="80"/>
      <c r="F261" s="80"/>
      <c r="G261" s="80"/>
      <c r="H261" s="80"/>
      <c r="I261" s="38"/>
      <c r="J261" s="38"/>
      <c r="K261" s="15"/>
      <c r="L261" s="15"/>
      <c r="M261" s="15"/>
      <c r="N261" s="15"/>
      <c r="O261" s="16"/>
    </row>
    <row r="262" spans="2:15" ht="16.5" customHeight="1" thickBot="1">
      <c r="B262" s="122"/>
      <c r="C262" s="144"/>
      <c r="D262" s="5" t="s">
        <v>13</v>
      </c>
      <c r="E262" s="47">
        <f t="shared" ref="E262" si="111">SUM(E256:E259)</f>
        <v>4</v>
      </c>
      <c r="F262" s="47">
        <f t="shared" ref="F262" si="112">SUM(F256:F259)</f>
        <v>0</v>
      </c>
      <c r="G262" s="47">
        <f t="shared" ref="G262" si="113">SUM(G256:G259)</f>
        <v>0</v>
      </c>
      <c r="H262" s="47">
        <f t="shared" ref="H262" si="114">SUM(H256:H259)</f>
        <v>0</v>
      </c>
      <c r="I262" s="47">
        <f t="shared" ref="I262" si="115">SUM(I256:I259)</f>
        <v>0</v>
      </c>
      <c r="J262" s="47">
        <f t="shared" ref="J262" si="116">SUM(J256:J259)</f>
        <v>0</v>
      </c>
      <c r="K262" s="47">
        <f t="shared" ref="K262" si="117">SUM(K256:K259)</f>
        <v>0</v>
      </c>
      <c r="L262" s="47">
        <f t="shared" ref="L262" si="118">SUM(L256:L259)</f>
        <v>0</v>
      </c>
      <c r="M262" s="13"/>
      <c r="N262" s="13"/>
      <c r="O262" s="14"/>
    </row>
    <row r="263" spans="2:15" ht="15.75">
      <c r="B263" s="118">
        <v>32</v>
      </c>
      <c r="C263" s="156" t="s">
        <v>40</v>
      </c>
      <c r="D263" s="6" t="s">
        <v>16</v>
      </c>
      <c r="E263" s="48"/>
      <c r="F263" s="48"/>
      <c r="G263" s="48"/>
      <c r="H263" s="48"/>
      <c r="I263" s="22"/>
      <c r="J263" s="22"/>
      <c r="K263" s="10"/>
      <c r="L263" s="10"/>
      <c r="M263" s="10"/>
      <c r="N263" s="10"/>
      <c r="O263" s="11"/>
    </row>
    <row r="264" spans="2:15" ht="15.75">
      <c r="B264" s="119"/>
      <c r="C264" s="136"/>
      <c r="D264" s="7" t="s">
        <v>17</v>
      </c>
      <c r="E264" s="49">
        <v>1</v>
      </c>
      <c r="F264" s="49"/>
      <c r="G264" s="49"/>
      <c r="H264" s="49"/>
      <c r="I264" s="27"/>
      <c r="J264" s="27"/>
      <c r="K264" s="2"/>
      <c r="L264" s="2"/>
      <c r="M264" s="2"/>
      <c r="N264" s="2"/>
      <c r="O264" s="12"/>
    </row>
    <row r="265" spans="2:15" ht="15.75">
      <c r="B265" s="119"/>
      <c r="C265" s="136"/>
      <c r="D265" s="7" t="s">
        <v>18</v>
      </c>
      <c r="E265" s="49">
        <v>1</v>
      </c>
      <c r="F265" s="49"/>
      <c r="G265" s="49"/>
      <c r="H265" s="49"/>
      <c r="I265" s="27"/>
      <c r="J265" s="27"/>
      <c r="K265" s="2"/>
      <c r="L265" s="2"/>
      <c r="M265" s="2"/>
      <c r="N265" s="2"/>
      <c r="O265" s="12"/>
    </row>
    <row r="266" spans="2:15" ht="15.75">
      <c r="B266" s="119"/>
      <c r="C266" s="136"/>
      <c r="D266" s="7" t="s">
        <v>32</v>
      </c>
      <c r="E266" s="49"/>
      <c r="F266" s="49"/>
      <c r="G266" s="49"/>
      <c r="H266" s="49"/>
      <c r="I266" s="27"/>
      <c r="J266" s="27"/>
      <c r="K266" s="2"/>
      <c r="L266" s="2"/>
      <c r="M266" s="2"/>
      <c r="N266" s="2"/>
      <c r="O266" s="12"/>
    </row>
    <row r="267" spans="2:15" ht="15.75">
      <c r="B267" s="119"/>
      <c r="C267" s="136"/>
      <c r="D267" s="71" t="s">
        <v>90</v>
      </c>
      <c r="E267" s="80"/>
      <c r="F267" s="80"/>
      <c r="G267" s="80"/>
      <c r="H267" s="80"/>
      <c r="I267" s="38"/>
      <c r="J267" s="38"/>
      <c r="K267" s="15"/>
      <c r="L267" s="15"/>
      <c r="M267" s="15"/>
      <c r="N267" s="15"/>
      <c r="O267" s="16"/>
    </row>
    <row r="268" spans="2:15" ht="15.75">
      <c r="B268" s="119"/>
      <c r="C268" s="136"/>
      <c r="D268" s="71" t="s">
        <v>91</v>
      </c>
      <c r="E268" s="80"/>
      <c r="F268" s="80"/>
      <c r="G268" s="80"/>
      <c r="H268" s="80"/>
      <c r="I268" s="38"/>
      <c r="J268" s="38"/>
      <c r="K268" s="15"/>
      <c r="L268" s="15"/>
      <c r="M268" s="15"/>
      <c r="N268" s="15"/>
      <c r="O268" s="16"/>
    </row>
    <row r="269" spans="2:15" ht="19.5" customHeight="1" thickBot="1">
      <c r="B269" s="122"/>
      <c r="C269" s="144"/>
      <c r="D269" s="5" t="s">
        <v>13</v>
      </c>
      <c r="E269" s="47">
        <f t="shared" ref="E269" si="119">SUM(E263:E266)</f>
        <v>2</v>
      </c>
      <c r="F269" s="47">
        <f t="shared" ref="F269" si="120">SUM(F263:F266)</f>
        <v>0</v>
      </c>
      <c r="G269" s="47">
        <f t="shared" ref="G269" si="121">SUM(G263:G266)</f>
        <v>0</v>
      </c>
      <c r="H269" s="47">
        <f t="shared" ref="H269" si="122">SUM(H263:H266)</f>
        <v>0</v>
      </c>
      <c r="I269" s="47">
        <f t="shared" ref="I269" si="123">SUM(I263:I266)</f>
        <v>0</v>
      </c>
      <c r="J269" s="47">
        <f t="shared" ref="J269" si="124">SUM(J263:J266)</f>
        <v>0</v>
      </c>
      <c r="K269" s="47">
        <f t="shared" ref="K269" si="125">SUM(K263:K266)</f>
        <v>0</v>
      </c>
      <c r="L269" s="47">
        <f t="shared" ref="L269" si="126">SUM(L263:L266)</f>
        <v>0</v>
      </c>
      <c r="M269" s="13"/>
      <c r="N269" s="13"/>
      <c r="O269" s="14"/>
    </row>
    <row r="270" spans="2:15" ht="15.75">
      <c r="B270" s="118">
        <v>33</v>
      </c>
      <c r="C270" s="156" t="s">
        <v>41</v>
      </c>
      <c r="D270" s="6" t="s">
        <v>16</v>
      </c>
      <c r="E270" s="48"/>
      <c r="F270" s="48"/>
      <c r="G270" s="48"/>
      <c r="H270" s="48"/>
      <c r="I270" s="22"/>
      <c r="J270" s="22"/>
      <c r="K270" s="10"/>
      <c r="L270" s="10"/>
      <c r="M270" s="10"/>
      <c r="N270" s="10"/>
      <c r="O270" s="11"/>
    </row>
    <row r="271" spans="2:15" ht="15.75">
      <c r="B271" s="119"/>
      <c r="C271" s="136"/>
      <c r="D271" s="7" t="s">
        <v>17</v>
      </c>
      <c r="E271" s="49">
        <v>0.5</v>
      </c>
      <c r="F271" s="49"/>
      <c r="G271" s="49"/>
      <c r="H271" s="49"/>
      <c r="I271" s="27"/>
      <c r="J271" s="27"/>
      <c r="K271" s="2"/>
      <c r="L271" s="2"/>
      <c r="M271" s="2"/>
      <c r="N271" s="2"/>
      <c r="O271" s="12"/>
    </row>
    <row r="272" spans="2:15" ht="15.75">
      <c r="B272" s="119"/>
      <c r="C272" s="136"/>
      <c r="D272" s="7" t="s">
        <v>18</v>
      </c>
      <c r="E272" s="49">
        <v>0.5</v>
      </c>
      <c r="F272" s="49"/>
      <c r="G272" s="49"/>
      <c r="H272" s="49"/>
      <c r="I272" s="27"/>
      <c r="J272" s="27"/>
      <c r="K272" s="2"/>
      <c r="L272" s="2"/>
      <c r="M272" s="2"/>
      <c r="N272" s="2"/>
      <c r="O272" s="12"/>
    </row>
    <row r="273" spans="2:15" ht="15.75">
      <c r="B273" s="119"/>
      <c r="C273" s="136"/>
      <c r="D273" s="7" t="s">
        <v>32</v>
      </c>
      <c r="E273" s="49"/>
      <c r="F273" s="49"/>
      <c r="G273" s="49"/>
      <c r="H273" s="49"/>
      <c r="I273" s="27"/>
      <c r="J273" s="27"/>
      <c r="K273" s="2"/>
      <c r="L273" s="2"/>
      <c r="M273" s="2"/>
      <c r="N273" s="2"/>
      <c r="O273" s="12"/>
    </row>
    <row r="274" spans="2:15" ht="15.75">
      <c r="B274" s="119"/>
      <c r="C274" s="136"/>
      <c r="D274" s="71" t="s">
        <v>90</v>
      </c>
      <c r="E274" s="80"/>
      <c r="F274" s="80"/>
      <c r="G274" s="80"/>
      <c r="H274" s="80"/>
      <c r="I274" s="38"/>
      <c r="J274" s="38"/>
      <c r="K274" s="15"/>
      <c r="L274" s="15"/>
      <c r="M274" s="15"/>
      <c r="N274" s="15"/>
      <c r="O274" s="16"/>
    </row>
    <row r="275" spans="2:15" ht="15.75">
      <c r="B275" s="119"/>
      <c r="C275" s="136"/>
      <c r="D275" s="71" t="s">
        <v>91</v>
      </c>
      <c r="E275" s="80"/>
      <c r="F275" s="80"/>
      <c r="G275" s="80"/>
      <c r="H275" s="80"/>
      <c r="I275" s="38"/>
      <c r="J275" s="38"/>
      <c r="K275" s="15"/>
      <c r="L275" s="15"/>
      <c r="M275" s="15"/>
      <c r="N275" s="15"/>
      <c r="O275" s="16"/>
    </row>
    <row r="276" spans="2:15" ht="16.5" thickBot="1">
      <c r="B276" s="122"/>
      <c r="C276" s="144"/>
      <c r="D276" s="5" t="s">
        <v>13</v>
      </c>
      <c r="E276" s="47">
        <f t="shared" ref="E276" si="127">SUM(E270:E273)</f>
        <v>1</v>
      </c>
      <c r="F276" s="47">
        <f t="shared" ref="F276" si="128">SUM(F270:F273)</f>
        <v>0</v>
      </c>
      <c r="G276" s="47">
        <f t="shared" ref="G276" si="129">SUM(G270:G273)</f>
        <v>0</v>
      </c>
      <c r="H276" s="47">
        <f t="shared" ref="H276" si="130">SUM(H270:H273)</f>
        <v>0</v>
      </c>
      <c r="I276" s="47">
        <f t="shared" ref="I276" si="131">SUM(I270:I273)</f>
        <v>0</v>
      </c>
      <c r="J276" s="47">
        <f t="shared" ref="J276" si="132">SUM(J270:J273)</f>
        <v>0</v>
      </c>
      <c r="K276" s="47">
        <f t="shared" ref="K276" si="133">SUM(K270:K273)</f>
        <v>0</v>
      </c>
      <c r="L276" s="47">
        <f t="shared" ref="L276" si="134">SUM(L270:L273)</f>
        <v>0</v>
      </c>
      <c r="M276" s="13"/>
      <c r="N276" s="13"/>
      <c r="O276" s="14"/>
    </row>
    <row r="277" spans="2:15" ht="15.75">
      <c r="B277" s="118">
        <v>34</v>
      </c>
      <c r="C277" s="156" t="s">
        <v>42</v>
      </c>
      <c r="D277" s="6" t="s">
        <v>16</v>
      </c>
      <c r="E277" s="48"/>
      <c r="F277" s="48"/>
      <c r="G277" s="48"/>
      <c r="H277" s="48"/>
      <c r="I277" s="22"/>
      <c r="J277" s="22"/>
      <c r="K277" s="10"/>
      <c r="L277" s="10"/>
      <c r="M277" s="10"/>
      <c r="N277" s="10"/>
      <c r="O277" s="11"/>
    </row>
    <row r="278" spans="2:15" ht="15.75">
      <c r="B278" s="119"/>
      <c r="C278" s="133"/>
      <c r="D278" s="7" t="s">
        <v>17</v>
      </c>
      <c r="E278" s="49"/>
      <c r="F278" s="49"/>
      <c r="G278" s="49"/>
      <c r="H278" s="49"/>
      <c r="I278" s="27"/>
      <c r="J278" s="27"/>
      <c r="K278" s="2"/>
      <c r="L278" s="2"/>
      <c r="M278" s="2"/>
      <c r="N278" s="2"/>
      <c r="O278" s="12"/>
    </row>
    <row r="279" spans="2:15" ht="15.75">
      <c r="B279" s="119"/>
      <c r="C279" s="133"/>
      <c r="D279" s="7" t="s">
        <v>18</v>
      </c>
      <c r="E279" s="49">
        <v>0.69499999999999995</v>
      </c>
      <c r="F279" s="49"/>
      <c r="G279" s="49"/>
      <c r="H279" s="49"/>
      <c r="I279" s="27"/>
      <c r="J279" s="27"/>
      <c r="K279" s="2"/>
      <c r="L279" s="2"/>
      <c r="M279" s="2"/>
      <c r="N279" s="2"/>
      <c r="O279" s="12"/>
    </row>
    <row r="280" spans="2:15" ht="15.75">
      <c r="B280" s="119"/>
      <c r="C280" s="133"/>
      <c r="D280" s="7" t="s">
        <v>32</v>
      </c>
      <c r="E280" s="49">
        <v>0.69499999999999995</v>
      </c>
      <c r="F280" s="49"/>
      <c r="G280" s="49"/>
      <c r="H280" s="49"/>
      <c r="I280" s="27"/>
      <c r="J280" s="27"/>
      <c r="K280" s="2"/>
      <c r="L280" s="2"/>
      <c r="M280" s="2"/>
      <c r="N280" s="2"/>
      <c r="O280" s="12"/>
    </row>
    <row r="281" spans="2:15" ht="15.75">
      <c r="B281" s="119"/>
      <c r="C281" s="133"/>
      <c r="D281" s="71" t="s">
        <v>90</v>
      </c>
      <c r="E281" s="80"/>
      <c r="F281" s="80"/>
      <c r="G281" s="80"/>
      <c r="H281" s="80"/>
      <c r="I281" s="38"/>
      <c r="J281" s="38"/>
      <c r="K281" s="15"/>
      <c r="L281" s="15"/>
      <c r="M281" s="15"/>
      <c r="N281" s="15"/>
      <c r="O281" s="16"/>
    </row>
    <row r="282" spans="2:15" ht="15.75">
      <c r="B282" s="119"/>
      <c r="C282" s="133"/>
      <c r="D282" s="71" t="s">
        <v>91</v>
      </c>
      <c r="E282" s="80"/>
      <c r="F282" s="80"/>
      <c r="G282" s="80"/>
      <c r="H282" s="80"/>
      <c r="I282" s="38"/>
      <c r="J282" s="38"/>
      <c r="K282" s="15"/>
      <c r="L282" s="15"/>
      <c r="M282" s="15"/>
      <c r="N282" s="15"/>
      <c r="O282" s="16"/>
    </row>
    <row r="283" spans="2:15" ht="21.75" customHeight="1" thickBot="1">
      <c r="B283" s="122"/>
      <c r="C283" s="134"/>
      <c r="D283" s="5" t="s">
        <v>13</v>
      </c>
      <c r="E283" s="47">
        <f t="shared" ref="E283" si="135">SUM(E277:E280)</f>
        <v>1.39</v>
      </c>
      <c r="F283" s="47">
        <f t="shared" ref="F283" si="136">SUM(F277:F280)</f>
        <v>0</v>
      </c>
      <c r="G283" s="47">
        <f t="shared" ref="G283" si="137">SUM(G277:G280)</f>
        <v>0</v>
      </c>
      <c r="H283" s="47">
        <f t="shared" ref="H283" si="138">SUM(H277:H280)</f>
        <v>0</v>
      </c>
      <c r="I283" s="47">
        <f t="shared" ref="I283" si="139">SUM(I277:I280)</f>
        <v>0</v>
      </c>
      <c r="J283" s="47">
        <f t="shared" ref="J283" si="140">SUM(J277:J280)</f>
        <v>0</v>
      </c>
      <c r="K283" s="47">
        <f t="shared" ref="K283" si="141">SUM(K277:K280)</f>
        <v>0</v>
      </c>
      <c r="L283" s="47">
        <f t="shared" ref="L283" si="142">SUM(L277:L280)</f>
        <v>0</v>
      </c>
      <c r="M283" s="13"/>
      <c r="N283" s="13"/>
      <c r="O283" s="14"/>
    </row>
    <row r="284" spans="2:15" ht="15.75">
      <c r="B284" s="118"/>
      <c r="C284" s="168" t="s">
        <v>121</v>
      </c>
      <c r="D284" s="9" t="s">
        <v>16</v>
      </c>
      <c r="E284" s="51">
        <f>E291+E298+E326+E333+E340+E347+E354+E305+E312+E319</f>
        <v>2.8149999999999999</v>
      </c>
      <c r="F284" s="51">
        <f t="shared" ref="F284:H284" si="143">F291+F298+F326+F333+F340+F347+F354+F305+F312+F319</f>
        <v>0.48499999999999999</v>
      </c>
      <c r="G284" s="51">
        <f t="shared" si="143"/>
        <v>1.9790000000000001</v>
      </c>
      <c r="H284" s="51">
        <f t="shared" si="143"/>
        <v>0</v>
      </c>
      <c r="I284" s="51">
        <f t="shared" ref="I284:L284" si="144">I291+I298+I326+I333+I340+I347+I354</f>
        <v>0</v>
      </c>
      <c r="J284" s="51">
        <f t="shared" si="144"/>
        <v>0</v>
      </c>
      <c r="K284" s="51">
        <f>K291+K298+K326+K333+K340+K347+K354+K305+K312+K319</f>
        <v>0.35099999999999998</v>
      </c>
      <c r="L284" s="51">
        <f t="shared" si="144"/>
        <v>0</v>
      </c>
      <c r="M284" s="17"/>
      <c r="N284" s="17"/>
      <c r="O284" s="18"/>
    </row>
    <row r="285" spans="2:15" ht="15.75">
      <c r="B285" s="119"/>
      <c r="C285" s="166"/>
      <c r="D285" s="7" t="s">
        <v>17</v>
      </c>
      <c r="E285" s="49">
        <f>E292+E299+E327+E334+E341+E348+E355+E306+E313+E320</f>
        <v>17.7789</v>
      </c>
      <c r="F285" s="49">
        <f t="shared" ref="F285:H285" si="145">F292+F299+F327+F334+F341+F348+F355+F306+F313+F320</f>
        <v>0.88680000000000003</v>
      </c>
      <c r="G285" s="49">
        <f t="shared" si="145"/>
        <v>2.4275000000000002</v>
      </c>
      <c r="H285" s="49">
        <f t="shared" si="145"/>
        <v>0</v>
      </c>
      <c r="I285" s="49">
        <f t="shared" ref="I285:L285" si="146">I292+I299+I327+I334+I341+I348+I355+I306+I313+I320</f>
        <v>0</v>
      </c>
      <c r="J285" s="49">
        <f t="shared" si="146"/>
        <v>0</v>
      </c>
      <c r="K285" s="49">
        <f>K292+K299+K327+K334+K341+K348+K355+K306+K313+K320</f>
        <v>0.46460000000000001</v>
      </c>
      <c r="L285" s="49">
        <f t="shared" si="146"/>
        <v>0</v>
      </c>
      <c r="M285" s="2"/>
      <c r="N285" s="2"/>
      <c r="O285" s="12"/>
    </row>
    <row r="286" spans="2:15" ht="15.75">
      <c r="B286" s="119"/>
      <c r="C286" s="166"/>
      <c r="D286" s="7" t="s">
        <v>18</v>
      </c>
      <c r="E286" s="49">
        <f>E293+E300++E307+E314+E321+E328+E335+E342+E349+E356</f>
        <v>14</v>
      </c>
      <c r="F286" s="49">
        <f t="shared" ref="F286:H286" si="147">F293+F300++F307+F314+F321+F328+F335+F342+F349+F356</f>
        <v>0</v>
      </c>
      <c r="G286" s="49">
        <f t="shared" si="147"/>
        <v>0</v>
      </c>
      <c r="H286" s="49">
        <f t="shared" si="147"/>
        <v>0</v>
      </c>
      <c r="I286" s="49">
        <f t="shared" ref="I286:L286" si="148">I293+I300+I328+I335+I342+I349+I356</f>
        <v>0</v>
      </c>
      <c r="J286" s="49">
        <f t="shared" si="148"/>
        <v>0</v>
      </c>
      <c r="K286" s="49">
        <f>K293+K300++K307+K314+K321+K328+K335+K342+K349+K356</f>
        <v>0</v>
      </c>
      <c r="L286" s="49">
        <f t="shared" si="148"/>
        <v>0</v>
      </c>
      <c r="M286" s="2"/>
      <c r="N286" s="2"/>
      <c r="O286" s="12"/>
    </row>
    <row r="287" spans="2:15" ht="15.75">
      <c r="B287" s="119"/>
      <c r="C287" s="166"/>
      <c r="D287" s="7" t="s">
        <v>32</v>
      </c>
      <c r="E287" s="49">
        <f>E294+E301+E329+E336+E343+E350+E357</f>
        <v>17</v>
      </c>
      <c r="F287" s="49">
        <f t="shared" ref="F287:H287" si="149">F294+F301+F329+F336+F343+F350+F357</f>
        <v>0</v>
      </c>
      <c r="G287" s="49">
        <f t="shared" si="149"/>
        <v>0</v>
      </c>
      <c r="H287" s="49">
        <f t="shared" si="149"/>
        <v>0</v>
      </c>
      <c r="I287" s="49">
        <f t="shared" ref="I287:L287" si="150">I294+I301+I329+I336+I343+I350+I357</f>
        <v>0</v>
      </c>
      <c r="J287" s="49">
        <f t="shared" si="150"/>
        <v>0</v>
      </c>
      <c r="K287" s="49">
        <f>K294+K301+K329+K336+K343+K350+K357</f>
        <v>0</v>
      </c>
      <c r="L287" s="49">
        <f t="shared" si="150"/>
        <v>0</v>
      </c>
      <c r="M287" s="2"/>
      <c r="N287" s="2"/>
      <c r="O287" s="12"/>
    </row>
    <row r="288" spans="2:15" ht="15.75">
      <c r="B288" s="119"/>
      <c r="C288" s="166"/>
      <c r="D288" s="71" t="s">
        <v>90</v>
      </c>
      <c r="E288" s="80">
        <f>E295+E302+E309+E316+E323+E330+E337+E344+E351+E358</f>
        <v>0</v>
      </c>
      <c r="F288" s="80"/>
      <c r="G288" s="80"/>
      <c r="H288" s="80"/>
      <c r="I288" s="80"/>
      <c r="J288" s="80"/>
      <c r="K288" s="80"/>
      <c r="L288" s="80"/>
      <c r="M288" s="15"/>
      <c r="N288" s="15"/>
      <c r="O288" s="16"/>
    </row>
    <row r="289" spans="2:15" ht="15.75">
      <c r="B289" s="119"/>
      <c r="C289" s="166"/>
      <c r="D289" s="71" t="s">
        <v>91</v>
      </c>
      <c r="E289" s="80">
        <f>E296+E303+E310+E317+E324+E331+E338+E345+E352+E359</f>
        <v>0</v>
      </c>
      <c r="F289" s="80"/>
      <c r="G289" s="80"/>
      <c r="H289" s="80"/>
      <c r="I289" s="80"/>
      <c r="J289" s="80"/>
      <c r="K289" s="80"/>
      <c r="L289" s="80"/>
      <c r="M289" s="15"/>
      <c r="N289" s="15"/>
      <c r="O289" s="16"/>
    </row>
    <row r="290" spans="2:15" ht="16.5" thickBot="1">
      <c r="B290" s="119"/>
      <c r="C290" s="166"/>
      <c r="D290" s="8" t="s">
        <v>13</v>
      </c>
      <c r="E290" s="50">
        <f>SUM(E284:E289)</f>
        <v>51.593900000000005</v>
      </c>
      <c r="F290" s="50">
        <f>SUM(F284:F289)</f>
        <v>1.3717999999999999</v>
      </c>
      <c r="G290" s="50">
        <f t="shared" ref="G290:L290" si="151">SUM(G284:G289)</f>
        <v>4.4065000000000003</v>
      </c>
      <c r="H290" s="50">
        <f t="shared" si="151"/>
        <v>0</v>
      </c>
      <c r="I290" s="50">
        <f t="shared" si="151"/>
        <v>0</v>
      </c>
      <c r="J290" s="50">
        <f t="shared" si="151"/>
        <v>0</v>
      </c>
      <c r="K290" s="50">
        <f t="shared" si="151"/>
        <v>0.81559999999999999</v>
      </c>
      <c r="L290" s="50">
        <f t="shared" si="151"/>
        <v>0</v>
      </c>
      <c r="M290" s="15"/>
      <c r="N290" s="15"/>
      <c r="O290" s="16"/>
    </row>
    <row r="291" spans="2:15" ht="15.75">
      <c r="B291" s="118">
        <v>35</v>
      </c>
      <c r="C291" s="156" t="s">
        <v>43</v>
      </c>
      <c r="D291" s="6" t="s">
        <v>16</v>
      </c>
      <c r="E291" s="48">
        <v>1.415</v>
      </c>
      <c r="F291" s="48">
        <v>0.16</v>
      </c>
      <c r="G291" s="48">
        <v>0.995</v>
      </c>
      <c r="H291" s="48"/>
      <c r="I291" s="22"/>
      <c r="J291" s="22"/>
      <c r="K291" s="48">
        <v>0.26</v>
      </c>
      <c r="L291" s="10"/>
      <c r="M291" s="10"/>
      <c r="N291" s="10"/>
      <c r="O291" s="11"/>
    </row>
    <row r="292" spans="2:15" ht="15.75">
      <c r="B292" s="119"/>
      <c r="C292" s="136"/>
      <c r="D292" s="7" t="s">
        <v>17</v>
      </c>
      <c r="E292" s="49"/>
      <c r="F292" s="49"/>
      <c r="G292" s="49"/>
      <c r="H292" s="49"/>
      <c r="I292" s="27"/>
      <c r="J292" s="27"/>
      <c r="K292" s="2"/>
      <c r="L292" s="2"/>
      <c r="M292" s="2"/>
      <c r="N292" s="2"/>
      <c r="O292" s="12"/>
    </row>
    <row r="293" spans="2:15" ht="15.75">
      <c r="B293" s="119"/>
      <c r="C293" s="136"/>
      <c r="D293" s="7" t="s">
        <v>18</v>
      </c>
      <c r="E293" s="49"/>
      <c r="F293" s="49"/>
      <c r="G293" s="49"/>
      <c r="H293" s="49"/>
      <c r="I293" s="27"/>
      <c r="J293" s="27"/>
      <c r="K293" s="2"/>
      <c r="L293" s="2"/>
      <c r="M293" s="2"/>
      <c r="N293" s="2"/>
      <c r="O293" s="12"/>
    </row>
    <row r="294" spans="2:15" ht="15.75">
      <c r="B294" s="119"/>
      <c r="C294" s="136"/>
      <c r="D294" s="7" t="s">
        <v>32</v>
      </c>
      <c r="E294" s="49"/>
      <c r="F294" s="49"/>
      <c r="G294" s="49"/>
      <c r="H294" s="49"/>
      <c r="I294" s="27"/>
      <c r="J294" s="27"/>
      <c r="K294" s="2"/>
      <c r="L294" s="2"/>
      <c r="M294" s="2"/>
      <c r="N294" s="2"/>
      <c r="O294" s="12"/>
    </row>
    <row r="295" spans="2:15" ht="15.75">
      <c r="B295" s="119"/>
      <c r="C295" s="136"/>
      <c r="D295" s="71" t="s">
        <v>90</v>
      </c>
      <c r="E295" s="80"/>
      <c r="F295" s="80"/>
      <c r="G295" s="80"/>
      <c r="H295" s="80"/>
      <c r="I295" s="38"/>
      <c r="J295" s="38"/>
      <c r="K295" s="15"/>
      <c r="L295" s="15"/>
      <c r="M295" s="15"/>
      <c r="N295" s="15"/>
      <c r="O295" s="16"/>
    </row>
    <row r="296" spans="2:15" ht="15.75">
      <c r="B296" s="119"/>
      <c r="C296" s="136"/>
      <c r="D296" s="71" t="s">
        <v>91</v>
      </c>
      <c r="E296" s="80"/>
      <c r="F296" s="80"/>
      <c r="G296" s="80"/>
      <c r="H296" s="80"/>
      <c r="I296" s="38"/>
      <c r="J296" s="38"/>
      <c r="K296" s="15"/>
      <c r="L296" s="15"/>
      <c r="M296" s="15"/>
      <c r="N296" s="15"/>
      <c r="O296" s="16"/>
    </row>
    <row r="297" spans="2:15" ht="16.5" thickBot="1">
      <c r="B297" s="122"/>
      <c r="C297" s="144"/>
      <c r="D297" s="5" t="s">
        <v>13</v>
      </c>
      <c r="E297" s="47">
        <f t="shared" ref="E297" si="152">SUM(E291:E294)</f>
        <v>1.415</v>
      </c>
      <c r="F297" s="47">
        <f t="shared" ref="F297" si="153">SUM(F291:F294)</f>
        <v>0.16</v>
      </c>
      <c r="G297" s="47">
        <f t="shared" ref="G297" si="154">SUM(G291:G294)</f>
        <v>0.995</v>
      </c>
      <c r="H297" s="47">
        <f t="shared" ref="H297" si="155">SUM(H291:H294)</f>
        <v>0</v>
      </c>
      <c r="I297" s="47">
        <f t="shared" ref="I297" si="156">SUM(I291:I294)</f>
        <v>0</v>
      </c>
      <c r="J297" s="47">
        <f t="shared" ref="J297" si="157">SUM(J291:J294)</f>
        <v>0</v>
      </c>
      <c r="K297" s="47">
        <f t="shared" ref="K297:L297" si="158">SUM(K291:K294)</f>
        <v>0.26</v>
      </c>
      <c r="L297" s="47">
        <f t="shared" si="158"/>
        <v>0</v>
      </c>
      <c r="M297" s="13"/>
      <c r="N297" s="13"/>
      <c r="O297" s="14"/>
    </row>
    <row r="298" spans="2:15" ht="15.75">
      <c r="B298" s="118">
        <v>36</v>
      </c>
      <c r="C298" s="156" t="s">
        <v>45</v>
      </c>
      <c r="D298" s="6" t="s">
        <v>16</v>
      </c>
      <c r="E298" s="48">
        <v>1.4</v>
      </c>
      <c r="F298" s="48">
        <v>0.32500000000000001</v>
      </c>
      <c r="G298" s="48">
        <v>0.98399999999999999</v>
      </c>
      <c r="H298" s="48"/>
      <c r="I298" s="22"/>
      <c r="J298" s="22"/>
      <c r="K298" s="53">
        <v>9.0999999999999998E-2</v>
      </c>
      <c r="L298" s="10"/>
      <c r="M298" s="10"/>
      <c r="N298" s="10"/>
      <c r="O298" s="11"/>
    </row>
    <row r="299" spans="2:15" ht="15.75">
      <c r="B299" s="119"/>
      <c r="C299" s="136"/>
      <c r="D299" s="7" t="s">
        <v>17</v>
      </c>
      <c r="E299" s="49"/>
      <c r="F299" s="49"/>
      <c r="G299" s="49"/>
      <c r="H299" s="49"/>
      <c r="I299" s="27"/>
      <c r="J299" s="27"/>
      <c r="K299" s="2"/>
      <c r="L299" s="2"/>
      <c r="M299" s="2"/>
      <c r="N299" s="2"/>
      <c r="O299" s="12"/>
    </row>
    <row r="300" spans="2:15" ht="15.75">
      <c r="B300" s="119"/>
      <c r="C300" s="136"/>
      <c r="D300" s="7" t="s">
        <v>18</v>
      </c>
      <c r="E300" s="49"/>
      <c r="F300" s="49"/>
      <c r="G300" s="49"/>
      <c r="H300" s="49"/>
      <c r="I300" s="27"/>
      <c r="J300" s="27"/>
      <c r="K300" s="2"/>
      <c r="L300" s="2"/>
      <c r="M300" s="2"/>
      <c r="N300" s="2"/>
      <c r="O300" s="12"/>
    </row>
    <row r="301" spans="2:15" ht="15.75">
      <c r="B301" s="119"/>
      <c r="C301" s="136"/>
      <c r="D301" s="7" t="s">
        <v>32</v>
      </c>
      <c r="E301" s="49"/>
      <c r="F301" s="49"/>
      <c r="G301" s="49"/>
      <c r="H301" s="49"/>
      <c r="I301" s="27"/>
      <c r="J301" s="27"/>
      <c r="K301" s="2"/>
      <c r="L301" s="2"/>
      <c r="M301" s="2"/>
      <c r="N301" s="2"/>
      <c r="O301" s="12"/>
    </row>
    <row r="302" spans="2:15" ht="15.75">
      <c r="B302" s="119"/>
      <c r="C302" s="136"/>
      <c r="D302" s="71" t="s">
        <v>90</v>
      </c>
      <c r="E302" s="80"/>
      <c r="F302" s="80"/>
      <c r="G302" s="80"/>
      <c r="H302" s="80"/>
      <c r="I302" s="38"/>
      <c r="J302" s="38"/>
      <c r="K302" s="15"/>
      <c r="L302" s="15"/>
      <c r="M302" s="15"/>
      <c r="N302" s="15"/>
      <c r="O302" s="16"/>
    </row>
    <row r="303" spans="2:15" ht="15.75">
      <c r="B303" s="119"/>
      <c r="C303" s="136"/>
      <c r="D303" s="71" t="s">
        <v>91</v>
      </c>
      <c r="E303" s="80"/>
      <c r="F303" s="80"/>
      <c r="G303" s="80"/>
      <c r="H303" s="80"/>
      <c r="I303" s="38"/>
      <c r="J303" s="38"/>
      <c r="K303" s="15"/>
      <c r="L303" s="15"/>
      <c r="M303" s="15"/>
      <c r="N303" s="15"/>
      <c r="O303" s="16"/>
    </row>
    <row r="304" spans="2:15" ht="16.5" thickBot="1">
      <c r="B304" s="122"/>
      <c r="C304" s="144"/>
      <c r="D304" s="5" t="s">
        <v>13</v>
      </c>
      <c r="E304" s="47">
        <f t="shared" ref="E304" si="159">SUM(E298:E301)</f>
        <v>1.4</v>
      </c>
      <c r="F304" s="47">
        <f t="shared" ref="F304" si="160">SUM(F298:F301)</f>
        <v>0.32500000000000001</v>
      </c>
      <c r="G304" s="47">
        <f t="shared" ref="G304" si="161">SUM(G298:G301)</f>
        <v>0.98399999999999999</v>
      </c>
      <c r="H304" s="47">
        <f t="shared" ref="H304" si="162">SUM(H298:H301)</f>
        <v>0</v>
      </c>
      <c r="I304" s="47">
        <f t="shared" ref="I304" si="163">SUM(I298:I301)</f>
        <v>0</v>
      </c>
      <c r="J304" s="47">
        <f t="shared" ref="J304" si="164">SUM(J298:J301)</f>
        <v>0</v>
      </c>
      <c r="K304" s="47">
        <f t="shared" ref="K304:L304" si="165">SUM(K298:K301)</f>
        <v>9.0999999999999998E-2</v>
      </c>
      <c r="L304" s="47">
        <f t="shared" si="165"/>
        <v>0</v>
      </c>
      <c r="M304" s="13"/>
      <c r="N304" s="13"/>
      <c r="O304" s="14"/>
    </row>
    <row r="305" spans="2:15" ht="15.75">
      <c r="B305" s="119">
        <v>37</v>
      </c>
      <c r="C305" s="142" t="s">
        <v>100</v>
      </c>
      <c r="D305" s="9" t="s">
        <v>16</v>
      </c>
      <c r="E305" s="87"/>
      <c r="F305" s="87"/>
      <c r="G305" s="87"/>
      <c r="H305" s="87"/>
      <c r="I305" s="87"/>
      <c r="J305" s="87"/>
      <c r="K305" s="87"/>
      <c r="L305" s="87"/>
      <c r="M305" s="17"/>
      <c r="N305" s="17"/>
      <c r="O305" s="17"/>
    </row>
    <row r="306" spans="2:15" ht="15.75">
      <c r="B306" s="119"/>
      <c r="C306" s="133"/>
      <c r="D306" s="7" t="s">
        <v>17</v>
      </c>
      <c r="E306" s="84">
        <v>1.2439</v>
      </c>
      <c r="F306" s="85">
        <v>0.18779999999999999</v>
      </c>
      <c r="G306" s="85">
        <v>0.86950000000000005</v>
      </c>
      <c r="H306" s="69"/>
      <c r="I306" s="69"/>
      <c r="J306" s="69"/>
      <c r="K306" s="85">
        <v>0.18659999999999999</v>
      </c>
      <c r="L306" s="69"/>
      <c r="M306" s="2"/>
      <c r="N306" s="2"/>
      <c r="O306" s="2"/>
    </row>
    <row r="307" spans="2:15" ht="15.75">
      <c r="B307" s="119"/>
      <c r="C307" s="133"/>
      <c r="D307" s="7" t="s">
        <v>18</v>
      </c>
      <c r="E307" s="69"/>
      <c r="F307" s="69"/>
      <c r="G307" s="69"/>
      <c r="H307" s="69"/>
      <c r="I307" s="69"/>
      <c r="J307" s="69"/>
      <c r="K307" s="69"/>
      <c r="L307" s="69"/>
      <c r="M307" s="2"/>
      <c r="N307" s="2"/>
      <c r="O307" s="2"/>
    </row>
    <row r="308" spans="2:15" ht="15.75">
      <c r="B308" s="119"/>
      <c r="C308" s="133"/>
      <c r="D308" s="7" t="s">
        <v>32</v>
      </c>
      <c r="E308" s="69"/>
      <c r="F308" s="69"/>
      <c r="G308" s="69"/>
      <c r="H308" s="69"/>
      <c r="I308" s="69"/>
      <c r="J308" s="69"/>
      <c r="K308" s="69"/>
      <c r="L308" s="69"/>
      <c r="M308" s="2"/>
      <c r="N308" s="2"/>
      <c r="O308" s="2"/>
    </row>
    <row r="309" spans="2:15" ht="15.75">
      <c r="B309" s="119"/>
      <c r="C309" s="133"/>
      <c r="D309" s="71" t="s">
        <v>90</v>
      </c>
      <c r="E309" s="69"/>
      <c r="F309" s="69"/>
      <c r="G309" s="69"/>
      <c r="H309" s="69"/>
      <c r="I309" s="69"/>
      <c r="J309" s="69"/>
      <c r="K309" s="69"/>
      <c r="L309" s="69"/>
      <c r="M309" s="2"/>
      <c r="N309" s="2"/>
      <c r="O309" s="2"/>
    </row>
    <row r="310" spans="2:15" ht="15.75">
      <c r="B310" s="119"/>
      <c r="C310" s="133"/>
      <c r="D310" s="71" t="s">
        <v>91</v>
      </c>
      <c r="E310" s="69"/>
      <c r="F310" s="69"/>
      <c r="G310" s="69"/>
      <c r="H310" s="69"/>
      <c r="I310" s="69"/>
      <c r="J310" s="69"/>
      <c r="K310" s="69"/>
      <c r="L310" s="69"/>
      <c r="M310" s="2"/>
      <c r="N310" s="2"/>
      <c r="O310" s="2"/>
    </row>
    <row r="311" spans="2:15" ht="16.5" thickBot="1">
      <c r="B311" s="119"/>
      <c r="C311" s="133"/>
      <c r="D311" s="8" t="s">
        <v>13</v>
      </c>
      <c r="E311" s="50">
        <f>SUM(E305:E310)</f>
        <v>1.2439</v>
      </c>
      <c r="F311" s="50">
        <f t="shared" ref="F311:L311" si="166">SUM(F305:F310)</f>
        <v>0.18779999999999999</v>
      </c>
      <c r="G311" s="50">
        <f t="shared" si="166"/>
        <v>0.86950000000000005</v>
      </c>
      <c r="H311" s="50">
        <f t="shared" si="166"/>
        <v>0</v>
      </c>
      <c r="I311" s="50">
        <f t="shared" si="166"/>
        <v>0</v>
      </c>
      <c r="J311" s="50">
        <f t="shared" si="166"/>
        <v>0</v>
      </c>
      <c r="K311" s="50">
        <f t="shared" si="166"/>
        <v>0.18659999999999999</v>
      </c>
      <c r="L311" s="50">
        <f t="shared" si="166"/>
        <v>0</v>
      </c>
      <c r="M311" s="15"/>
      <c r="N311" s="15"/>
      <c r="O311" s="15"/>
    </row>
    <row r="312" spans="2:15" ht="15.75">
      <c r="B312" s="118">
        <v>38</v>
      </c>
      <c r="C312" s="205" t="s">
        <v>101</v>
      </c>
      <c r="D312" s="6" t="s">
        <v>16</v>
      </c>
      <c r="E312" s="70"/>
      <c r="F312" s="70"/>
      <c r="G312" s="70"/>
      <c r="H312" s="70"/>
      <c r="I312" s="70"/>
      <c r="J312" s="70"/>
      <c r="K312" s="70"/>
      <c r="L312" s="70"/>
      <c r="M312" s="10"/>
      <c r="N312" s="10"/>
      <c r="O312" s="11"/>
    </row>
    <row r="313" spans="2:15" ht="15.75">
      <c r="B313" s="119"/>
      <c r="C313" s="133"/>
      <c r="D313" s="7" t="s">
        <v>17</v>
      </c>
      <c r="E313" s="84">
        <v>1.5549999999999999</v>
      </c>
      <c r="F313" s="85">
        <v>0.40699999999999997</v>
      </c>
      <c r="G313" s="85">
        <v>1</v>
      </c>
      <c r="H313" s="69"/>
      <c r="I313" s="69"/>
      <c r="J313" s="69"/>
      <c r="K313" s="85">
        <v>0.14799999999999999</v>
      </c>
      <c r="L313" s="69"/>
      <c r="M313" s="2"/>
      <c r="N313" s="2"/>
      <c r="O313" s="12"/>
    </row>
    <row r="314" spans="2:15" ht="15.75">
      <c r="B314" s="119"/>
      <c r="C314" s="133"/>
      <c r="D314" s="7" t="s">
        <v>18</v>
      </c>
      <c r="E314" s="69"/>
      <c r="F314" s="69"/>
      <c r="G314" s="69"/>
      <c r="H314" s="69"/>
      <c r="I314" s="69"/>
      <c r="J314" s="69"/>
      <c r="K314" s="69"/>
      <c r="L314" s="69"/>
      <c r="M314" s="2"/>
      <c r="N314" s="2"/>
      <c r="O314" s="12"/>
    </row>
    <row r="315" spans="2:15" ht="15.75">
      <c r="B315" s="119"/>
      <c r="C315" s="133"/>
      <c r="D315" s="7" t="s">
        <v>32</v>
      </c>
      <c r="E315" s="69"/>
      <c r="F315" s="69"/>
      <c r="G315" s="69"/>
      <c r="H315" s="69"/>
      <c r="I315" s="69"/>
      <c r="J315" s="69"/>
      <c r="K315" s="69"/>
      <c r="L315" s="69"/>
      <c r="M315" s="2"/>
      <c r="N315" s="2"/>
      <c r="O315" s="12"/>
    </row>
    <row r="316" spans="2:15" ht="15.75">
      <c r="B316" s="119"/>
      <c r="C316" s="133"/>
      <c r="D316" s="71" t="s">
        <v>90</v>
      </c>
      <c r="E316" s="69"/>
      <c r="F316" s="69"/>
      <c r="G316" s="69"/>
      <c r="H316" s="69"/>
      <c r="I316" s="69"/>
      <c r="J316" s="69"/>
      <c r="K316" s="69"/>
      <c r="L316" s="69"/>
      <c r="M316" s="2"/>
      <c r="N316" s="2"/>
      <c r="O316" s="12"/>
    </row>
    <row r="317" spans="2:15" ht="15.75">
      <c r="B317" s="119"/>
      <c r="C317" s="133"/>
      <c r="D317" s="71" t="s">
        <v>91</v>
      </c>
      <c r="E317" s="69"/>
      <c r="F317" s="69"/>
      <c r="G317" s="69"/>
      <c r="H317" s="69"/>
      <c r="I317" s="69"/>
      <c r="J317" s="69"/>
      <c r="K317" s="69"/>
      <c r="L317" s="69"/>
      <c r="M317" s="2"/>
      <c r="N317" s="2"/>
      <c r="O317" s="12"/>
    </row>
    <row r="318" spans="2:15" ht="16.5" thickBot="1">
      <c r="B318" s="119"/>
      <c r="C318" s="133"/>
      <c r="D318" s="8" t="s">
        <v>13</v>
      </c>
      <c r="E318" s="50">
        <f>SUM(E312:E317)</f>
        <v>1.5549999999999999</v>
      </c>
      <c r="F318" s="50">
        <f t="shared" ref="F318:L318" si="167">SUM(F312:F317)</f>
        <v>0.40699999999999997</v>
      </c>
      <c r="G318" s="50">
        <f t="shared" si="167"/>
        <v>1</v>
      </c>
      <c r="H318" s="50">
        <f t="shared" si="167"/>
        <v>0</v>
      </c>
      <c r="I318" s="50">
        <f t="shared" si="167"/>
        <v>0</v>
      </c>
      <c r="J318" s="50">
        <f t="shared" si="167"/>
        <v>0</v>
      </c>
      <c r="K318" s="50">
        <f t="shared" si="167"/>
        <v>0.14799999999999999</v>
      </c>
      <c r="L318" s="50">
        <f t="shared" si="167"/>
        <v>0</v>
      </c>
      <c r="M318" s="15"/>
      <c r="N318" s="15"/>
      <c r="O318" s="16"/>
    </row>
    <row r="319" spans="2:15" ht="15.75">
      <c r="B319" s="118">
        <v>39</v>
      </c>
      <c r="C319" s="120" t="s">
        <v>102</v>
      </c>
      <c r="D319" s="6" t="s">
        <v>16</v>
      </c>
      <c r="E319" s="86"/>
      <c r="F319" s="86"/>
      <c r="G319" s="86"/>
      <c r="H319" s="86"/>
      <c r="I319" s="86"/>
      <c r="J319" s="86"/>
      <c r="K319" s="86"/>
      <c r="L319" s="86"/>
      <c r="M319" s="10"/>
      <c r="N319" s="10"/>
      <c r="O319" s="11"/>
    </row>
    <row r="320" spans="2:15" ht="15.75">
      <c r="B320" s="119"/>
      <c r="C320" s="121"/>
      <c r="D320" s="7" t="s">
        <v>17</v>
      </c>
      <c r="E320" s="84">
        <v>0.98</v>
      </c>
      <c r="F320" s="85">
        <v>0.29199999999999998</v>
      </c>
      <c r="G320" s="85">
        <v>0.55800000000000005</v>
      </c>
      <c r="H320" s="45"/>
      <c r="I320" s="45"/>
      <c r="J320" s="45"/>
      <c r="K320" s="85">
        <v>0.13</v>
      </c>
      <c r="L320" s="45"/>
      <c r="M320" s="2"/>
      <c r="N320" s="2"/>
      <c r="O320" s="12"/>
    </row>
    <row r="321" spans="2:15" ht="15.75">
      <c r="B321" s="119"/>
      <c r="C321" s="121"/>
      <c r="D321" s="7" t="s">
        <v>18</v>
      </c>
      <c r="E321" s="45"/>
      <c r="F321" s="45"/>
      <c r="G321" s="45"/>
      <c r="H321" s="45"/>
      <c r="I321" s="45"/>
      <c r="J321" s="45"/>
      <c r="K321" s="45"/>
      <c r="L321" s="45"/>
      <c r="M321" s="2"/>
      <c r="N321" s="2"/>
      <c r="O321" s="12"/>
    </row>
    <row r="322" spans="2:15" ht="15.75">
      <c r="B322" s="119"/>
      <c r="C322" s="121"/>
      <c r="D322" s="7" t="s">
        <v>32</v>
      </c>
      <c r="E322" s="45"/>
      <c r="F322" s="45"/>
      <c r="G322" s="45"/>
      <c r="H322" s="45"/>
      <c r="I322" s="45"/>
      <c r="J322" s="45"/>
      <c r="K322" s="45"/>
      <c r="L322" s="45"/>
      <c r="M322" s="2"/>
      <c r="N322" s="2"/>
      <c r="O322" s="12"/>
    </row>
    <row r="323" spans="2:15" ht="15.75">
      <c r="B323" s="119"/>
      <c r="C323" s="121"/>
      <c r="D323" s="71" t="s">
        <v>90</v>
      </c>
      <c r="E323" s="45"/>
      <c r="F323" s="45"/>
      <c r="G323" s="45"/>
      <c r="H323" s="45"/>
      <c r="I323" s="45"/>
      <c r="J323" s="45"/>
      <c r="K323" s="45"/>
      <c r="L323" s="45"/>
      <c r="M323" s="2"/>
      <c r="N323" s="2"/>
      <c r="O323" s="12"/>
    </row>
    <row r="324" spans="2:15" ht="15.75">
      <c r="B324" s="119"/>
      <c r="C324" s="121"/>
      <c r="D324" s="71" t="s">
        <v>91</v>
      </c>
      <c r="E324" s="45"/>
      <c r="F324" s="45"/>
      <c r="G324" s="45"/>
      <c r="H324" s="45"/>
      <c r="I324" s="45"/>
      <c r="J324" s="45"/>
      <c r="K324" s="45"/>
      <c r="L324" s="45"/>
      <c r="M324" s="2"/>
      <c r="N324" s="2"/>
      <c r="O324" s="12"/>
    </row>
    <row r="325" spans="2:15" ht="16.5" thickBot="1">
      <c r="B325" s="122"/>
      <c r="C325" s="123"/>
      <c r="D325" s="5" t="s">
        <v>13</v>
      </c>
      <c r="E325" s="46">
        <f>SUM(E319:E324)</f>
        <v>0.98</v>
      </c>
      <c r="F325" s="46">
        <f t="shared" ref="F325:L325" si="168">SUM(F319:F324)</f>
        <v>0.29199999999999998</v>
      </c>
      <c r="G325" s="46">
        <f t="shared" si="168"/>
        <v>0.55800000000000005</v>
      </c>
      <c r="H325" s="46">
        <f t="shared" si="168"/>
        <v>0</v>
      </c>
      <c r="I325" s="46">
        <f t="shared" si="168"/>
        <v>0</v>
      </c>
      <c r="J325" s="46">
        <f t="shared" si="168"/>
        <v>0</v>
      </c>
      <c r="K325" s="46">
        <f t="shared" si="168"/>
        <v>0.13</v>
      </c>
      <c r="L325" s="46">
        <f t="shared" si="168"/>
        <v>0</v>
      </c>
      <c r="M325" s="13"/>
      <c r="N325" s="13"/>
      <c r="O325" s="14"/>
    </row>
    <row r="326" spans="2:15" ht="15.75">
      <c r="B326" s="119">
        <v>40</v>
      </c>
      <c r="C326" s="207" t="s">
        <v>46</v>
      </c>
      <c r="D326" s="9" t="s">
        <v>16</v>
      </c>
      <c r="E326" s="51"/>
      <c r="F326" s="51"/>
      <c r="G326" s="51"/>
      <c r="H326" s="51"/>
      <c r="I326" s="35"/>
      <c r="J326" s="35"/>
      <c r="K326" s="17"/>
      <c r="L326" s="17"/>
      <c r="M326" s="17"/>
      <c r="N326" s="17"/>
      <c r="O326" s="18"/>
    </row>
    <row r="327" spans="2:15" ht="15.75">
      <c r="B327" s="119"/>
      <c r="C327" s="133"/>
      <c r="D327" s="7" t="s">
        <v>17</v>
      </c>
      <c r="E327" s="49">
        <v>8</v>
      </c>
      <c r="F327" s="49"/>
      <c r="G327" s="49"/>
      <c r="H327" s="49"/>
      <c r="I327" s="27"/>
      <c r="J327" s="27"/>
      <c r="K327" s="2"/>
      <c r="L327" s="2"/>
      <c r="M327" s="2"/>
      <c r="N327" s="2"/>
      <c r="O327" s="12"/>
    </row>
    <row r="328" spans="2:15" ht="15.75">
      <c r="B328" s="119"/>
      <c r="C328" s="133"/>
      <c r="D328" s="7" t="s">
        <v>18</v>
      </c>
      <c r="E328" s="49">
        <v>8</v>
      </c>
      <c r="F328" s="49"/>
      <c r="G328" s="49"/>
      <c r="H328" s="49"/>
      <c r="I328" s="27"/>
      <c r="J328" s="27"/>
      <c r="K328" s="2"/>
      <c r="L328" s="2"/>
      <c r="M328" s="2"/>
      <c r="N328" s="2"/>
      <c r="O328" s="12"/>
    </row>
    <row r="329" spans="2:15" ht="15.75">
      <c r="B329" s="119"/>
      <c r="C329" s="133"/>
      <c r="D329" s="7" t="s">
        <v>32</v>
      </c>
      <c r="E329" s="49">
        <v>8</v>
      </c>
      <c r="F329" s="49"/>
      <c r="G329" s="49"/>
      <c r="H329" s="49"/>
      <c r="I329" s="27"/>
      <c r="J329" s="27"/>
      <c r="K329" s="2"/>
      <c r="L329" s="2"/>
      <c r="M329" s="2"/>
      <c r="N329" s="2"/>
      <c r="O329" s="12"/>
    </row>
    <row r="330" spans="2:15" ht="15.75">
      <c r="B330" s="119"/>
      <c r="C330" s="133"/>
      <c r="D330" s="71" t="s">
        <v>90</v>
      </c>
      <c r="E330" s="80"/>
      <c r="F330" s="80"/>
      <c r="G330" s="80"/>
      <c r="H330" s="80"/>
      <c r="I330" s="38"/>
      <c r="J330" s="38"/>
      <c r="K330" s="15"/>
      <c r="L330" s="15"/>
      <c r="M330" s="15"/>
      <c r="N330" s="15"/>
      <c r="O330" s="16"/>
    </row>
    <row r="331" spans="2:15" ht="15.75">
      <c r="B331" s="119"/>
      <c r="C331" s="133"/>
      <c r="D331" s="71" t="s">
        <v>91</v>
      </c>
      <c r="E331" s="80"/>
      <c r="F331" s="80"/>
      <c r="G331" s="80"/>
      <c r="H331" s="80"/>
      <c r="I331" s="38"/>
      <c r="J331" s="38"/>
      <c r="K331" s="15"/>
      <c r="L331" s="15"/>
      <c r="M331" s="15"/>
      <c r="N331" s="15"/>
      <c r="O331" s="16"/>
    </row>
    <row r="332" spans="2:15" ht="16.5" thickBot="1">
      <c r="B332" s="122"/>
      <c r="C332" s="134"/>
      <c r="D332" s="5" t="s">
        <v>13</v>
      </c>
      <c r="E332" s="47">
        <f t="shared" ref="E332" si="169">SUM(E326:E329)</f>
        <v>24</v>
      </c>
      <c r="F332" s="47">
        <f t="shared" ref="F332" si="170">SUM(F326:F329)</f>
        <v>0</v>
      </c>
      <c r="G332" s="47">
        <f t="shared" ref="G332" si="171">SUM(G326:G329)</f>
        <v>0</v>
      </c>
      <c r="H332" s="47">
        <f t="shared" ref="H332" si="172">SUM(H326:H329)</f>
        <v>0</v>
      </c>
      <c r="I332" s="47">
        <f t="shared" ref="I332" si="173">SUM(I326:I329)</f>
        <v>0</v>
      </c>
      <c r="J332" s="47">
        <f t="shared" ref="J332" si="174">SUM(J326:J329)</f>
        <v>0</v>
      </c>
      <c r="K332" s="47">
        <f t="shared" ref="K332:L332" si="175">SUM(K326:K329)</f>
        <v>0</v>
      </c>
      <c r="L332" s="47">
        <f t="shared" si="175"/>
        <v>0</v>
      </c>
      <c r="M332" s="13"/>
      <c r="N332" s="13"/>
      <c r="O332" s="14"/>
    </row>
    <row r="333" spans="2:15" ht="15.75">
      <c r="B333" s="118">
        <v>41</v>
      </c>
      <c r="C333" s="208" t="s">
        <v>47</v>
      </c>
      <c r="D333" s="6" t="s">
        <v>16</v>
      </c>
      <c r="E333" s="48"/>
      <c r="F333" s="48"/>
      <c r="G333" s="48"/>
      <c r="H333" s="48"/>
      <c r="I333" s="22"/>
      <c r="J333" s="22"/>
      <c r="K333" s="10"/>
      <c r="L333" s="10"/>
      <c r="M333" s="10"/>
      <c r="N333" s="10"/>
      <c r="O333" s="11"/>
    </row>
    <row r="334" spans="2:15" ht="15.75">
      <c r="B334" s="119"/>
      <c r="C334" s="136"/>
      <c r="D334" s="7" t="s">
        <v>17</v>
      </c>
      <c r="E334" s="49">
        <v>2</v>
      </c>
      <c r="F334" s="49"/>
      <c r="G334" s="49"/>
      <c r="H334" s="49"/>
      <c r="I334" s="27"/>
      <c r="J334" s="27"/>
      <c r="K334" s="2"/>
      <c r="L334" s="2"/>
      <c r="M334" s="2"/>
      <c r="N334" s="2"/>
      <c r="O334" s="12"/>
    </row>
    <row r="335" spans="2:15" ht="15.75">
      <c r="B335" s="119"/>
      <c r="C335" s="136"/>
      <c r="D335" s="7" t="s">
        <v>18</v>
      </c>
      <c r="E335" s="49">
        <v>2</v>
      </c>
      <c r="F335" s="49"/>
      <c r="G335" s="49"/>
      <c r="H335" s="49"/>
      <c r="I335" s="27"/>
      <c r="J335" s="27"/>
      <c r="K335" s="2"/>
      <c r="L335" s="2"/>
      <c r="M335" s="2"/>
      <c r="N335" s="2"/>
      <c r="O335" s="12"/>
    </row>
    <row r="336" spans="2:15" ht="15.75">
      <c r="B336" s="119"/>
      <c r="C336" s="136"/>
      <c r="D336" s="7" t="s">
        <v>32</v>
      </c>
      <c r="E336" s="49">
        <v>2</v>
      </c>
      <c r="F336" s="49"/>
      <c r="G336" s="49"/>
      <c r="H336" s="49"/>
      <c r="I336" s="27"/>
      <c r="J336" s="27"/>
      <c r="K336" s="2"/>
      <c r="L336" s="2"/>
      <c r="M336" s="2"/>
      <c r="N336" s="2"/>
      <c r="O336" s="12"/>
    </row>
    <row r="337" spans="2:15" ht="15.75">
      <c r="B337" s="119"/>
      <c r="C337" s="136"/>
      <c r="D337" s="71" t="s">
        <v>90</v>
      </c>
      <c r="E337" s="80"/>
      <c r="F337" s="80"/>
      <c r="G337" s="80"/>
      <c r="H337" s="80"/>
      <c r="I337" s="38"/>
      <c r="J337" s="38"/>
      <c r="K337" s="15"/>
      <c r="L337" s="15"/>
      <c r="M337" s="15"/>
      <c r="N337" s="15"/>
      <c r="O337" s="16"/>
    </row>
    <row r="338" spans="2:15" ht="15.75">
      <c r="B338" s="119"/>
      <c r="C338" s="136"/>
      <c r="D338" s="71" t="s">
        <v>91</v>
      </c>
      <c r="E338" s="80"/>
      <c r="F338" s="80"/>
      <c r="G338" s="80"/>
      <c r="H338" s="80"/>
      <c r="I338" s="38"/>
      <c r="J338" s="38"/>
      <c r="K338" s="15"/>
      <c r="L338" s="15"/>
      <c r="M338" s="15"/>
      <c r="N338" s="15"/>
      <c r="O338" s="16"/>
    </row>
    <row r="339" spans="2:15" ht="16.5" thickBot="1">
      <c r="B339" s="122"/>
      <c r="C339" s="144"/>
      <c r="D339" s="5" t="s">
        <v>13</v>
      </c>
      <c r="E339" s="47">
        <f t="shared" ref="E339" si="176">SUM(E333:E336)</f>
        <v>6</v>
      </c>
      <c r="F339" s="47">
        <f t="shared" ref="F339" si="177">SUM(F333:F336)</f>
        <v>0</v>
      </c>
      <c r="G339" s="47">
        <f t="shared" ref="G339" si="178">SUM(G333:G336)</f>
        <v>0</v>
      </c>
      <c r="H339" s="47">
        <f t="shared" ref="H339" si="179">SUM(H333:H336)</f>
        <v>0</v>
      </c>
      <c r="I339" s="47">
        <f t="shared" ref="I339" si="180">SUM(I333:I336)</f>
        <v>0</v>
      </c>
      <c r="J339" s="47">
        <f t="shared" ref="J339" si="181">SUM(J333:J336)</f>
        <v>0</v>
      </c>
      <c r="K339" s="47">
        <f t="shared" ref="K339:L339" si="182">SUM(K333:K336)</f>
        <v>0</v>
      </c>
      <c r="L339" s="47">
        <f t="shared" si="182"/>
        <v>0</v>
      </c>
      <c r="M339" s="13"/>
      <c r="N339" s="13"/>
      <c r="O339" s="14"/>
    </row>
    <row r="340" spans="2:15" ht="15.75">
      <c r="B340" s="118">
        <v>42</v>
      </c>
      <c r="C340" s="208" t="s">
        <v>48</v>
      </c>
      <c r="D340" s="6" t="s">
        <v>16</v>
      </c>
      <c r="E340" s="48"/>
      <c r="F340" s="48"/>
      <c r="G340" s="48"/>
      <c r="H340" s="48"/>
      <c r="I340" s="22"/>
      <c r="J340" s="22"/>
      <c r="K340" s="10"/>
      <c r="L340" s="10"/>
      <c r="M340" s="10"/>
      <c r="N340" s="10"/>
      <c r="O340" s="11"/>
    </row>
    <row r="341" spans="2:15" ht="15.75">
      <c r="B341" s="119"/>
      <c r="C341" s="136"/>
      <c r="D341" s="7" t="s">
        <v>17</v>
      </c>
      <c r="E341" s="49">
        <v>2</v>
      </c>
      <c r="F341" s="49"/>
      <c r="G341" s="49"/>
      <c r="H341" s="49"/>
      <c r="I341" s="27"/>
      <c r="J341" s="27"/>
      <c r="K341" s="2"/>
      <c r="L341" s="2"/>
      <c r="M341" s="2"/>
      <c r="N341" s="2"/>
      <c r="O341" s="12"/>
    </row>
    <row r="342" spans="2:15" ht="15.75">
      <c r="B342" s="119"/>
      <c r="C342" s="136"/>
      <c r="D342" s="7" t="s">
        <v>18</v>
      </c>
      <c r="E342" s="49">
        <v>2</v>
      </c>
      <c r="F342" s="49"/>
      <c r="G342" s="49"/>
      <c r="H342" s="49"/>
      <c r="I342" s="27"/>
      <c r="J342" s="27"/>
      <c r="K342" s="2"/>
      <c r="L342" s="2"/>
      <c r="M342" s="2"/>
      <c r="N342" s="2"/>
      <c r="O342" s="12"/>
    </row>
    <row r="343" spans="2:15" ht="15.75">
      <c r="B343" s="119"/>
      <c r="C343" s="136"/>
      <c r="D343" s="7" t="s">
        <v>32</v>
      </c>
      <c r="E343" s="49">
        <v>2</v>
      </c>
      <c r="F343" s="49"/>
      <c r="G343" s="49"/>
      <c r="H343" s="49"/>
      <c r="I343" s="27"/>
      <c r="J343" s="27"/>
      <c r="K343" s="2"/>
      <c r="L343" s="2"/>
      <c r="M343" s="2"/>
      <c r="N343" s="2"/>
      <c r="O343" s="12"/>
    </row>
    <row r="344" spans="2:15" ht="15.75">
      <c r="B344" s="119"/>
      <c r="C344" s="136"/>
      <c r="D344" s="71" t="s">
        <v>90</v>
      </c>
      <c r="E344" s="80"/>
      <c r="F344" s="80"/>
      <c r="G344" s="80"/>
      <c r="H344" s="80"/>
      <c r="I344" s="38"/>
      <c r="J344" s="38"/>
      <c r="K344" s="15"/>
      <c r="L344" s="15"/>
      <c r="M344" s="15"/>
      <c r="N344" s="15"/>
      <c r="O344" s="16"/>
    </row>
    <row r="345" spans="2:15" ht="15.75">
      <c r="B345" s="119"/>
      <c r="C345" s="136"/>
      <c r="D345" s="71" t="s">
        <v>91</v>
      </c>
      <c r="E345" s="80"/>
      <c r="F345" s="80"/>
      <c r="G345" s="80"/>
      <c r="H345" s="80"/>
      <c r="I345" s="38"/>
      <c r="J345" s="38"/>
      <c r="K345" s="15"/>
      <c r="L345" s="15"/>
      <c r="M345" s="15"/>
      <c r="N345" s="15"/>
      <c r="O345" s="16"/>
    </row>
    <row r="346" spans="2:15" ht="16.5" thickBot="1">
      <c r="B346" s="122"/>
      <c r="C346" s="144"/>
      <c r="D346" s="5" t="s">
        <v>13</v>
      </c>
      <c r="E346" s="47">
        <f t="shared" ref="E346" si="183">SUM(E340:E343)</f>
        <v>6</v>
      </c>
      <c r="F346" s="47">
        <f t="shared" ref="F346" si="184">SUM(F340:F343)</f>
        <v>0</v>
      </c>
      <c r="G346" s="47">
        <f t="shared" ref="G346" si="185">SUM(G340:G343)</f>
        <v>0</v>
      </c>
      <c r="H346" s="47">
        <f t="shared" ref="H346" si="186">SUM(H340:H343)</f>
        <v>0</v>
      </c>
      <c r="I346" s="47">
        <f t="shared" ref="I346" si="187">SUM(I340:I343)</f>
        <v>0</v>
      </c>
      <c r="J346" s="47">
        <f t="shared" ref="J346" si="188">SUM(J340:J343)</f>
        <v>0</v>
      </c>
      <c r="K346" s="47">
        <f t="shared" ref="K346:L346" si="189">SUM(K340:K343)</f>
        <v>0</v>
      </c>
      <c r="L346" s="47">
        <f t="shared" si="189"/>
        <v>0</v>
      </c>
      <c r="M346" s="13"/>
      <c r="N346" s="13"/>
      <c r="O346" s="14"/>
    </row>
    <row r="347" spans="2:15" ht="15.75">
      <c r="B347" s="118">
        <v>43</v>
      </c>
      <c r="C347" s="208" t="s">
        <v>49</v>
      </c>
      <c r="D347" s="6" t="s">
        <v>16</v>
      </c>
      <c r="E347" s="48"/>
      <c r="F347" s="48"/>
      <c r="G347" s="48"/>
      <c r="H347" s="48"/>
      <c r="I347" s="22"/>
      <c r="J347" s="22"/>
      <c r="K347" s="10"/>
      <c r="L347" s="10"/>
      <c r="M347" s="10"/>
      <c r="N347" s="10"/>
      <c r="O347" s="11"/>
    </row>
    <row r="348" spans="2:15" ht="15.75">
      <c r="B348" s="119"/>
      <c r="C348" s="136"/>
      <c r="D348" s="7" t="s">
        <v>17</v>
      </c>
      <c r="E348" s="49">
        <v>2</v>
      </c>
      <c r="F348" s="49"/>
      <c r="G348" s="49"/>
      <c r="H348" s="49"/>
      <c r="I348" s="27"/>
      <c r="J348" s="27"/>
      <c r="K348" s="2"/>
      <c r="L348" s="2"/>
      <c r="M348" s="2"/>
      <c r="N348" s="2"/>
      <c r="O348" s="12"/>
    </row>
    <row r="349" spans="2:15" ht="15.75">
      <c r="B349" s="119"/>
      <c r="C349" s="136"/>
      <c r="D349" s="7" t="s">
        <v>18</v>
      </c>
      <c r="E349" s="49">
        <v>2</v>
      </c>
      <c r="F349" s="49"/>
      <c r="G349" s="49"/>
      <c r="H349" s="49"/>
      <c r="I349" s="27"/>
      <c r="J349" s="27"/>
      <c r="K349" s="2"/>
      <c r="L349" s="2"/>
      <c r="M349" s="2"/>
      <c r="N349" s="2"/>
      <c r="O349" s="12"/>
    </row>
    <row r="350" spans="2:15" ht="15.75">
      <c r="B350" s="119"/>
      <c r="C350" s="136"/>
      <c r="D350" s="7" t="s">
        <v>32</v>
      </c>
      <c r="E350" s="49">
        <v>2</v>
      </c>
      <c r="F350" s="49"/>
      <c r="G350" s="49"/>
      <c r="H350" s="49"/>
      <c r="I350" s="27"/>
      <c r="J350" s="27"/>
      <c r="K350" s="2"/>
      <c r="L350" s="2"/>
      <c r="M350" s="2"/>
      <c r="N350" s="2"/>
      <c r="O350" s="12"/>
    </row>
    <row r="351" spans="2:15" ht="15.75">
      <c r="B351" s="119"/>
      <c r="C351" s="136"/>
      <c r="D351" s="71" t="s">
        <v>90</v>
      </c>
      <c r="E351" s="80"/>
      <c r="F351" s="80"/>
      <c r="G351" s="80"/>
      <c r="H351" s="80"/>
      <c r="I351" s="38"/>
      <c r="J351" s="38"/>
      <c r="K351" s="15"/>
      <c r="L351" s="15"/>
      <c r="M351" s="15"/>
      <c r="N351" s="15"/>
      <c r="O351" s="16"/>
    </row>
    <row r="352" spans="2:15" ht="15.75">
      <c r="B352" s="119"/>
      <c r="C352" s="136"/>
      <c r="D352" s="71" t="s">
        <v>91</v>
      </c>
      <c r="E352" s="80"/>
      <c r="F352" s="80"/>
      <c r="G352" s="80"/>
      <c r="H352" s="80"/>
      <c r="I352" s="38"/>
      <c r="J352" s="38"/>
      <c r="K352" s="15"/>
      <c r="L352" s="15"/>
      <c r="M352" s="15"/>
      <c r="N352" s="15"/>
      <c r="O352" s="16"/>
    </row>
    <row r="353" spans="2:15" ht="16.5" thickBot="1">
      <c r="B353" s="122"/>
      <c r="C353" s="144"/>
      <c r="D353" s="5" t="s">
        <v>13</v>
      </c>
      <c r="E353" s="47">
        <f t="shared" ref="E353" si="190">SUM(E347:E350)</f>
        <v>6</v>
      </c>
      <c r="F353" s="47">
        <f t="shared" ref="F353" si="191">SUM(F347:F350)</f>
        <v>0</v>
      </c>
      <c r="G353" s="47">
        <f t="shared" ref="G353" si="192">SUM(G347:G350)</f>
        <v>0</v>
      </c>
      <c r="H353" s="47">
        <f t="shared" ref="H353" si="193">SUM(H347:H350)</f>
        <v>0</v>
      </c>
      <c r="I353" s="47">
        <f t="shared" ref="I353" si="194">SUM(I347:I350)</f>
        <v>0</v>
      </c>
      <c r="J353" s="47">
        <f t="shared" ref="J353" si="195">SUM(J347:J350)</f>
        <v>0</v>
      </c>
      <c r="K353" s="47">
        <f t="shared" ref="K353:L353" si="196">SUM(K347:K350)</f>
        <v>0</v>
      </c>
      <c r="L353" s="47">
        <f t="shared" si="196"/>
        <v>0</v>
      </c>
      <c r="M353" s="13"/>
      <c r="N353" s="13"/>
      <c r="O353" s="14"/>
    </row>
    <row r="354" spans="2:15" ht="15.75">
      <c r="B354" s="118">
        <v>44</v>
      </c>
      <c r="C354" s="208" t="s">
        <v>50</v>
      </c>
      <c r="D354" s="6" t="s">
        <v>16</v>
      </c>
      <c r="E354" s="48"/>
      <c r="F354" s="48"/>
      <c r="G354" s="48"/>
      <c r="H354" s="48"/>
      <c r="I354" s="22"/>
      <c r="J354" s="22"/>
      <c r="K354" s="10"/>
      <c r="L354" s="10"/>
      <c r="M354" s="10"/>
      <c r="N354" s="10"/>
      <c r="O354" s="11"/>
    </row>
    <row r="355" spans="2:15" ht="15.75">
      <c r="B355" s="119"/>
      <c r="C355" s="136"/>
      <c r="D355" s="7" t="s">
        <v>17</v>
      </c>
      <c r="E355" s="49"/>
      <c r="F355" s="49"/>
      <c r="G355" s="49"/>
      <c r="H355" s="49"/>
      <c r="I355" s="27"/>
      <c r="J355" s="27"/>
      <c r="K355" s="2"/>
      <c r="L355" s="2"/>
      <c r="M355" s="2"/>
      <c r="N355" s="2"/>
      <c r="O355" s="12"/>
    </row>
    <row r="356" spans="2:15" ht="15.75">
      <c r="B356" s="119"/>
      <c r="C356" s="136"/>
      <c r="D356" s="7" t="s">
        <v>18</v>
      </c>
      <c r="E356" s="49"/>
      <c r="F356" s="49"/>
      <c r="G356" s="49"/>
      <c r="H356" s="49"/>
      <c r="I356" s="27"/>
      <c r="J356" s="27"/>
      <c r="K356" s="2"/>
      <c r="L356" s="2"/>
      <c r="M356" s="2"/>
      <c r="N356" s="2"/>
      <c r="O356" s="12"/>
    </row>
    <row r="357" spans="2:15" ht="15.75">
      <c r="B357" s="119"/>
      <c r="C357" s="136"/>
      <c r="D357" s="7" t="s">
        <v>32</v>
      </c>
      <c r="E357" s="49">
        <v>3</v>
      </c>
      <c r="F357" s="49"/>
      <c r="G357" s="49"/>
      <c r="H357" s="49"/>
      <c r="I357" s="27"/>
      <c r="J357" s="27"/>
      <c r="K357" s="2"/>
      <c r="L357" s="2"/>
      <c r="M357" s="2"/>
      <c r="N357" s="2"/>
      <c r="O357" s="12"/>
    </row>
    <row r="358" spans="2:15" ht="15.75">
      <c r="B358" s="119"/>
      <c r="C358" s="136"/>
      <c r="D358" s="71" t="s">
        <v>90</v>
      </c>
      <c r="E358" s="80"/>
      <c r="F358" s="80"/>
      <c r="G358" s="80"/>
      <c r="H358" s="80"/>
      <c r="I358" s="38"/>
      <c r="J358" s="38"/>
      <c r="K358" s="15"/>
      <c r="L358" s="15"/>
      <c r="M358" s="15"/>
      <c r="N358" s="15"/>
      <c r="O358" s="16"/>
    </row>
    <row r="359" spans="2:15" ht="15.75">
      <c r="B359" s="119"/>
      <c r="C359" s="136"/>
      <c r="D359" s="71" t="s">
        <v>91</v>
      </c>
      <c r="E359" s="80"/>
      <c r="F359" s="80"/>
      <c r="G359" s="80"/>
      <c r="H359" s="80"/>
      <c r="I359" s="38"/>
      <c r="J359" s="38"/>
      <c r="K359" s="15"/>
      <c r="L359" s="15"/>
      <c r="M359" s="15"/>
      <c r="N359" s="15"/>
      <c r="O359" s="16"/>
    </row>
    <row r="360" spans="2:15" ht="16.5" thickBot="1">
      <c r="B360" s="122"/>
      <c r="C360" s="144"/>
      <c r="D360" s="5" t="s">
        <v>13</v>
      </c>
      <c r="E360" s="47">
        <f t="shared" ref="E360" si="197">SUM(E354:E357)</f>
        <v>3</v>
      </c>
      <c r="F360" s="47">
        <f t="shared" ref="F360" si="198">SUM(F354:F357)</f>
        <v>0</v>
      </c>
      <c r="G360" s="47">
        <f t="shared" ref="G360" si="199">SUM(G354:G357)</f>
        <v>0</v>
      </c>
      <c r="H360" s="47">
        <f t="shared" ref="H360" si="200">SUM(H354:H357)</f>
        <v>0</v>
      </c>
      <c r="I360" s="47">
        <f t="shared" ref="I360" si="201">SUM(I354:I357)</f>
        <v>0</v>
      </c>
      <c r="J360" s="47">
        <f t="shared" ref="J360" si="202">SUM(J354:J357)</f>
        <v>0</v>
      </c>
      <c r="K360" s="47">
        <f t="shared" ref="K360" si="203">SUM(K354:K357)</f>
        <v>0</v>
      </c>
      <c r="L360" s="47">
        <f t="shared" ref="L360" si="204">SUM(L354:L357)</f>
        <v>0</v>
      </c>
      <c r="M360" s="13"/>
      <c r="N360" s="13"/>
      <c r="O360" s="14"/>
    </row>
    <row r="361" spans="2:15" ht="15.75">
      <c r="B361" s="118"/>
      <c r="C361" s="168" t="s">
        <v>122</v>
      </c>
      <c r="D361" s="6" t="s">
        <v>16</v>
      </c>
      <c r="E361" s="48">
        <f>E368+E375+E382+E389+E396+E403+E410+E417+E424+E431+E438+E445+E452+E459+E466+E473+E480+E487+E494+E501+E508+E515+E522+E529+E536+E543</f>
        <v>6.0789999999999997</v>
      </c>
      <c r="F361" s="48">
        <f t="shared" ref="F361:L361" si="205">F368+F375+F382+F389+F396+F403+F410+F417+F424+F431+F438+F445+F452+F459+F466+F473+F480+F487+F494+F501+F508+F515+F522+F529+F536+F543</f>
        <v>0</v>
      </c>
      <c r="G361" s="48">
        <f t="shared" si="205"/>
        <v>0</v>
      </c>
      <c r="H361" s="48">
        <f t="shared" si="205"/>
        <v>0</v>
      </c>
      <c r="I361" s="48">
        <f t="shared" si="205"/>
        <v>6.0789999999999997</v>
      </c>
      <c r="J361" s="48">
        <f t="shared" si="205"/>
        <v>0</v>
      </c>
      <c r="K361" s="48">
        <f t="shared" si="205"/>
        <v>0</v>
      </c>
      <c r="L361" s="48">
        <f t="shared" si="205"/>
        <v>0</v>
      </c>
      <c r="M361" s="10"/>
      <c r="N361" s="10"/>
      <c r="O361" s="11"/>
    </row>
    <row r="362" spans="2:15" ht="15.75">
      <c r="B362" s="119"/>
      <c r="C362" s="211"/>
      <c r="D362" s="7" t="s">
        <v>17</v>
      </c>
      <c r="E362" s="49">
        <f>E369+E376+E383+E390+E397+E404+E411+E418+E425+E432+E439+E446+E453+E460+E467+E474+E481+E488+E495+E502+E509+E516+E523+E530+E537+E544</f>
        <v>140.48000000000002</v>
      </c>
      <c r="F362" s="49">
        <f t="shared" ref="F362:L362" si="206">F369+F376+F383+F390+F397+F404+F418+F425+F432+F439+F446+F453+F460+F467+F474+F481+F488+F495+F502+F509+F516+F523+F530+F537</f>
        <v>0</v>
      </c>
      <c r="G362" s="49">
        <f t="shared" si="206"/>
        <v>0</v>
      </c>
      <c r="H362" s="49">
        <f t="shared" si="206"/>
        <v>0</v>
      </c>
      <c r="I362" s="49">
        <f t="shared" si="206"/>
        <v>0</v>
      </c>
      <c r="J362" s="49">
        <f t="shared" si="206"/>
        <v>0</v>
      </c>
      <c r="K362" s="49">
        <f t="shared" si="206"/>
        <v>0</v>
      </c>
      <c r="L362" s="49">
        <f t="shared" si="206"/>
        <v>0</v>
      </c>
      <c r="M362" s="2"/>
      <c r="N362" s="2"/>
      <c r="O362" s="12"/>
    </row>
    <row r="363" spans="2:15" ht="15.75">
      <c r="B363" s="119"/>
      <c r="C363" s="211"/>
      <c r="D363" s="7" t="s">
        <v>18</v>
      </c>
      <c r="E363" s="49">
        <f>E370+E377+E384+E391+E398+E405+E412+E419+E426+E433+E440+E447+E454+E461+E468+E475+E482+E489+E496+E503+E510+E517+E524+E531+E538+E545</f>
        <v>196.13</v>
      </c>
      <c r="F363" s="49">
        <f t="shared" ref="F363:L363" si="207">F370+F377+F384+F391+F398+F405+F412+F419+F426+F433+F440+F447+F454+F461+F468+F475+F482+F489+F496+F503+F510+F517+F524+F531+F538+F545</f>
        <v>0</v>
      </c>
      <c r="G363" s="49">
        <f t="shared" si="207"/>
        <v>0</v>
      </c>
      <c r="H363" s="49">
        <f t="shared" si="207"/>
        <v>0</v>
      </c>
      <c r="I363" s="49">
        <f t="shared" si="207"/>
        <v>0</v>
      </c>
      <c r="J363" s="49">
        <f t="shared" si="207"/>
        <v>0</v>
      </c>
      <c r="K363" s="49">
        <f t="shared" si="207"/>
        <v>0</v>
      </c>
      <c r="L363" s="49">
        <f t="shared" si="207"/>
        <v>0</v>
      </c>
      <c r="M363" s="2"/>
      <c r="N363" s="2"/>
      <c r="O363" s="12"/>
    </row>
    <row r="364" spans="2:15" ht="15.75">
      <c r="B364" s="119"/>
      <c r="C364" s="211"/>
      <c r="D364" s="7" t="s">
        <v>32</v>
      </c>
      <c r="E364" s="49">
        <f t="shared" ref="E364:E366" si="208">E371+E378+E385+E392+E399+E406+E413+E420+E427+E434+E441+E448+E455+E462+E469+E476+E483+E490+E497+E504+E511+E518+E525+E532+E539+E546</f>
        <v>178.85</v>
      </c>
      <c r="F364" s="49">
        <f t="shared" ref="F364:L364" si="209">F371+F378+F385+F392+F399+F406+F413+F420+F427+F434+F441+F448+F455+F462+F469+F476+F483+F490+F497+F504+F511+F518+F525+F532+F539+F546</f>
        <v>0</v>
      </c>
      <c r="G364" s="49">
        <f t="shared" si="209"/>
        <v>0</v>
      </c>
      <c r="H364" s="49">
        <f t="shared" si="209"/>
        <v>0</v>
      </c>
      <c r="I364" s="49">
        <f t="shared" si="209"/>
        <v>0</v>
      </c>
      <c r="J364" s="49">
        <f t="shared" si="209"/>
        <v>0</v>
      </c>
      <c r="K364" s="49">
        <f t="shared" si="209"/>
        <v>0</v>
      </c>
      <c r="L364" s="49">
        <f t="shared" si="209"/>
        <v>0</v>
      </c>
      <c r="M364" s="2"/>
      <c r="N364" s="2"/>
      <c r="O364" s="12"/>
    </row>
    <row r="365" spans="2:15" ht="15.75">
      <c r="B365" s="119"/>
      <c r="C365" s="211"/>
      <c r="D365" s="71" t="s">
        <v>90</v>
      </c>
      <c r="E365" s="80">
        <f t="shared" si="208"/>
        <v>0</v>
      </c>
      <c r="F365" s="80"/>
      <c r="G365" s="80"/>
      <c r="H365" s="80"/>
      <c r="I365" s="80"/>
      <c r="J365" s="80"/>
      <c r="K365" s="80"/>
      <c r="L365" s="80"/>
      <c r="M365" s="15"/>
      <c r="N365" s="15"/>
      <c r="O365" s="16"/>
    </row>
    <row r="366" spans="2:15" ht="15.75">
      <c r="B366" s="119"/>
      <c r="C366" s="211"/>
      <c r="D366" s="71" t="s">
        <v>91</v>
      </c>
      <c r="E366" s="80">
        <f t="shared" si="208"/>
        <v>0</v>
      </c>
      <c r="F366" s="80"/>
      <c r="G366" s="80"/>
      <c r="H366" s="80"/>
      <c r="I366" s="80"/>
      <c r="J366" s="80"/>
      <c r="K366" s="80"/>
      <c r="L366" s="80"/>
      <c r="M366" s="15"/>
      <c r="N366" s="15"/>
      <c r="O366" s="16"/>
    </row>
    <row r="367" spans="2:15" ht="34.5" customHeight="1" thickBot="1">
      <c r="B367" s="122"/>
      <c r="C367" s="212"/>
      <c r="D367" s="5" t="s">
        <v>13</v>
      </c>
      <c r="E367" s="47">
        <f>SUM(E361:E366)</f>
        <v>521.53899999999999</v>
      </c>
      <c r="F367" s="47">
        <f t="shared" ref="F367:L367" si="210">SUM(F361:F366)</f>
        <v>0</v>
      </c>
      <c r="G367" s="47">
        <f t="shared" si="210"/>
        <v>0</v>
      </c>
      <c r="H367" s="47">
        <f t="shared" si="210"/>
        <v>0</v>
      </c>
      <c r="I367" s="47">
        <f t="shared" si="210"/>
        <v>6.0789999999999997</v>
      </c>
      <c r="J367" s="47">
        <f t="shared" si="210"/>
        <v>0</v>
      </c>
      <c r="K367" s="47">
        <f t="shared" si="210"/>
        <v>0</v>
      </c>
      <c r="L367" s="47">
        <f t="shared" si="210"/>
        <v>0</v>
      </c>
      <c r="M367" s="13"/>
      <c r="N367" s="13"/>
      <c r="O367" s="14"/>
    </row>
    <row r="368" spans="2:15" ht="15.75">
      <c r="B368" s="118">
        <v>45</v>
      </c>
      <c r="C368" s="209" t="s">
        <v>51</v>
      </c>
      <c r="D368" s="6" t="s">
        <v>16</v>
      </c>
      <c r="E368" s="108">
        <v>6.0789999999999997</v>
      </c>
      <c r="F368" s="54"/>
      <c r="G368" s="54"/>
      <c r="H368" s="54"/>
      <c r="I368" s="48">
        <v>6.0789999999999997</v>
      </c>
      <c r="J368" s="22"/>
      <c r="K368" s="10"/>
      <c r="L368" s="10"/>
      <c r="M368" s="10"/>
      <c r="N368" s="10"/>
      <c r="O368" s="11"/>
    </row>
    <row r="369" spans="2:15" ht="15.75">
      <c r="B369" s="119"/>
      <c r="C369" s="136"/>
      <c r="D369" s="7" t="s">
        <v>17</v>
      </c>
      <c r="E369" s="49"/>
      <c r="F369" s="49"/>
      <c r="G369" s="49"/>
      <c r="H369" s="49"/>
      <c r="I369" s="27"/>
      <c r="J369" s="27"/>
      <c r="K369" s="2"/>
      <c r="L369" s="2"/>
      <c r="M369" s="2"/>
      <c r="N369" s="2"/>
      <c r="O369" s="12"/>
    </row>
    <row r="370" spans="2:15" ht="15.75">
      <c r="B370" s="119"/>
      <c r="C370" s="136"/>
      <c r="D370" s="7" t="s">
        <v>18</v>
      </c>
      <c r="E370" s="49"/>
      <c r="F370" s="49"/>
      <c r="G370" s="49"/>
      <c r="H370" s="49"/>
      <c r="I370" s="27"/>
      <c r="J370" s="27"/>
      <c r="K370" s="2"/>
      <c r="L370" s="2"/>
      <c r="M370" s="2"/>
      <c r="N370" s="2"/>
      <c r="O370" s="12"/>
    </row>
    <row r="371" spans="2:15" ht="15.75">
      <c r="B371" s="119"/>
      <c r="C371" s="136"/>
      <c r="D371" s="7" t="s">
        <v>32</v>
      </c>
      <c r="E371" s="49"/>
      <c r="F371" s="49"/>
      <c r="G371" s="49"/>
      <c r="H371" s="49"/>
      <c r="I371" s="27"/>
      <c r="J371" s="27"/>
      <c r="K371" s="2"/>
      <c r="L371" s="2"/>
      <c r="M371" s="2"/>
      <c r="N371" s="2"/>
      <c r="O371" s="12"/>
    </row>
    <row r="372" spans="2:15" ht="15.75">
      <c r="B372" s="119"/>
      <c r="C372" s="136"/>
      <c r="D372" s="71" t="s">
        <v>90</v>
      </c>
      <c r="E372" s="80"/>
      <c r="F372" s="80"/>
      <c r="G372" s="80"/>
      <c r="H372" s="80"/>
      <c r="I372" s="38"/>
      <c r="J372" s="38"/>
      <c r="K372" s="15"/>
      <c r="L372" s="15"/>
      <c r="M372" s="15"/>
      <c r="N372" s="15"/>
      <c r="O372" s="16"/>
    </row>
    <row r="373" spans="2:15" ht="15.75">
      <c r="B373" s="119"/>
      <c r="C373" s="136"/>
      <c r="D373" s="71" t="s">
        <v>91</v>
      </c>
      <c r="E373" s="80"/>
      <c r="F373" s="80"/>
      <c r="G373" s="80"/>
      <c r="H373" s="80"/>
      <c r="I373" s="38"/>
      <c r="J373" s="38"/>
      <c r="K373" s="15"/>
      <c r="L373" s="15"/>
      <c r="M373" s="15"/>
      <c r="N373" s="15"/>
      <c r="O373" s="16"/>
    </row>
    <row r="374" spans="2:15" ht="16.5" thickBot="1">
      <c r="B374" s="122"/>
      <c r="C374" s="144"/>
      <c r="D374" s="5" t="s">
        <v>13</v>
      </c>
      <c r="E374" s="47">
        <f>SUM(E368:E373)</f>
        <v>6.0789999999999997</v>
      </c>
      <c r="F374" s="47">
        <f t="shared" ref="F374:L374" si="211">SUM(F368:F373)</f>
        <v>0</v>
      </c>
      <c r="G374" s="47">
        <f t="shared" si="211"/>
        <v>0</v>
      </c>
      <c r="H374" s="47">
        <f t="shared" si="211"/>
        <v>0</v>
      </c>
      <c r="I374" s="47">
        <f t="shared" si="211"/>
        <v>6.0789999999999997</v>
      </c>
      <c r="J374" s="47">
        <f t="shared" si="211"/>
        <v>0</v>
      </c>
      <c r="K374" s="47">
        <f t="shared" si="211"/>
        <v>0</v>
      </c>
      <c r="L374" s="47">
        <f t="shared" si="211"/>
        <v>0</v>
      </c>
      <c r="M374" s="13"/>
      <c r="N374" s="13"/>
      <c r="O374" s="14"/>
    </row>
    <row r="375" spans="2:15" ht="15.75">
      <c r="B375" s="118">
        <v>46</v>
      </c>
      <c r="C375" s="209" t="s">
        <v>52</v>
      </c>
      <c r="D375" s="6" t="s">
        <v>16</v>
      </c>
      <c r="E375" s="48"/>
      <c r="F375" s="48"/>
      <c r="G375" s="48"/>
      <c r="H375" s="48"/>
      <c r="I375" s="22"/>
      <c r="J375" s="22"/>
      <c r="K375" s="10"/>
      <c r="L375" s="10"/>
      <c r="M375" s="10"/>
      <c r="N375" s="10"/>
      <c r="O375" s="11"/>
    </row>
    <row r="376" spans="2:15" ht="15.75">
      <c r="B376" s="119"/>
      <c r="C376" s="136"/>
      <c r="D376" s="7" t="s">
        <v>17</v>
      </c>
      <c r="E376" s="49">
        <v>22.65</v>
      </c>
      <c r="F376" s="49"/>
      <c r="G376" s="49"/>
      <c r="H376" s="49"/>
      <c r="I376" s="27"/>
      <c r="J376" s="27"/>
      <c r="K376" s="2"/>
      <c r="L376" s="2"/>
      <c r="M376" s="2"/>
      <c r="N376" s="2"/>
      <c r="O376" s="12"/>
    </row>
    <row r="377" spans="2:15" ht="15.75">
      <c r="B377" s="119"/>
      <c r="C377" s="136"/>
      <c r="D377" s="7" t="s">
        <v>18</v>
      </c>
      <c r="E377" s="49">
        <v>22.65</v>
      </c>
      <c r="F377" s="49"/>
      <c r="G377" s="49"/>
      <c r="H377" s="49"/>
      <c r="I377" s="27"/>
      <c r="J377" s="27"/>
      <c r="K377" s="2"/>
      <c r="L377" s="2"/>
      <c r="M377" s="2"/>
      <c r="N377" s="2"/>
      <c r="O377" s="12"/>
    </row>
    <row r="378" spans="2:15" ht="15.75">
      <c r="B378" s="119"/>
      <c r="C378" s="136"/>
      <c r="D378" s="7" t="s">
        <v>32</v>
      </c>
      <c r="E378" s="49"/>
      <c r="F378" s="49"/>
      <c r="G378" s="49"/>
      <c r="H378" s="49"/>
      <c r="I378" s="27"/>
      <c r="J378" s="27"/>
      <c r="K378" s="2"/>
      <c r="L378" s="2"/>
      <c r="M378" s="2"/>
      <c r="N378" s="2"/>
      <c r="O378" s="12"/>
    </row>
    <row r="379" spans="2:15" ht="15.75">
      <c r="B379" s="119"/>
      <c r="C379" s="136"/>
      <c r="D379" s="71" t="s">
        <v>90</v>
      </c>
      <c r="E379" s="80"/>
      <c r="F379" s="80"/>
      <c r="G379" s="80"/>
      <c r="H379" s="80"/>
      <c r="I379" s="38"/>
      <c r="J379" s="38"/>
      <c r="K379" s="15"/>
      <c r="L379" s="15"/>
      <c r="M379" s="15"/>
      <c r="N379" s="15"/>
      <c r="O379" s="16"/>
    </row>
    <row r="380" spans="2:15" ht="15.75">
      <c r="B380" s="119"/>
      <c r="C380" s="136"/>
      <c r="D380" s="71" t="s">
        <v>91</v>
      </c>
      <c r="E380" s="80"/>
      <c r="F380" s="80"/>
      <c r="G380" s="80"/>
      <c r="H380" s="80"/>
      <c r="I380" s="38"/>
      <c r="J380" s="38"/>
      <c r="K380" s="15"/>
      <c r="L380" s="15"/>
      <c r="M380" s="15"/>
      <c r="N380" s="15"/>
      <c r="O380" s="16"/>
    </row>
    <row r="381" spans="2:15" ht="16.5" thickBot="1">
      <c r="B381" s="122"/>
      <c r="C381" s="144"/>
      <c r="D381" s="5" t="s">
        <v>13</v>
      </c>
      <c r="E381" s="47">
        <f>SUM(E375:E380)</f>
        <v>45.3</v>
      </c>
      <c r="F381" s="47">
        <f t="shared" ref="F381:L381" si="212">SUM(F375:F380)</f>
        <v>0</v>
      </c>
      <c r="G381" s="47">
        <f t="shared" si="212"/>
        <v>0</v>
      </c>
      <c r="H381" s="47">
        <f t="shared" si="212"/>
        <v>0</v>
      </c>
      <c r="I381" s="47">
        <f t="shared" si="212"/>
        <v>0</v>
      </c>
      <c r="J381" s="47">
        <f t="shared" si="212"/>
        <v>0</v>
      </c>
      <c r="K381" s="47">
        <f t="shared" si="212"/>
        <v>0</v>
      </c>
      <c r="L381" s="47">
        <f t="shared" si="212"/>
        <v>0</v>
      </c>
      <c r="M381" s="13"/>
      <c r="N381" s="13"/>
      <c r="O381" s="14"/>
    </row>
    <row r="382" spans="2:15" ht="15.75">
      <c r="B382" s="118">
        <v>47</v>
      </c>
      <c r="C382" s="156" t="s">
        <v>53</v>
      </c>
      <c r="D382" s="6" t="s">
        <v>16</v>
      </c>
      <c r="E382" s="48"/>
      <c r="F382" s="48"/>
      <c r="G382" s="48"/>
      <c r="H382" s="48"/>
      <c r="I382" s="22"/>
      <c r="J382" s="22"/>
      <c r="K382" s="10"/>
      <c r="L382" s="10"/>
      <c r="M382" s="10"/>
      <c r="N382" s="10"/>
      <c r="O382" s="11"/>
    </row>
    <row r="383" spans="2:15" ht="15.75">
      <c r="B383" s="119"/>
      <c r="C383" s="136"/>
      <c r="D383" s="7" t="s">
        <v>17</v>
      </c>
      <c r="E383" s="49">
        <v>2.25</v>
      </c>
      <c r="F383" s="49"/>
      <c r="G383" s="49"/>
      <c r="H383" s="49"/>
      <c r="I383" s="27"/>
      <c r="J383" s="27"/>
      <c r="K383" s="2"/>
      <c r="L383" s="2"/>
      <c r="M383" s="2"/>
      <c r="N383" s="2"/>
      <c r="O383" s="12"/>
    </row>
    <row r="384" spans="2:15" ht="15.75">
      <c r="B384" s="119"/>
      <c r="C384" s="136"/>
      <c r="D384" s="7" t="s">
        <v>18</v>
      </c>
      <c r="E384" s="49">
        <v>2.25</v>
      </c>
      <c r="F384" s="49"/>
      <c r="G384" s="49"/>
      <c r="H384" s="49"/>
      <c r="I384" s="27"/>
      <c r="J384" s="27"/>
      <c r="K384" s="2"/>
      <c r="L384" s="2"/>
      <c r="M384" s="2"/>
      <c r="N384" s="2"/>
      <c r="O384" s="12"/>
    </row>
    <row r="385" spans="2:15" ht="15.75">
      <c r="B385" s="119"/>
      <c r="C385" s="136"/>
      <c r="D385" s="7" t="s">
        <v>32</v>
      </c>
      <c r="E385" s="49"/>
      <c r="F385" s="49"/>
      <c r="G385" s="49"/>
      <c r="H385" s="49"/>
      <c r="I385" s="27"/>
      <c r="J385" s="27"/>
      <c r="K385" s="2"/>
      <c r="L385" s="2"/>
      <c r="M385" s="2"/>
      <c r="N385" s="2"/>
      <c r="O385" s="12"/>
    </row>
    <row r="386" spans="2:15" ht="15.75">
      <c r="B386" s="119"/>
      <c r="C386" s="136"/>
      <c r="D386" s="71" t="s">
        <v>90</v>
      </c>
      <c r="E386" s="80"/>
      <c r="F386" s="80"/>
      <c r="G386" s="80"/>
      <c r="H386" s="80"/>
      <c r="I386" s="38"/>
      <c r="J386" s="38"/>
      <c r="K386" s="15"/>
      <c r="L386" s="15"/>
      <c r="M386" s="15"/>
      <c r="N386" s="15"/>
      <c r="O386" s="16"/>
    </row>
    <row r="387" spans="2:15" ht="15.75">
      <c r="B387" s="119"/>
      <c r="C387" s="136"/>
      <c r="D387" s="71" t="s">
        <v>91</v>
      </c>
      <c r="E387" s="80"/>
      <c r="F387" s="80"/>
      <c r="G387" s="80"/>
      <c r="H387" s="80"/>
      <c r="I387" s="38"/>
      <c r="J387" s="38"/>
      <c r="K387" s="15"/>
      <c r="L387" s="15"/>
      <c r="M387" s="15"/>
      <c r="N387" s="15"/>
      <c r="O387" s="16"/>
    </row>
    <row r="388" spans="2:15" ht="16.5" thickBot="1">
      <c r="B388" s="122"/>
      <c r="C388" s="144"/>
      <c r="D388" s="5" t="s">
        <v>13</v>
      </c>
      <c r="E388" s="47">
        <f>SUM(E382:E387)</f>
        <v>4.5</v>
      </c>
      <c r="F388" s="47">
        <f t="shared" ref="F388:L388" si="213">SUM(F382:F387)</f>
        <v>0</v>
      </c>
      <c r="G388" s="47">
        <f t="shared" si="213"/>
        <v>0</v>
      </c>
      <c r="H388" s="47">
        <f t="shared" si="213"/>
        <v>0</v>
      </c>
      <c r="I388" s="47">
        <f t="shared" si="213"/>
        <v>0</v>
      </c>
      <c r="J388" s="47">
        <f t="shared" si="213"/>
        <v>0</v>
      </c>
      <c r="K388" s="47">
        <f t="shared" si="213"/>
        <v>0</v>
      </c>
      <c r="L388" s="47">
        <f t="shared" si="213"/>
        <v>0</v>
      </c>
      <c r="M388" s="13"/>
      <c r="N388" s="13"/>
      <c r="O388" s="14"/>
    </row>
    <row r="389" spans="2:15" ht="15.75">
      <c r="B389" s="118">
        <v>48</v>
      </c>
      <c r="C389" s="156" t="s">
        <v>54</v>
      </c>
      <c r="D389" s="6" t="s">
        <v>16</v>
      </c>
      <c r="E389" s="48"/>
      <c r="F389" s="48"/>
      <c r="G389" s="48"/>
      <c r="H389" s="48"/>
      <c r="I389" s="22"/>
      <c r="J389" s="22"/>
      <c r="K389" s="10"/>
      <c r="L389" s="10"/>
      <c r="M389" s="10"/>
      <c r="N389" s="10"/>
      <c r="O389" s="11"/>
    </row>
    <row r="390" spans="2:15" ht="15.75">
      <c r="B390" s="119"/>
      <c r="C390" s="136"/>
      <c r="D390" s="7" t="s">
        <v>17</v>
      </c>
      <c r="E390" s="49"/>
      <c r="F390" s="49"/>
      <c r="G390" s="49"/>
      <c r="H390" s="49"/>
      <c r="I390" s="27"/>
      <c r="J390" s="27"/>
      <c r="K390" s="2"/>
      <c r="L390" s="2"/>
      <c r="M390" s="2"/>
      <c r="N390" s="2"/>
      <c r="O390" s="12"/>
    </row>
    <row r="391" spans="2:15" ht="15.75">
      <c r="B391" s="119"/>
      <c r="C391" s="136"/>
      <c r="D391" s="7" t="s">
        <v>18</v>
      </c>
      <c r="E391" s="49">
        <v>2.5</v>
      </c>
      <c r="F391" s="49"/>
      <c r="G391" s="49"/>
      <c r="H391" s="49"/>
      <c r="I391" s="27"/>
      <c r="J391" s="27"/>
      <c r="K391" s="2"/>
      <c r="L391" s="2"/>
      <c r="M391" s="2"/>
      <c r="N391" s="2"/>
      <c r="O391" s="12"/>
    </row>
    <row r="392" spans="2:15" ht="15.75">
      <c r="B392" s="119"/>
      <c r="C392" s="136"/>
      <c r="D392" s="7" t="s">
        <v>32</v>
      </c>
      <c r="E392" s="49">
        <v>2.5</v>
      </c>
      <c r="F392" s="49"/>
      <c r="G392" s="49"/>
      <c r="H392" s="49"/>
      <c r="I392" s="27"/>
      <c r="J392" s="27"/>
      <c r="K392" s="2"/>
      <c r="L392" s="2"/>
      <c r="M392" s="2"/>
      <c r="N392" s="2"/>
      <c r="O392" s="12"/>
    </row>
    <row r="393" spans="2:15" ht="15.75">
      <c r="B393" s="119"/>
      <c r="C393" s="136"/>
      <c r="D393" s="71" t="s">
        <v>90</v>
      </c>
      <c r="E393" s="80"/>
      <c r="F393" s="80"/>
      <c r="G393" s="80"/>
      <c r="H393" s="80"/>
      <c r="I393" s="38"/>
      <c r="J393" s="38"/>
      <c r="K393" s="15"/>
      <c r="L393" s="15"/>
      <c r="M393" s="15"/>
      <c r="N393" s="15"/>
      <c r="O393" s="16"/>
    </row>
    <row r="394" spans="2:15" ht="15.75">
      <c r="B394" s="119"/>
      <c r="C394" s="136"/>
      <c r="D394" s="71" t="s">
        <v>91</v>
      </c>
      <c r="E394" s="80"/>
      <c r="F394" s="80"/>
      <c r="G394" s="80"/>
      <c r="H394" s="80"/>
      <c r="I394" s="38"/>
      <c r="J394" s="38"/>
      <c r="K394" s="15"/>
      <c r="L394" s="15"/>
      <c r="M394" s="15"/>
      <c r="N394" s="15"/>
      <c r="O394" s="16"/>
    </row>
    <row r="395" spans="2:15" ht="16.5" thickBot="1">
      <c r="B395" s="122"/>
      <c r="C395" s="144"/>
      <c r="D395" s="5" t="s">
        <v>13</v>
      </c>
      <c r="E395" s="47">
        <f>SUM(E389:E394)</f>
        <v>5</v>
      </c>
      <c r="F395" s="47">
        <f t="shared" ref="F395:L395" si="214">SUM(F389:F394)</f>
        <v>0</v>
      </c>
      <c r="G395" s="47">
        <f t="shared" si="214"/>
        <v>0</v>
      </c>
      <c r="H395" s="47">
        <f t="shared" si="214"/>
        <v>0</v>
      </c>
      <c r="I395" s="47">
        <f t="shared" si="214"/>
        <v>0</v>
      </c>
      <c r="J395" s="47">
        <f t="shared" si="214"/>
        <v>0</v>
      </c>
      <c r="K395" s="47">
        <f t="shared" si="214"/>
        <v>0</v>
      </c>
      <c r="L395" s="47">
        <f t="shared" si="214"/>
        <v>0</v>
      </c>
      <c r="M395" s="13"/>
      <c r="N395" s="13"/>
      <c r="O395" s="14"/>
    </row>
    <row r="396" spans="2:15" ht="15.75">
      <c r="B396" s="118">
        <v>49</v>
      </c>
      <c r="C396" s="209" t="s">
        <v>55</v>
      </c>
      <c r="D396" s="6" t="s">
        <v>16</v>
      </c>
      <c r="E396" s="48"/>
      <c r="F396" s="48"/>
      <c r="G396" s="48"/>
      <c r="H396" s="48"/>
      <c r="I396" s="22"/>
      <c r="J396" s="22"/>
      <c r="K396" s="10"/>
      <c r="L396" s="10"/>
      <c r="M396" s="10"/>
      <c r="N396" s="10"/>
      <c r="O396" s="11"/>
    </row>
    <row r="397" spans="2:15" ht="15.75">
      <c r="B397" s="119"/>
      <c r="C397" s="136"/>
      <c r="D397" s="7" t="s">
        <v>17</v>
      </c>
      <c r="E397" s="49">
        <v>8.3800000000000008</v>
      </c>
      <c r="F397" s="49"/>
      <c r="G397" s="49"/>
      <c r="H397" s="49"/>
      <c r="I397" s="27"/>
      <c r="J397" s="27"/>
      <c r="K397" s="2"/>
      <c r="L397" s="2"/>
      <c r="M397" s="2"/>
      <c r="N397" s="2"/>
      <c r="O397" s="12"/>
    </row>
    <row r="398" spans="2:15" ht="15.75">
      <c r="B398" s="119"/>
      <c r="C398" s="136"/>
      <c r="D398" s="7" t="s">
        <v>18</v>
      </c>
      <c r="E398" s="49">
        <v>8.3800000000000008</v>
      </c>
      <c r="F398" s="49"/>
      <c r="G398" s="49"/>
      <c r="H398" s="49"/>
      <c r="I398" s="27"/>
      <c r="J398" s="27"/>
      <c r="K398" s="2"/>
      <c r="L398" s="2"/>
      <c r="M398" s="2"/>
      <c r="N398" s="2"/>
      <c r="O398" s="12"/>
    </row>
    <row r="399" spans="2:15" ht="15.75">
      <c r="B399" s="119"/>
      <c r="C399" s="136"/>
      <c r="D399" s="7" t="s">
        <v>32</v>
      </c>
      <c r="E399" s="49"/>
      <c r="F399" s="49"/>
      <c r="G399" s="49"/>
      <c r="H399" s="49"/>
      <c r="I399" s="27"/>
      <c r="J399" s="27"/>
      <c r="K399" s="2"/>
      <c r="L399" s="2"/>
      <c r="M399" s="2"/>
      <c r="N399" s="2"/>
      <c r="O399" s="12"/>
    </row>
    <row r="400" spans="2:15" ht="15.75">
      <c r="B400" s="119"/>
      <c r="C400" s="136"/>
      <c r="D400" s="71" t="s">
        <v>90</v>
      </c>
      <c r="E400" s="80"/>
      <c r="F400" s="80"/>
      <c r="G400" s="80"/>
      <c r="H400" s="80"/>
      <c r="I400" s="38"/>
      <c r="J400" s="38"/>
      <c r="K400" s="15"/>
      <c r="L400" s="15"/>
      <c r="M400" s="15"/>
      <c r="N400" s="15"/>
      <c r="O400" s="16"/>
    </row>
    <row r="401" spans="2:15" ht="15.75">
      <c r="B401" s="119"/>
      <c r="C401" s="136"/>
      <c r="D401" s="71" t="s">
        <v>91</v>
      </c>
      <c r="E401" s="80"/>
      <c r="F401" s="80"/>
      <c r="G401" s="80"/>
      <c r="H401" s="80"/>
      <c r="I401" s="38"/>
      <c r="J401" s="38"/>
      <c r="K401" s="15"/>
      <c r="L401" s="15"/>
      <c r="M401" s="15"/>
      <c r="N401" s="15"/>
      <c r="O401" s="16"/>
    </row>
    <row r="402" spans="2:15" ht="16.5" thickBot="1">
      <c r="B402" s="122"/>
      <c r="C402" s="144"/>
      <c r="D402" s="5" t="s">
        <v>13</v>
      </c>
      <c r="E402" s="47">
        <f>SUM(E396:E401)</f>
        <v>16.760000000000002</v>
      </c>
      <c r="F402" s="47">
        <f t="shared" ref="F402:L402" si="215">SUM(F396:F401)</f>
        <v>0</v>
      </c>
      <c r="G402" s="47">
        <f t="shared" si="215"/>
        <v>0</v>
      </c>
      <c r="H402" s="47">
        <f t="shared" si="215"/>
        <v>0</v>
      </c>
      <c r="I402" s="47">
        <f t="shared" si="215"/>
        <v>0</v>
      </c>
      <c r="J402" s="47">
        <f t="shared" si="215"/>
        <v>0</v>
      </c>
      <c r="K402" s="47">
        <f t="shared" si="215"/>
        <v>0</v>
      </c>
      <c r="L402" s="47">
        <f t="shared" si="215"/>
        <v>0</v>
      </c>
      <c r="M402" s="13"/>
      <c r="N402" s="13"/>
      <c r="O402" s="14"/>
    </row>
    <row r="403" spans="2:15" ht="15.75">
      <c r="B403" s="118">
        <v>50</v>
      </c>
      <c r="C403" s="156" t="s">
        <v>56</v>
      </c>
      <c r="D403" s="6" t="s">
        <v>16</v>
      </c>
      <c r="E403" s="48"/>
      <c r="F403" s="48"/>
      <c r="G403" s="48"/>
      <c r="H403" s="48"/>
      <c r="I403" s="22"/>
      <c r="J403" s="22"/>
      <c r="K403" s="10"/>
      <c r="L403" s="10"/>
      <c r="M403" s="10"/>
      <c r="N403" s="10"/>
      <c r="O403" s="11"/>
    </row>
    <row r="404" spans="2:15" ht="15.75">
      <c r="B404" s="119"/>
      <c r="C404" s="136"/>
      <c r="D404" s="7" t="s">
        <v>17</v>
      </c>
      <c r="E404" s="49"/>
      <c r="F404" s="49"/>
      <c r="G404" s="49"/>
      <c r="H404" s="49"/>
      <c r="I404" s="27"/>
      <c r="J404" s="27"/>
      <c r="K404" s="2"/>
      <c r="L404" s="2"/>
      <c r="M404" s="2"/>
      <c r="N404" s="2"/>
      <c r="O404" s="12"/>
    </row>
    <row r="405" spans="2:15" ht="15.75">
      <c r="B405" s="119"/>
      <c r="C405" s="136"/>
      <c r="D405" s="7" t="s">
        <v>18</v>
      </c>
      <c r="E405" s="49">
        <v>8.6</v>
      </c>
      <c r="F405" s="49"/>
      <c r="G405" s="49"/>
      <c r="H405" s="49"/>
      <c r="I405" s="27"/>
      <c r="J405" s="27"/>
      <c r="K405" s="2"/>
      <c r="L405" s="2"/>
      <c r="M405" s="2"/>
      <c r="N405" s="2"/>
      <c r="O405" s="12"/>
    </row>
    <row r="406" spans="2:15" ht="15.75">
      <c r="B406" s="119"/>
      <c r="C406" s="136"/>
      <c r="D406" s="7" t="s">
        <v>32</v>
      </c>
      <c r="E406" s="49">
        <v>8.6</v>
      </c>
      <c r="F406" s="49"/>
      <c r="G406" s="49"/>
      <c r="H406" s="49"/>
      <c r="I406" s="27"/>
      <c r="J406" s="27"/>
      <c r="K406" s="2"/>
      <c r="L406" s="2"/>
      <c r="M406" s="2"/>
      <c r="N406" s="2"/>
      <c r="O406" s="12"/>
    </row>
    <row r="407" spans="2:15" ht="15.75">
      <c r="B407" s="119"/>
      <c r="C407" s="136"/>
      <c r="D407" s="71" t="s">
        <v>90</v>
      </c>
      <c r="E407" s="80"/>
      <c r="F407" s="80"/>
      <c r="G407" s="80"/>
      <c r="H407" s="80"/>
      <c r="I407" s="38"/>
      <c r="J407" s="38"/>
      <c r="K407" s="15"/>
      <c r="L407" s="15"/>
      <c r="M407" s="15"/>
      <c r="N407" s="15"/>
      <c r="O407" s="16"/>
    </row>
    <row r="408" spans="2:15" ht="15.75">
      <c r="B408" s="119"/>
      <c r="C408" s="136"/>
      <c r="D408" s="71" t="s">
        <v>91</v>
      </c>
      <c r="E408" s="80"/>
      <c r="F408" s="80"/>
      <c r="G408" s="80"/>
      <c r="H408" s="80"/>
      <c r="I408" s="38"/>
      <c r="J408" s="38"/>
      <c r="K408" s="15"/>
      <c r="L408" s="15"/>
      <c r="M408" s="15"/>
      <c r="N408" s="15"/>
      <c r="O408" s="16"/>
    </row>
    <row r="409" spans="2:15" ht="16.5" thickBot="1">
      <c r="B409" s="122"/>
      <c r="C409" s="144"/>
      <c r="D409" s="5" t="s">
        <v>13</v>
      </c>
      <c r="E409" s="47">
        <f>SUM(E403:E408)</f>
        <v>17.2</v>
      </c>
      <c r="F409" s="47">
        <f t="shared" ref="F409:L409" si="216">SUM(F403:F408)</f>
        <v>0</v>
      </c>
      <c r="G409" s="47">
        <f t="shared" si="216"/>
        <v>0</v>
      </c>
      <c r="H409" s="47">
        <f t="shared" si="216"/>
        <v>0</v>
      </c>
      <c r="I409" s="47">
        <f t="shared" si="216"/>
        <v>0</v>
      </c>
      <c r="J409" s="47">
        <f t="shared" si="216"/>
        <v>0</v>
      </c>
      <c r="K409" s="47">
        <f t="shared" si="216"/>
        <v>0</v>
      </c>
      <c r="L409" s="47">
        <f t="shared" si="216"/>
        <v>0</v>
      </c>
      <c r="M409" s="13"/>
      <c r="N409" s="13"/>
      <c r="O409" s="14"/>
    </row>
    <row r="410" spans="2:15" ht="15.75">
      <c r="B410" s="118">
        <v>51</v>
      </c>
      <c r="C410" s="156" t="s">
        <v>57</v>
      </c>
      <c r="D410" s="6" t="s">
        <v>16</v>
      </c>
      <c r="E410" s="48"/>
      <c r="F410" s="48"/>
      <c r="G410" s="48"/>
      <c r="H410" s="48"/>
      <c r="I410" s="22"/>
      <c r="J410" s="22"/>
      <c r="K410" s="10"/>
      <c r="L410" s="10"/>
      <c r="M410" s="10"/>
      <c r="N410" s="10"/>
      <c r="O410" s="11"/>
    </row>
    <row r="411" spans="2:15" ht="15.75">
      <c r="B411" s="119"/>
      <c r="C411" s="136"/>
      <c r="D411" s="7" t="s">
        <v>17</v>
      </c>
      <c r="E411" s="49">
        <v>15.2</v>
      </c>
      <c r="F411" s="49"/>
      <c r="G411" s="49"/>
      <c r="H411" s="49"/>
      <c r="I411" s="27"/>
      <c r="J411" s="27"/>
      <c r="K411" s="2"/>
      <c r="L411" s="2"/>
      <c r="M411" s="2"/>
      <c r="N411" s="2"/>
      <c r="O411" s="12"/>
    </row>
    <row r="412" spans="2:15" ht="15.75">
      <c r="B412" s="119"/>
      <c r="C412" s="136"/>
      <c r="D412" s="7" t="s">
        <v>18</v>
      </c>
      <c r="E412" s="49">
        <v>15.2</v>
      </c>
      <c r="F412" s="49"/>
      <c r="G412" s="49"/>
      <c r="H412" s="49"/>
      <c r="I412" s="27"/>
      <c r="J412" s="27"/>
      <c r="K412" s="2"/>
      <c r="L412" s="2"/>
      <c r="M412" s="2"/>
      <c r="N412" s="2"/>
      <c r="O412" s="12"/>
    </row>
    <row r="413" spans="2:15" ht="15.75">
      <c r="B413" s="119"/>
      <c r="C413" s="136"/>
      <c r="D413" s="7" t="s">
        <v>32</v>
      </c>
      <c r="E413" s="49">
        <v>15.2</v>
      </c>
      <c r="F413" s="49"/>
      <c r="G413" s="49"/>
      <c r="H413" s="49"/>
      <c r="I413" s="27"/>
      <c r="J413" s="27"/>
      <c r="K413" s="2"/>
      <c r="L413" s="2"/>
      <c r="M413" s="2"/>
      <c r="N413" s="2"/>
      <c r="O413" s="12"/>
    </row>
    <row r="414" spans="2:15" ht="15.75">
      <c r="B414" s="119"/>
      <c r="C414" s="136"/>
      <c r="D414" s="71" t="s">
        <v>90</v>
      </c>
      <c r="E414" s="80"/>
      <c r="F414" s="80"/>
      <c r="G414" s="80"/>
      <c r="H414" s="80"/>
      <c r="I414" s="38"/>
      <c r="J414" s="38"/>
      <c r="K414" s="15"/>
      <c r="L414" s="15"/>
      <c r="M414" s="15"/>
      <c r="N414" s="15"/>
      <c r="O414" s="16"/>
    </row>
    <row r="415" spans="2:15" ht="15.75">
      <c r="B415" s="119"/>
      <c r="C415" s="136"/>
      <c r="D415" s="71" t="s">
        <v>91</v>
      </c>
      <c r="E415" s="80"/>
      <c r="F415" s="80"/>
      <c r="G415" s="80"/>
      <c r="H415" s="80"/>
      <c r="I415" s="38"/>
      <c r="J415" s="38"/>
      <c r="K415" s="15"/>
      <c r="L415" s="15"/>
      <c r="M415" s="15"/>
      <c r="N415" s="15"/>
      <c r="O415" s="16"/>
    </row>
    <row r="416" spans="2:15" ht="16.5" thickBot="1">
      <c r="B416" s="122"/>
      <c r="C416" s="144"/>
      <c r="D416" s="5" t="s">
        <v>13</v>
      </c>
      <c r="E416" s="47">
        <f>SUM(E410:E415)</f>
        <v>45.599999999999994</v>
      </c>
      <c r="F416" s="47">
        <f t="shared" ref="F416:L416" si="217">SUM(F410:F415)</f>
        <v>0</v>
      </c>
      <c r="G416" s="47">
        <f t="shared" si="217"/>
        <v>0</v>
      </c>
      <c r="H416" s="47">
        <f t="shared" si="217"/>
        <v>0</v>
      </c>
      <c r="I416" s="47">
        <f t="shared" si="217"/>
        <v>0</v>
      </c>
      <c r="J416" s="47">
        <f t="shared" si="217"/>
        <v>0</v>
      </c>
      <c r="K416" s="47">
        <f t="shared" si="217"/>
        <v>0</v>
      </c>
      <c r="L416" s="47">
        <f t="shared" si="217"/>
        <v>0</v>
      </c>
      <c r="M416" s="13"/>
      <c r="N416" s="13"/>
      <c r="O416" s="14"/>
    </row>
    <row r="417" spans="2:15" ht="15.75">
      <c r="B417" s="118">
        <v>52</v>
      </c>
      <c r="C417" s="156" t="s">
        <v>58</v>
      </c>
      <c r="D417" s="6" t="s">
        <v>16</v>
      </c>
      <c r="E417" s="48"/>
      <c r="F417" s="48"/>
      <c r="G417" s="48"/>
      <c r="H417" s="48"/>
      <c r="I417" s="22"/>
      <c r="J417" s="22"/>
      <c r="K417" s="10"/>
      <c r="L417" s="10"/>
      <c r="M417" s="10"/>
      <c r="N417" s="10"/>
      <c r="O417" s="11"/>
    </row>
    <row r="418" spans="2:15" ht="15.75">
      <c r="B418" s="119"/>
      <c r="C418" s="136"/>
      <c r="D418" s="7" t="s">
        <v>17</v>
      </c>
      <c r="E418" s="49">
        <v>20</v>
      </c>
      <c r="F418" s="49"/>
      <c r="G418" s="49"/>
      <c r="H418" s="49"/>
      <c r="I418" s="27"/>
      <c r="J418" s="27"/>
      <c r="K418" s="2"/>
      <c r="L418" s="2"/>
      <c r="M418" s="2"/>
      <c r="N418" s="2"/>
      <c r="O418" s="12"/>
    </row>
    <row r="419" spans="2:15" ht="15.75">
      <c r="B419" s="119"/>
      <c r="C419" s="136"/>
      <c r="D419" s="7" t="s">
        <v>18</v>
      </c>
      <c r="E419" s="49">
        <v>20</v>
      </c>
      <c r="F419" s="49"/>
      <c r="G419" s="49"/>
      <c r="H419" s="49"/>
      <c r="I419" s="27"/>
      <c r="J419" s="27"/>
      <c r="K419" s="2"/>
      <c r="L419" s="2"/>
      <c r="M419" s="2"/>
      <c r="N419" s="2"/>
      <c r="O419" s="12"/>
    </row>
    <row r="420" spans="2:15" ht="15.75">
      <c r="B420" s="119"/>
      <c r="C420" s="136"/>
      <c r="D420" s="7" t="s">
        <v>32</v>
      </c>
      <c r="E420" s="49">
        <v>20</v>
      </c>
      <c r="F420" s="49"/>
      <c r="G420" s="49"/>
      <c r="H420" s="49"/>
      <c r="I420" s="27"/>
      <c r="J420" s="27"/>
      <c r="K420" s="2"/>
      <c r="L420" s="2"/>
      <c r="M420" s="2"/>
      <c r="N420" s="2"/>
      <c r="O420" s="12"/>
    </row>
    <row r="421" spans="2:15" ht="15.75">
      <c r="B421" s="119"/>
      <c r="C421" s="136"/>
      <c r="D421" s="71" t="s">
        <v>90</v>
      </c>
      <c r="E421" s="80"/>
      <c r="F421" s="80"/>
      <c r="G421" s="80"/>
      <c r="H421" s="80"/>
      <c r="I421" s="38"/>
      <c r="J421" s="38"/>
      <c r="K421" s="15"/>
      <c r="L421" s="15"/>
      <c r="M421" s="15"/>
      <c r="N421" s="15"/>
      <c r="O421" s="16"/>
    </row>
    <row r="422" spans="2:15" ht="15.75">
      <c r="B422" s="119"/>
      <c r="C422" s="136"/>
      <c r="D422" s="71" t="s">
        <v>91</v>
      </c>
      <c r="E422" s="80"/>
      <c r="F422" s="80"/>
      <c r="G422" s="80"/>
      <c r="H422" s="80"/>
      <c r="I422" s="38"/>
      <c r="J422" s="38"/>
      <c r="K422" s="15"/>
      <c r="L422" s="15"/>
      <c r="M422" s="15"/>
      <c r="N422" s="15"/>
      <c r="O422" s="16"/>
    </row>
    <row r="423" spans="2:15" ht="16.5" thickBot="1">
      <c r="B423" s="122"/>
      <c r="C423" s="144"/>
      <c r="D423" s="5" t="s">
        <v>13</v>
      </c>
      <c r="E423" s="47">
        <f>SUM(E417:E422)</f>
        <v>60</v>
      </c>
      <c r="F423" s="47">
        <f t="shared" ref="F423:L423" si="218">SUM(F417:F422)</f>
        <v>0</v>
      </c>
      <c r="G423" s="47">
        <f t="shared" si="218"/>
        <v>0</v>
      </c>
      <c r="H423" s="47">
        <f t="shared" si="218"/>
        <v>0</v>
      </c>
      <c r="I423" s="47">
        <f t="shared" si="218"/>
        <v>0</v>
      </c>
      <c r="J423" s="47">
        <f t="shared" si="218"/>
        <v>0</v>
      </c>
      <c r="K423" s="47">
        <f t="shared" si="218"/>
        <v>0</v>
      </c>
      <c r="L423" s="47">
        <f t="shared" si="218"/>
        <v>0</v>
      </c>
      <c r="M423" s="13"/>
      <c r="N423" s="13"/>
      <c r="O423" s="14"/>
    </row>
    <row r="424" spans="2:15" ht="15.75">
      <c r="B424" s="118">
        <v>53</v>
      </c>
      <c r="C424" s="156" t="s">
        <v>59</v>
      </c>
      <c r="D424" s="6" t="s">
        <v>16</v>
      </c>
      <c r="E424" s="48"/>
      <c r="F424" s="48"/>
      <c r="G424" s="48"/>
      <c r="H424" s="48"/>
      <c r="I424" s="22"/>
      <c r="J424" s="22"/>
      <c r="K424" s="10"/>
      <c r="L424" s="10"/>
      <c r="M424" s="10"/>
      <c r="N424" s="10"/>
      <c r="O424" s="11"/>
    </row>
    <row r="425" spans="2:15" ht="15.75">
      <c r="B425" s="119"/>
      <c r="C425" s="136"/>
      <c r="D425" s="7" t="s">
        <v>17</v>
      </c>
      <c r="E425" s="49"/>
      <c r="F425" s="49"/>
      <c r="G425" s="49"/>
      <c r="H425" s="49"/>
      <c r="I425" s="27"/>
      <c r="J425" s="27"/>
      <c r="K425" s="2"/>
      <c r="L425" s="2"/>
      <c r="M425" s="2"/>
      <c r="N425" s="2"/>
      <c r="O425" s="12"/>
    </row>
    <row r="426" spans="2:15" ht="15.75">
      <c r="B426" s="119"/>
      <c r="C426" s="136"/>
      <c r="D426" s="7" t="s">
        <v>18</v>
      </c>
      <c r="E426" s="49">
        <v>2.5</v>
      </c>
      <c r="F426" s="49"/>
      <c r="G426" s="49"/>
      <c r="H426" s="49"/>
      <c r="I426" s="27"/>
      <c r="J426" s="27"/>
      <c r="K426" s="2"/>
      <c r="L426" s="2"/>
      <c r="M426" s="2"/>
      <c r="N426" s="2"/>
      <c r="O426" s="12"/>
    </row>
    <row r="427" spans="2:15" ht="15.75">
      <c r="B427" s="119"/>
      <c r="C427" s="136"/>
      <c r="D427" s="7" t="s">
        <v>32</v>
      </c>
      <c r="E427" s="49">
        <v>2.5</v>
      </c>
      <c r="F427" s="49"/>
      <c r="G427" s="49"/>
      <c r="H427" s="49"/>
      <c r="I427" s="27"/>
      <c r="J427" s="27"/>
      <c r="K427" s="2"/>
      <c r="L427" s="2"/>
      <c r="M427" s="2"/>
      <c r="N427" s="2"/>
      <c r="O427" s="12"/>
    </row>
    <row r="428" spans="2:15" ht="15.75">
      <c r="B428" s="119"/>
      <c r="C428" s="136"/>
      <c r="D428" s="71" t="s">
        <v>90</v>
      </c>
      <c r="E428" s="80"/>
      <c r="F428" s="80"/>
      <c r="G428" s="80"/>
      <c r="H428" s="80"/>
      <c r="I428" s="38"/>
      <c r="J428" s="38"/>
      <c r="K428" s="15"/>
      <c r="L428" s="15"/>
      <c r="M428" s="15"/>
      <c r="N428" s="15"/>
      <c r="O428" s="16"/>
    </row>
    <row r="429" spans="2:15" ht="15.75">
      <c r="B429" s="119"/>
      <c r="C429" s="136"/>
      <c r="D429" s="71" t="s">
        <v>91</v>
      </c>
      <c r="E429" s="80"/>
      <c r="F429" s="80"/>
      <c r="G429" s="80"/>
      <c r="H429" s="80"/>
      <c r="I429" s="38"/>
      <c r="J429" s="38"/>
      <c r="K429" s="15"/>
      <c r="L429" s="15"/>
      <c r="M429" s="15"/>
      <c r="N429" s="15"/>
      <c r="O429" s="16"/>
    </row>
    <row r="430" spans="2:15" ht="25.5" customHeight="1" thickBot="1">
      <c r="B430" s="122"/>
      <c r="C430" s="144"/>
      <c r="D430" s="5" t="s">
        <v>13</v>
      </c>
      <c r="E430" s="47">
        <f>SUM(E424:E429)</f>
        <v>5</v>
      </c>
      <c r="F430" s="47">
        <f t="shared" ref="F430:L430" si="219">SUM(F424:F429)</f>
        <v>0</v>
      </c>
      <c r="G430" s="47">
        <f t="shared" si="219"/>
        <v>0</v>
      </c>
      <c r="H430" s="47">
        <f t="shared" si="219"/>
        <v>0</v>
      </c>
      <c r="I430" s="47">
        <f t="shared" si="219"/>
        <v>0</v>
      </c>
      <c r="J430" s="47">
        <f t="shared" si="219"/>
        <v>0</v>
      </c>
      <c r="K430" s="47">
        <f t="shared" si="219"/>
        <v>0</v>
      </c>
      <c r="L430" s="47">
        <f t="shared" si="219"/>
        <v>0</v>
      </c>
      <c r="M430" s="13"/>
      <c r="N430" s="13"/>
      <c r="O430" s="14"/>
    </row>
    <row r="431" spans="2:15" ht="15.75">
      <c r="B431" s="118">
        <v>54</v>
      </c>
      <c r="C431" s="156" t="s">
        <v>60</v>
      </c>
      <c r="D431" s="6" t="s">
        <v>16</v>
      </c>
      <c r="E431" s="48"/>
      <c r="F431" s="48"/>
      <c r="G431" s="48"/>
      <c r="H431" s="48"/>
      <c r="I431" s="22"/>
      <c r="J431" s="22"/>
      <c r="K431" s="10"/>
      <c r="L431" s="10"/>
      <c r="M431" s="10"/>
      <c r="N431" s="10"/>
      <c r="O431" s="11"/>
    </row>
    <row r="432" spans="2:15" ht="15.75">
      <c r="B432" s="119"/>
      <c r="C432" s="136"/>
      <c r="D432" s="7" t="s">
        <v>17</v>
      </c>
      <c r="E432" s="49"/>
      <c r="F432" s="49"/>
      <c r="G432" s="49"/>
      <c r="H432" s="49"/>
      <c r="I432" s="27"/>
      <c r="J432" s="27"/>
      <c r="K432" s="2"/>
      <c r="L432" s="2"/>
      <c r="M432" s="2"/>
      <c r="N432" s="2"/>
      <c r="O432" s="12"/>
    </row>
    <row r="433" spans="2:15" ht="15.75">
      <c r="B433" s="119"/>
      <c r="C433" s="136"/>
      <c r="D433" s="7" t="s">
        <v>18</v>
      </c>
      <c r="E433" s="49">
        <v>1</v>
      </c>
      <c r="F433" s="49"/>
      <c r="G433" s="49"/>
      <c r="H433" s="49"/>
      <c r="I433" s="27"/>
      <c r="J433" s="27"/>
      <c r="K433" s="2"/>
      <c r="L433" s="2"/>
      <c r="M433" s="2"/>
      <c r="N433" s="2"/>
      <c r="O433" s="12"/>
    </row>
    <row r="434" spans="2:15" ht="15.75">
      <c r="B434" s="119"/>
      <c r="C434" s="136"/>
      <c r="D434" s="7" t="s">
        <v>32</v>
      </c>
      <c r="E434" s="49">
        <v>1</v>
      </c>
      <c r="F434" s="49"/>
      <c r="G434" s="49"/>
      <c r="H434" s="49"/>
      <c r="I434" s="27"/>
      <c r="J434" s="27"/>
      <c r="K434" s="2"/>
      <c r="L434" s="2"/>
      <c r="M434" s="2"/>
      <c r="N434" s="2"/>
      <c r="O434" s="12"/>
    </row>
    <row r="435" spans="2:15" ht="15.75">
      <c r="B435" s="119"/>
      <c r="C435" s="136"/>
      <c r="D435" s="71" t="s">
        <v>90</v>
      </c>
      <c r="E435" s="80"/>
      <c r="F435" s="80"/>
      <c r="G435" s="80"/>
      <c r="H435" s="80"/>
      <c r="I435" s="38"/>
      <c r="J435" s="38"/>
      <c r="K435" s="15"/>
      <c r="L435" s="15"/>
      <c r="M435" s="15"/>
      <c r="N435" s="15"/>
      <c r="O435" s="16"/>
    </row>
    <row r="436" spans="2:15" ht="15.75">
      <c r="B436" s="119"/>
      <c r="C436" s="136"/>
      <c r="D436" s="71" t="s">
        <v>91</v>
      </c>
      <c r="E436" s="80"/>
      <c r="F436" s="80"/>
      <c r="G436" s="80"/>
      <c r="H436" s="80"/>
      <c r="I436" s="38"/>
      <c r="J436" s="38"/>
      <c r="K436" s="15"/>
      <c r="L436" s="15"/>
      <c r="M436" s="15"/>
      <c r="N436" s="15"/>
      <c r="O436" s="16"/>
    </row>
    <row r="437" spans="2:15" ht="16.5" thickBot="1">
      <c r="B437" s="122"/>
      <c r="C437" s="144"/>
      <c r="D437" s="5" t="s">
        <v>13</v>
      </c>
      <c r="E437" s="47">
        <f>SUM(E431:E436)</f>
        <v>2</v>
      </c>
      <c r="F437" s="47">
        <f t="shared" ref="F437:L437" si="220">SUM(F431:F436)</f>
        <v>0</v>
      </c>
      <c r="G437" s="47">
        <f t="shared" si="220"/>
        <v>0</v>
      </c>
      <c r="H437" s="47">
        <f t="shared" si="220"/>
        <v>0</v>
      </c>
      <c r="I437" s="47">
        <f t="shared" si="220"/>
        <v>0</v>
      </c>
      <c r="J437" s="47">
        <f t="shared" si="220"/>
        <v>0</v>
      </c>
      <c r="K437" s="47">
        <f t="shared" si="220"/>
        <v>0</v>
      </c>
      <c r="L437" s="47">
        <f t="shared" si="220"/>
        <v>0</v>
      </c>
      <c r="M437" s="13"/>
      <c r="N437" s="13"/>
      <c r="O437" s="14"/>
    </row>
    <row r="438" spans="2:15" ht="15.75">
      <c r="B438" s="118">
        <v>55</v>
      </c>
      <c r="C438" s="141" t="s">
        <v>61</v>
      </c>
      <c r="D438" s="6" t="s">
        <v>16</v>
      </c>
      <c r="E438" s="48"/>
      <c r="F438" s="48"/>
      <c r="G438" s="48"/>
      <c r="H438" s="48"/>
      <c r="I438" s="22"/>
      <c r="J438" s="22"/>
      <c r="K438" s="10"/>
      <c r="L438" s="10"/>
      <c r="M438" s="10"/>
      <c r="N438" s="10"/>
      <c r="O438" s="11"/>
    </row>
    <row r="439" spans="2:15" ht="15.75">
      <c r="B439" s="119"/>
      <c r="C439" s="136"/>
      <c r="D439" s="7" t="s">
        <v>17</v>
      </c>
      <c r="E439" s="49">
        <v>0.5</v>
      </c>
      <c r="F439" s="49"/>
      <c r="G439" s="49"/>
      <c r="H439" s="49"/>
      <c r="I439" s="27"/>
      <c r="J439" s="27"/>
      <c r="K439" s="2"/>
      <c r="L439" s="2"/>
      <c r="M439" s="2"/>
      <c r="N439" s="2"/>
      <c r="O439" s="12"/>
    </row>
    <row r="440" spans="2:15" ht="15.75">
      <c r="B440" s="119"/>
      <c r="C440" s="136"/>
      <c r="D440" s="7" t="s">
        <v>18</v>
      </c>
      <c r="E440" s="49">
        <v>1</v>
      </c>
      <c r="F440" s="49"/>
      <c r="G440" s="49"/>
      <c r="H440" s="49"/>
      <c r="I440" s="27"/>
      <c r="J440" s="27"/>
      <c r="K440" s="2"/>
      <c r="L440" s="2"/>
      <c r="M440" s="2"/>
      <c r="N440" s="2"/>
      <c r="O440" s="12"/>
    </row>
    <row r="441" spans="2:15" ht="15.75">
      <c r="B441" s="119"/>
      <c r="C441" s="136"/>
      <c r="D441" s="7" t="s">
        <v>32</v>
      </c>
      <c r="E441" s="49">
        <v>1</v>
      </c>
      <c r="F441" s="49"/>
      <c r="G441" s="49"/>
      <c r="H441" s="49"/>
      <c r="I441" s="27"/>
      <c r="J441" s="27"/>
      <c r="K441" s="2"/>
      <c r="L441" s="2"/>
      <c r="M441" s="2"/>
      <c r="N441" s="2"/>
      <c r="O441" s="12"/>
    </row>
    <row r="442" spans="2:15" ht="15.75">
      <c r="B442" s="119"/>
      <c r="C442" s="136"/>
      <c r="D442" s="71" t="s">
        <v>90</v>
      </c>
      <c r="E442" s="80"/>
      <c r="F442" s="80"/>
      <c r="G442" s="80"/>
      <c r="H442" s="80"/>
      <c r="I442" s="38"/>
      <c r="J442" s="38"/>
      <c r="K442" s="15"/>
      <c r="L442" s="15"/>
      <c r="M442" s="15"/>
      <c r="N442" s="15"/>
      <c r="O442" s="16"/>
    </row>
    <row r="443" spans="2:15" ht="15.75">
      <c r="B443" s="119"/>
      <c r="C443" s="136"/>
      <c r="D443" s="71" t="s">
        <v>91</v>
      </c>
      <c r="E443" s="80"/>
      <c r="F443" s="80"/>
      <c r="G443" s="80"/>
      <c r="H443" s="80"/>
      <c r="I443" s="38"/>
      <c r="J443" s="38"/>
      <c r="K443" s="15"/>
      <c r="L443" s="15"/>
      <c r="M443" s="15"/>
      <c r="N443" s="15"/>
      <c r="O443" s="16"/>
    </row>
    <row r="444" spans="2:15" ht="16.5" thickBot="1">
      <c r="B444" s="122"/>
      <c r="C444" s="144"/>
      <c r="D444" s="5" t="s">
        <v>13</v>
      </c>
      <c r="E444" s="47">
        <f>SUM(E438:E443)</f>
        <v>2.5</v>
      </c>
      <c r="F444" s="47">
        <f t="shared" ref="F444:L444" si="221">SUM(F438:F443)</f>
        <v>0</v>
      </c>
      <c r="G444" s="47">
        <f t="shared" si="221"/>
        <v>0</v>
      </c>
      <c r="H444" s="47">
        <f t="shared" si="221"/>
        <v>0</v>
      </c>
      <c r="I444" s="47">
        <f t="shared" si="221"/>
        <v>0</v>
      </c>
      <c r="J444" s="47">
        <f t="shared" si="221"/>
        <v>0</v>
      </c>
      <c r="K444" s="47">
        <f t="shared" si="221"/>
        <v>0</v>
      </c>
      <c r="L444" s="47">
        <f t="shared" si="221"/>
        <v>0</v>
      </c>
      <c r="M444" s="13"/>
      <c r="N444" s="13"/>
      <c r="O444" s="14"/>
    </row>
    <row r="445" spans="2:15" ht="15.75">
      <c r="B445" s="118">
        <v>56</v>
      </c>
      <c r="C445" s="141" t="s">
        <v>62</v>
      </c>
      <c r="D445" s="6" t="s">
        <v>16</v>
      </c>
      <c r="E445" s="48"/>
      <c r="F445" s="48"/>
      <c r="G445" s="48"/>
      <c r="H445" s="48"/>
      <c r="I445" s="22"/>
      <c r="J445" s="22"/>
      <c r="K445" s="10"/>
      <c r="L445" s="10"/>
      <c r="M445" s="10"/>
      <c r="N445" s="10"/>
      <c r="O445" s="11"/>
    </row>
    <row r="446" spans="2:15" ht="15.75">
      <c r="B446" s="119"/>
      <c r="C446" s="133"/>
      <c r="D446" s="7" t="s">
        <v>17</v>
      </c>
      <c r="E446" s="49"/>
      <c r="F446" s="49"/>
      <c r="G446" s="49"/>
      <c r="H446" s="49"/>
      <c r="I446" s="27"/>
      <c r="J446" s="27"/>
      <c r="K446" s="2"/>
      <c r="L446" s="2"/>
      <c r="M446" s="2"/>
      <c r="N446" s="2"/>
      <c r="O446" s="12"/>
    </row>
    <row r="447" spans="2:15" ht="15.75">
      <c r="B447" s="119"/>
      <c r="C447" s="133"/>
      <c r="D447" s="7" t="s">
        <v>18</v>
      </c>
      <c r="E447" s="49">
        <v>0.25</v>
      </c>
      <c r="F447" s="49"/>
      <c r="G447" s="49"/>
      <c r="H447" s="49"/>
      <c r="I447" s="27"/>
      <c r="J447" s="27"/>
      <c r="K447" s="2"/>
      <c r="L447" s="2"/>
      <c r="M447" s="2"/>
      <c r="N447" s="2"/>
      <c r="O447" s="12"/>
    </row>
    <row r="448" spans="2:15" ht="15.75">
      <c r="B448" s="119"/>
      <c r="C448" s="133"/>
      <c r="D448" s="7" t="s">
        <v>32</v>
      </c>
      <c r="E448" s="49">
        <v>0.25</v>
      </c>
      <c r="F448" s="49"/>
      <c r="G448" s="49"/>
      <c r="H448" s="49"/>
      <c r="I448" s="27"/>
      <c r="J448" s="27"/>
      <c r="K448" s="2"/>
      <c r="L448" s="2"/>
      <c r="M448" s="2"/>
      <c r="N448" s="2"/>
      <c r="O448" s="12"/>
    </row>
    <row r="449" spans="2:17" ht="15.75">
      <c r="B449" s="119"/>
      <c r="C449" s="133"/>
      <c r="D449" s="71" t="s">
        <v>90</v>
      </c>
      <c r="E449" s="80"/>
      <c r="F449" s="80"/>
      <c r="G449" s="80"/>
      <c r="H449" s="80"/>
      <c r="I449" s="38"/>
      <c r="J449" s="38"/>
      <c r="K449" s="15"/>
      <c r="L449" s="15"/>
      <c r="M449" s="15"/>
      <c r="N449" s="15"/>
      <c r="O449" s="16"/>
    </row>
    <row r="450" spans="2:17" ht="15.75">
      <c r="B450" s="119"/>
      <c r="C450" s="133"/>
      <c r="D450" s="71" t="s">
        <v>91</v>
      </c>
      <c r="E450" s="80"/>
      <c r="F450" s="80"/>
      <c r="G450" s="80"/>
      <c r="H450" s="80"/>
      <c r="I450" s="38"/>
      <c r="J450" s="38"/>
      <c r="K450" s="15"/>
      <c r="L450" s="15"/>
      <c r="M450" s="15"/>
      <c r="N450" s="15"/>
      <c r="O450" s="16"/>
    </row>
    <row r="451" spans="2:17" ht="16.5" thickBot="1">
      <c r="B451" s="122"/>
      <c r="C451" s="134"/>
      <c r="D451" s="5" t="s">
        <v>13</v>
      </c>
      <c r="E451" s="47">
        <f>SUM(E445:E450)</f>
        <v>0.5</v>
      </c>
      <c r="F451" s="47">
        <f t="shared" ref="F451:L451" si="222">SUM(F445:F450)</f>
        <v>0</v>
      </c>
      <c r="G451" s="47">
        <f t="shared" si="222"/>
        <v>0</v>
      </c>
      <c r="H451" s="47">
        <f t="shared" si="222"/>
        <v>0</v>
      </c>
      <c r="I451" s="47">
        <f t="shared" si="222"/>
        <v>0</v>
      </c>
      <c r="J451" s="47">
        <f t="shared" si="222"/>
        <v>0</v>
      </c>
      <c r="K451" s="47">
        <f t="shared" si="222"/>
        <v>0</v>
      </c>
      <c r="L451" s="47">
        <f t="shared" si="222"/>
        <v>0</v>
      </c>
      <c r="M451" s="13"/>
      <c r="N451" s="13"/>
      <c r="O451" s="14"/>
    </row>
    <row r="452" spans="2:17" ht="15.75">
      <c r="B452" s="118">
        <v>57</v>
      </c>
      <c r="C452" s="141" t="s">
        <v>63</v>
      </c>
      <c r="D452" s="6" t="s">
        <v>16</v>
      </c>
      <c r="E452" s="48"/>
      <c r="F452" s="48"/>
      <c r="G452" s="48"/>
      <c r="H452" s="48"/>
      <c r="I452" s="22"/>
      <c r="J452" s="22"/>
      <c r="K452" s="10"/>
      <c r="L452" s="10"/>
      <c r="M452" s="10"/>
      <c r="N452" s="10"/>
      <c r="O452" s="11"/>
    </row>
    <row r="453" spans="2:17" ht="15.75">
      <c r="B453" s="119"/>
      <c r="C453" s="136"/>
      <c r="D453" s="7" t="s">
        <v>17</v>
      </c>
      <c r="E453" s="49"/>
      <c r="F453" s="49"/>
      <c r="G453" s="49"/>
      <c r="H453" s="49"/>
      <c r="I453" s="27"/>
      <c r="J453" s="27"/>
      <c r="K453" s="2"/>
      <c r="L453" s="2"/>
      <c r="M453" s="2"/>
      <c r="N453" s="2"/>
      <c r="O453" s="12"/>
    </row>
    <row r="454" spans="2:17" ht="15.75">
      <c r="B454" s="119"/>
      <c r="C454" s="136"/>
      <c r="D454" s="7" t="s">
        <v>18</v>
      </c>
      <c r="E454" s="49">
        <v>2.5</v>
      </c>
      <c r="F454" s="49"/>
      <c r="G454" s="49"/>
      <c r="H454" s="49"/>
      <c r="I454" s="27"/>
      <c r="J454" s="27"/>
      <c r="K454" s="2"/>
      <c r="L454" s="2"/>
      <c r="M454" s="2"/>
      <c r="N454" s="2"/>
      <c r="O454" s="12"/>
    </row>
    <row r="455" spans="2:17" ht="15.75">
      <c r="B455" s="119"/>
      <c r="C455" s="136"/>
      <c r="D455" s="7" t="s">
        <v>32</v>
      </c>
      <c r="E455" s="49">
        <v>2.5</v>
      </c>
      <c r="F455" s="49"/>
      <c r="G455" s="49"/>
      <c r="H455" s="49"/>
      <c r="I455" s="27"/>
      <c r="J455" s="27"/>
      <c r="K455" s="2"/>
      <c r="L455" s="2"/>
      <c r="M455" s="2"/>
      <c r="N455" s="2"/>
      <c r="O455" s="12"/>
    </row>
    <row r="456" spans="2:17" ht="15.75">
      <c r="B456" s="119"/>
      <c r="C456" s="136"/>
      <c r="D456" s="71" t="s">
        <v>90</v>
      </c>
      <c r="E456" s="80"/>
      <c r="F456" s="80"/>
      <c r="G456" s="80"/>
      <c r="H456" s="80"/>
      <c r="I456" s="38"/>
      <c r="J456" s="38"/>
      <c r="K456" s="15"/>
      <c r="L456" s="15"/>
      <c r="M456" s="15"/>
      <c r="N456" s="15"/>
      <c r="O456" s="16"/>
    </row>
    <row r="457" spans="2:17" ht="15.75">
      <c r="B457" s="119"/>
      <c r="C457" s="136"/>
      <c r="D457" s="71" t="s">
        <v>91</v>
      </c>
      <c r="E457" s="80"/>
      <c r="F457" s="80"/>
      <c r="G457" s="80"/>
      <c r="H457" s="80"/>
      <c r="I457" s="38"/>
      <c r="J457" s="38"/>
      <c r="K457" s="15"/>
      <c r="L457" s="15"/>
      <c r="M457" s="15"/>
      <c r="N457" s="15"/>
      <c r="O457" s="16"/>
    </row>
    <row r="458" spans="2:17" ht="17.25" customHeight="1" thickBot="1">
      <c r="B458" s="122"/>
      <c r="C458" s="144"/>
      <c r="D458" s="5" t="s">
        <v>13</v>
      </c>
      <c r="E458" s="47">
        <f>SUM(E452:E457)</f>
        <v>5</v>
      </c>
      <c r="F458" s="47">
        <f t="shared" ref="F458:L458" si="223">SUM(F452:F457)</f>
        <v>0</v>
      </c>
      <c r="G458" s="47">
        <f t="shared" si="223"/>
        <v>0</v>
      </c>
      <c r="H458" s="47">
        <f t="shared" si="223"/>
        <v>0</v>
      </c>
      <c r="I458" s="47">
        <f t="shared" si="223"/>
        <v>0</v>
      </c>
      <c r="J458" s="47">
        <f t="shared" si="223"/>
        <v>0</v>
      </c>
      <c r="K458" s="47">
        <f t="shared" si="223"/>
        <v>0</v>
      </c>
      <c r="L458" s="47">
        <f t="shared" si="223"/>
        <v>0</v>
      </c>
      <c r="M458" s="13"/>
      <c r="N458" s="13"/>
      <c r="O458" s="14"/>
    </row>
    <row r="459" spans="2:17" ht="15.75">
      <c r="B459" s="118">
        <v>58</v>
      </c>
      <c r="C459" s="156" t="s">
        <v>64</v>
      </c>
      <c r="D459" s="6" t="s">
        <v>16</v>
      </c>
      <c r="E459" s="48"/>
      <c r="F459" s="48"/>
      <c r="G459" s="48"/>
      <c r="H459" s="48"/>
      <c r="I459" s="22"/>
      <c r="J459" s="22"/>
      <c r="K459" s="10"/>
      <c r="L459" s="10"/>
      <c r="M459" s="10"/>
      <c r="N459" s="10"/>
      <c r="O459" s="11"/>
      <c r="P459" s="213"/>
      <c r="Q459" s="214"/>
    </row>
    <row r="460" spans="2:17" ht="15.75">
      <c r="B460" s="119"/>
      <c r="C460" s="136"/>
      <c r="D460" s="7" t="s">
        <v>17</v>
      </c>
      <c r="E460" s="49">
        <v>10</v>
      </c>
      <c r="F460" s="49"/>
      <c r="G460" s="49"/>
      <c r="H460" s="49"/>
      <c r="I460" s="27"/>
      <c r="J460" s="27"/>
      <c r="K460" s="2"/>
      <c r="L460" s="2"/>
      <c r="M460" s="2"/>
      <c r="N460" s="2"/>
      <c r="O460" s="12"/>
      <c r="P460" s="213"/>
      <c r="Q460" s="214"/>
    </row>
    <row r="461" spans="2:17" ht="15.75">
      <c r="B461" s="119"/>
      <c r="C461" s="136"/>
      <c r="D461" s="7" t="s">
        <v>18</v>
      </c>
      <c r="E461" s="49">
        <v>15</v>
      </c>
      <c r="F461" s="49"/>
      <c r="G461" s="49"/>
      <c r="H461" s="49"/>
      <c r="I461" s="27"/>
      <c r="J461" s="27"/>
      <c r="K461" s="2"/>
      <c r="L461" s="2"/>
      <c r="M461" s="2"/>
      <c r="N461" s="2"/>
      <c r="O461" s="12"/>
      <c r="P461" s="213"/>
      <c r="Q461" s="214"/>
    </row>
    <row r="462" spans="2:17" ht="15.75">
      <c r="B462" s="119"/>
      <c r="C462" s="136"/>
      <c r="D462" s="7" t="s">
        <v>32</v>
      </c>
      <c r="E462" s="49">
        <v>15</v>
      </c>
      <c r="F462" s="49"/>
      <c r="G462" s="49"/>
      <c r="H462" s="49"/>
      <c r="I462" s="27"/>
      <c r="J462" s="27"/>
      <c r="K462" s="2"/>
      <c r="L462" s="2"/>
      <c r="M462" s="2"/>
      <c r="N462" s="2"/>
      <c r="O462" s="12"/>
      <c r="P462" s="213"/>
      <c r="Q462" s="214"/>
    </row>
    <row r="463" spans="2:17" ht="15.75">
      <c r="B463" s="119"/>
      <c r="C463" s="136"/>
      <c r="D463" s="71" t="s">
        <v>90</v>
      </c>
      <c r="E463" s="80"/>
      <c r="F463" s="80"/>
      <c r="G463" s="80"/>
      <c r="H463" s="80"/>
      <c r="I463" s="38"/>
      <c r="J463" s="38"/>
      <c r="K463" s="15"/>
      <c r="L463" s="15"/>
      <c r="M463" s="15"/>
      <c r="N463" s="15"/>
      <c r="O463" s="16"/>
      <c r="P463" s="213"/>
      <c r="Q463" s="214"/>
    </row>
    <row r="464" spans="2:17" ht="15.75">
      <c r="B464" s="119"/>
      <c r="C464" s="136"/>
      <c r="D464" s="71" t="s">
        <v>91</v>
      </c>
      <c r="E464" s="80"/>
      <c r="F464" s="80"/>
      <c r="G464" s="80"/>
      <c r="H464" s="80"/>
      <c r="I464" s="38"/>
      <c r="J464" s="38"/>
      <c r="K464" s="15"/>
      <c r="L464" s="15"/>
      <c r="M464" s="15"/>
      <c r="N464" s="15"/>
      <c r="O464" s="16"/>
      <c r="P464" s="213"/>
      <c r="Q464" s="214"/>
    </row>
    <row r="465" spans="2:17" ht="19.5" customHeight="1" thickBot="1">
      <c r="B465" s="122"/>
      <c r="C465" s="144"/>
      <c r="D465" s="5" t="s">
        <v>13</v>
      </c>
      <c r="E465" s="47">
        <f>SUM(E459:E464)</f>
        <v>40</v>
      </c>
      <c r="F465" s="47">
        <f t="shared" ref="F465:L465" si="224">SUM(F459:F464)</f>
        <v>0</v>
      </c>
      <c r="G465" s="47">
        <f t="shared" si="224"/>
        <v>0</v>
      </c>
      <c r="H465" s="47">
        <f t="shared" si="224"/>
        <v>0</v>
      </c>
      <c r="I465" s="47">
        <f t="shared" si="224"/>
        <v>0</v>
      </c>
      <c r="J465" s="47">
        <f t="shared" si="224"/>
        <v>0</v>
      </c>
      <c r="K465" s="47">
        <f t="shared" si="224"/>
        <v>0</v>
      </c>
      <c r="L465" s="47">
        <f t="shared" si="224"/>
        <v>0</v>
      </c>
      <c r="M465" s="13"/>
      <c r="N465" s="13"/>
      <c r="O465" s="14"/>
      <c r="P465" s="213"/>
      <c r="Q465" s="214"/>
    </row>
    <row r="466" spans="2:17" ht="15.75">
      <c r="B466" s="118">
        <v>59</v>
      </c>
      <c r="C466" s="156" t="s">
        <v>65</v>
      </c>
      <c r="D466" s="6" t="s">
        <v>16</v>
      </c>
      <c r="E466" s="48"/>
      <c r="F466" s="48"/>
      <c r="G466" s="48"/>
      <c r="H466" s="48"/>
      <c r="I466" s="22"/>
      <c r="J466" s="22"/>
      <c r="K466" s="10"/>
      <c r="L466" s="10"/>
      <c r="M466" s="10"/>
      <c r="N466" s="10"/>
      <c r="O466" s="11"/>
    </row>
    <row r="467" spans="2:17" ht="15.75">
      <c r="B467" s="119"/>
      <c r="C467" s="136"/>
      <c r="D467" s="7" t="s">
        <v>17</v>
      </c>
      <c r="E467" s="49"/>
      <c r="F467" s="49"/>
      <c r="G467" s="49"/>
      <c r="H467" s="49"/>
      <c r="I467" s="27"/>
      <c r="J467" s="27"/>
      <c r="K467" s="2"/>
      <c r="L467" s="2"/>
      <c r="M467" s="2"/>
      <c r="N467" s="2"/>
      <c r="O467" s="12"/>
    </row>
    <row r="468" spans="2:17" ht="15.75">
      <c r="B468" s="119"/>
      <c r="C468" s="136"/>
      <c r="D468" s="7" t="s">
        <v>18</v>
      </c>
      <c r="E468" s="49">
        <v>2.5</v>
      </c>
      <c r="F468" s="49"/>
      <c r="G468" s="49"/>
      <c r="H468" s="49"/>
      <c r="I468" s="27"/>
      <c r="J468" s="27"/>
      <c r="K468" s="2"/>
      <c r="L468" s="2"/>
      <c r="M468" s="2"/>
      <c r="N468" s="2"/>
      <c r="O468" s="12"/>
    </row>
    <row r="469" spans="2:17" ht="15.75">
      <c r="B469" s="119"/>
      <c r="C469" s="136"/>
      <c r="D469" s="7" t="s">
        <v>32</v>
      </c>
      <c r="E469" s="49">
        <v>2.5</v>
      </c>
      <c r="F469" s="49"/>
      <c r="G469" s="49"/>
      <c r="H469" s="49"/>
      <c r="I469" s="27"/>
      <c r="J469" s="27"/>
      <c r="K469" s="2"/>
      <c r="L469" s="2"/>
      <c r="M469" s="2"/>
      <c r="N469" s="2"/>
      <c r="O469" s="12"/>
    </row>
    <row r="470" spans="2:17" ht="15.75">
      <c r="B470" s="119"/>
      <c r="C470" s="136"/>
      <c r="D470" s="71" t="s">
        <v>90</v>
      </c>
      <c r="E470" s="80"/>
      <c r="F470" s="80"/>
      <c r="G470" s="80"/>
      <c r="H470" s="80"/>
      <c r="I470" s="38"/>
      <c r="J470" s="38"/>
      <c r="K470" s="15"/>
      <c r="L470" s="15"/>
      <c r="M470" s="15"/>
      <c r="N470" s="15"/>
      <c r="O470" s="16"/>
    </row>
    <row r="471" spans="2:17" ht="15.75">
      <c r="B471" s="119"/>
      <c r="C471" s="136"/>
      <c r="D471" s="71" t="s">
        <v>91</v>
      </c>
      <c r="E471" s="80"/>
      <c r="F471" s="80"/>
      <c r="G471" s="80"/>
      <c r="H471" s="80"/>
      <c r="I471" s="38"/>
      <c r="J471" s="38"/>
      <c r="K471" s="15"/>
      <c r="L471" s="15"/>
      <c r="M471" s="15"/>
      <c r="N471" s="15"/>
      <c r="O471" s="16"/>
    </row>
    <row r="472" spans="2:17" ht="16.5" thickBot="1">
      <c r="B472" s="122"/>
      <c r="C472" s="144"/>
      <c r="D472" s="5" t="s">
        <v>13</v>
      </c>
      <c r="E472" s="47">
        <f>SUM(E466:E471)</f>
        <v>5</v>
      </c>
      <c r="F472" s="47">
        <f t="shared" ref="F472:L472" si="225">SUM(F466:F471)</f>
        <v>0</v>
      </c>
      <c r="G472" s="47">
        <f t="shared" si="225"/>
        <v>0</v>
      </c>
      <c r="H472" s="47">
        <f t="shared" si="225"/>
        <v>0</v>
      </c>
      <c r="I472" s="47">
        <f t="shared" si="225"/>
        <v>0</v>
      </c>
      <c r="J472" s="47">
        <f t="shared" si="225"/>
        <v>0</v>
      </c>
      <c r="K472" s="47">
        <f t="shared" si="225"/>
        <v>0</v>
      </c>
      <c r="L472" s="47">
        <f t="shared" si="225"/>
        <v>0</v>
      </c>
      <c r="M472" s="13"/>
      <c r="N472" s="13"/>
      <c r="O472" s="14"/>
    </row>
    <row r="473" spans="2:17" ht="14.25" customHeight="1">
      <c r="B473" s="118">
        <v>60</v>
      </c>
      <c r="C473" s="156" t="s">
        <v>66</v>
      </c>
      <c r="D473" s="6" t="s">
        <v>16</v>
      </c>
      <c r="E473" s="48"/>
      <c r="F473" s="48"/>
      <c r="G473" s="48"/>
      <c r="H473" s="48"/>
      <c r="I473" s="22"/>
      <c r="J473" s="22"/>
      <c r="K473" s="10"/>
      <c r="L473" s="10"/>
      <c r="M473" s="10"/>
      <c r="N473" s="10"/>
      <c r="O473" s="11"/>
    </row>
    <row r="474" spans="2:17" ht="15.75">
      <c r="B474" s="119"/>
      <c r="C474" s="136"/>
      <c r="D474" s="7" t="s">
        <v>17</v>
      </c>
      <c r="E474" s="49"/>
      <c r="F474" s="49"/>
      <c r="G474" s="49"/>
      <c r="H474" s="49"/>
      <c r="I474" s="27"/>
      <c r="J474" s="27"/>
      <c r="K474" s="2"/>
      <c r="L474" s="2"/>
      <c r="M474" s="2"/>
      <c r="N474" s="2"/>
      <c r="O474" s="12"/>
    </row>
    <row r="475" spans="2:17" ht="15.75">
      <c r="B475" s="119"/>
      <c r="C475" s="136"/>
      <c r="D475" s="7" t="s">
        <v>18</v>
      </c>
      <c r="E475" s="49">
        <v>2.5</v>
      </c>
      <c r="F475" s="49"/>
      <c r="G475" s="49"/>
      <c r="H475" s="49"/>
      <c r="I475" s="27"/>
      <c r="J475" s="27"/>
      <c r="K475" s="2"/>
      <c r="L475" s="2"/>
      <c r="M475" s="2"/>
      <c r="N475" s="2"/>
      <c r="O475" s="12"/>
    </row>
    <row r="476" spans="2:17" ht="15.75">
      <c r="B476" s="119"/>
      <c r="C476" s="136"/>
      <c r="D476" s="7" t="s">
        <v>32</v>
      </c>
      <c r="E476" s="49">
        <v>2.5</v>
      </c>
      <c r="F476" s="49"/>
      <c r="G476" s="49"/>
      <c r="H476" s="49"/>
      <c r="I476" s="27"/>
      <c r="J476" s="27"/>
      <c r="K476" s="2"/>
      <c r="L476" s="2"/>
      <c r="M476" s="2"/>
      <c r="N476" s="2"/>
      <c r="O476" s="12"/>
    </row>
    <row r="477" spans="2:17" ht="15.75">
      <c r="B477" s="119"/>
      <c r="C477" s="136"/>
      <c r="D477" s="71" t="s">
        <v>90</v>
      </c>
      <c r="E477" s="80"/>
      <c r="F477" s="80"/>
      <c r="G477" s="80"/>
      <c r="H477" s="80"/>
      <c r="I477" s="38"/>
      <c r="J477" s="38"/>
      <c r="K477" s="15"/>
      <c r="L477" s="15"/>
      <c r="M477" s="15"/>
      <c r="N477" s="15"/>
      <c r="O477" s="16"/>
    </row>
    <row r="478" spans="2:17" ht="15.75">
      <c r="B478" s="119"/>
      <c r="C478" s="136"/>
      <c r="D478" s="71" t="s">
        <v>91</v>
      </c>
      <c r="E478" s="80"/>
      <c r="F478" s="80"/>
      <c r="G478" s="80"/>
      <c r="H478" s="80"/>
      <c r="I478" s="38"/>
      <c r="J478" s="38"/>
      <c r="K478" s="15"/>
      <c r="L478" s="15"/>
      <c r="M478" s="15"/>
      <c r="N478" s="15"/>
      <c r="O478" s="16"/>
    </row>
    <row r="479" spans="2:17" ht="16.5" thickBot="1">
      <c r="B479" s="122"/>
      <c r="C479" s="144"/>
      <c r="D479" s="5" t="s">
        <v>13</v>
      </c>
      <c r="E479" s="47">
        <f>SUM(E473:E478)</f>
        <v>5</v>
      </c>
      <c r="F479" s="47">
        <f t="shared" ref="F479:L479" si="226">SUM(F473:F478)</f>
        <v>0</v>
      </c>
      <c r="G479" s="47">
        <f t="shared" si="226"/>
        <v>0</v>
      </c>
      <c r="H479" s="47">
        <f t="shared" si="226"/>
        <v>0</v>
      </c>
      <c r="I479" s="47">
        <f t="shared" si="226"/>
        <v>0</v>
      </c>
      <c r="J479" s="47">
        <f t="shared" si="226"/>
        <v>0</v>
      </c>
      <c r="K479" s="47">
        <f t="shared" si="226"/>
        <v>0</v>
      </c>
      <c r="L479" s="47">
        <f t="shared" si="226"/>
        <v>0</v>
      </c>
      <c r="M479" s="13"/>
      <c r="N479" s="13"/>
      <c r="O479" s="14"/>
    </row>
    <row r="480" spans="2:17" ht="15.75">
      <c r="B480" s="118">
        <v>61</v>
      </c>
      <c r="C480" s="156" t="s">
        <v>67</v>
      </c>
      <c r="D480" s="6" t="s">
        <v>16</v>
      </c>
      <c r="E480" s="48"/>
      <c r="F480" s="48"/>
      <c r="G480" s="48"/>
      <c r="H480" s="48"/>
      <c r="I480" s="22"/>
      <c r="J480" s="22"/>
      <c r="K480" s="10"/>
      <c r="L480" s="10"/>
      <c r="M480" s="10"/>
      <c r="N480" s="10"/>
      <c r="O480" s="11"/>
    </row>
    <row r="481" spans="2:15" ht="15.75">
      <c r="B481" s="119"/>
      <c r="C481" s="136"/>
      <c r="D481" s="7" t="s">
        <v>17</v>
      </c>
      <c r="E481" s="49">
        <v>10</v>
      </c>
      <c r="F481" s="49"/>
      <c r="G481" s="49"/>
      <c r="H481" s="49"/>
      <c r="I481" s="27"/>
      <c r="J481" s="27"/>
      <c r="K481" s="2"/>
      <c r="L481" s="2"/>
      <c r="M481" s="2"/>
      <c r="N481" s="2"/>
      <c r="O481" s="12"/>
    </row>
    <row r="482" spans="2:15" ht="15.75">
      <c r="B482" s="119"/>
      <c r="C482" s="136"/>
      <c r="D482" s="7" t="s">
        <v>18</v>
      </c>
      <c r="E482" s="49">
        <v>15</v>
      </c>
      <c r="F482" s="49"/>
      <c r="G482" s="49"/>
      <c r="H482" s="49"/>
      <c r="I482" s="27"/>
      <c r="J482" s="27"/>
      <c r="K482" s="2"/>
      <c r="L482" s="2"/>
      <c r="M482" s="2"/>
      <c r="N482" s="2"/>
      <c r="O482" s="12"/>
    </row>
    <row r="483" spans="2:15" ht="15.75">
      <c r="B483" s="119"/>
      <c r="C483" s="136"/>
      <c r="D483" s="7" t="s">
        <v>32</v>
      </c>
      <c r="E483" s="49">
        <v>15</v>
      </c>
      <c r="F483" s="49"/>
      <c r="G483" s="49"/>
      <c r="H483" s="49"/>
      <c r="I483" s="27"/>
      <c r="J483" s="27"/>
      <c r="K483" s="2"/>
      <c r="L483" s="2"/>
      <c r="M483" s="2"/>
      <c r="N483" s="2"/>
      <c r="O483" s="12"/>
    </row>
    <row r="484" spans="2:15" ht="15.75">
      <c r="B484" s="119"/>
      <c r="C484" s="136"/>
      <c r="D484" s="71" t="s">
        <v>90</v>
      </c>
      <c r="E484" s="80"/>
      <c r="F484" s="80"/>
      <c r="G484" s="80"/>
      <c r="H484" s="80"/>
      <c r="I484" s="38"/>
      <c r="J484" s="38"/>
      <c r="K484" s="15"/>
      <c r="L484" s="15"/>
      <c r="M484" s="15"/>
      <c r="N484" s="15"/>
      <c r="O484" s="16"/>
    </row>
    <row r="485" spans="2:15" ht="15.75">
      <c r="B485" s="119"/>
      <c r="C485" s="136"/>
      <c r="D485" s="71" t="s">
        <v>91</v>
      </c>
      <c r="E485" s="80"/>
      <c r="F485" s="80"/>
      <c r="G485" s="80"/>
      <c r="H485" s="80"/>
      <c r="I485" s="38"/>
      <c r="J485" s="38"/>
      <c r="K485" s="15"/>
      <c r="L485" s="15"/>
      <c r="M485" s="15"/>
      <c r="N485" s="15"/>
      <c r="O485" s="16"/>
    </row>
    <row r="486" spans="2:15" ht="16.5" thickBot="1">
      <c r="B486" s="122"/>
      <c r="C486" s="144"/>
      <c r="D486" s="5" t="s">
        <v>13</v>
      </c>
      <c r="E486" s="47">
        <f>SUM(E480:E485)</f>
        <v>40</v>
      </c>
      <c r="F486" s="47">
        <f t="shared" ref="F486:L486" si="227">SUM(F480:F485)</f>
        <v>0</v>
      </c>
      <c r="G486" s="47">
        <f t="shared" si="227"/>
        <v>0</v>
      </c>
      <c r="H486" s="47">
        <f t="shared" si="227"/>
        <v>0</v>
      </c>
      <c r="I486" s="47">
        <f t="shared" si="227"/>
        <v>0</v>
      </c>
      <c r="J486" s="47">
        <f t="shared" si="227"/>
        <v>0</v>
      </c>
      <c r="K486" s="47">
        <f t="shared" si="227"/>
        <v>0</v>
      </c>
      <c r="L486" s="47">
        <f t="shared" si="227"/>
        <v>0</v>
      </c>
      <c r="M486" s="13"/>
      <c r="N486" s="13"/>
      <c r="O486" s="14"/>
    </row>
    <row r="487" spans="2:15" ht="15.75">
      <c r="B487" s="118">
        <v>62</v>
      </c>
      <c r="C487" s="156" t="s">
        <v>68</v>
      </c>
      <c r="D487" s="6" t="s">
        <v>16</v>
      </c>
      <c r="E487" s="48"/>
      <c r="F487" s="48"/>
      <c r="G487" s="48"/>
      <c r="H487" s="48"/>
      <c r="I487" s="22"/>
      <c r="J487" s="22"/>
      <c r="K487" s="10"/>
      <c r="L487" s="10"/>
      <c r="M487" s="10"/>
      <c r="N487" s="10"/>
      <c r="O487" s="11"/>
    </row>
    <row r="488" spans="2:15" ht="15.75">
      <c r="B488" s="119"/>
      <c r="C488" s="136"/>
      <c r="D488" s="7" t="s">
        <v>17</v>
      </c>
      <c r="E488" s="49"/>
      <c r="F488" s="49"/>
      <c r="G488" s="49"/>
      <c r="H488" s="49"/>
      <c r="I488" s="27"/>
      <c r="J488" s="27"/>
      <c r="K488" s="2"/>
      <c r="L488" s="2"/>
      <c r="M488" s="2"/>
      <c r="N488" s="2"/>
      <c r="O488" s="12"/>
    </row>
    <row r="489" spans="2:15" ht="15.75">
      <c r="B489" s="119"/>
      <c r="C489" s="136"/>
      <c r="D489" s="7" t="s">
        <v>18</v>
      </c>
      <c r="E489" s="49">
        <v>0.8</v>
      </c>
      <c r="F489" s="49"/>
      <c r="G489" s="49"/>
      <c r="H489" s="49"/>
      <c r="I489" s="27"/>
      <c r="J489" s="27"/>
      <c r="K489" s="2"/>
      <c r="L489" s="2"/>
      <c r="M489" s="2"/>
      <c r="N489" s="2"/>
      <c r="O489" s="12"/>
    </row>
    <row r="490" spans="2:15" ht="15.75">
      <c r="B490" s="119"/>
      <c r="C490" s="136"/>
      <c r="D490" s="7" t="s">
        <v>32</v>
      </c>
      <c r="E490" s="49">
        <v>0.8</v>
      </c>
      <c r="F490" s="49"/>
      <c r="G490" s="49"/>
      <c r="H490" s="49"/>
      <c r="I490" s="27"/>
      <c r="J490" s="27"/>
      <c r="K490" s="2"/>
      <c r="L490" s="2"/>
      <c r="M490" s="2"/>
      <c r="N490" s="2"/>
      <c r="O490" s="12"/>
    </row>
    <row r="491" spans="2:15" ht="15.75">
      <c r="B491" s="119"/>
      <c r="C491" s="136"/>
      <c r="D491" s="71" t="s">
        <v>90</v>
      </c>
      <c r="E491" s="80"/>
      <c r="F491" s="80"/>
      <c r="G491" s="80"/>
      <c r="H491" s="80"/>
      <c r="I491" s="38"/>
      <c r="J491" s="38"/>
      <c r="K491" s="15"/>
      <c r="L491" s="15"/>
      <c r="M491" s="15"/>
      <c r="N491" s="15"/>
      <c r="O491" s="16"/>
    </row>
    <row r="492" spans="2:15" ht="15.75">
      <c r="B492" s="119"/>
      <c r="C492" s="136"/>
      <c r="D492" s="71" t="s">
        <v>91</v>
      </c>
      <c r="E492" s="80"/>
      <c r="F492" s="80"/>
      <c r="G492" s="80"/>
      <c r="H492" s="80"/>
      <c r="I492" s="38"/>
      <c r="J492" s="38"/>
      <c r="K492" s="15"/>
      <c r="L492" s="15"/>
      <c r="M492" s="15"/>
      <c r="N492" s="15"/>
      <c r="O492" s="16"/>
    </row>
    <row r="493" spans="2:15" ht="16.5" thickBot="1">
      <c r="B493" s="122"/>
      <c r="C493" s="144"/>
      <c r="D493" s="5" t="s">
        <v>13</v>
      </c>
      <c r="E493" s="47">
        <f>SUM(E487:E492)</f>
        <v>1.6</v>
      </c>
      <c r="F493" s="47">
        <f t="shared" ref="F493:L493" si="228">SUM(F487:F492)</f>
        <v>0</v>
      </c>
      <c r="G493" s="47">
        <f t="shared" si="228"/>
        <v>0</v>
      </c>
      <c r="H493" s="47">
        <f t="shared" si="228"/>
        <v>0</v>
      </c>
      <c r="I493" s="47">
        <f t="shared" si="228"/>
        <v>0</v>
      </c>
      <c r="J493" s="47">
        <f t="shared" si="228"/>
        <v>0</v>
      </c>
      <c r="K493" s="47">
        <f t="shared" si="228"/>
        <v>0</v>
      </c>
      <c r="L493" s="47">
        <f t="shared" si="228"/>
        <v>0</v>
      </c>
      <c r="M493" s="13"/>
      <c r="N493" s="13"/>
      <c r="O493" s="14"/>
    </row>
    <row r="494" spans="2:15" ht="15.75">
      <c r="B494" s="118">
        <v>63</v>
      </c>
      <c r="C494" s="156" t="s">
        <v>69</v>
      </c>
      <c r="D494" s="6" t="s">
        <v>16</v>
      </c>
      <c r="E494" s="48"/>
      <c r="F494" s="48"/>
      <c r="G494" s="48"/>
      <c r="H494" s="48"/>
      <c r="I494" s="22"/>
      <c r="J494" s="22"/>
      <c r="K494" s="10"/>
      <c r="L494" s="10"/>
      <c r="M494" s="10"/>
      <c r="N494" s="10"/>
      <c r="O494" s="11"/>
    </row>
    <row r="495" spans="2:15" ht="15.75">
      <c r="B495" s="119"/>
      <c r="C495" s="136"/>
      <c r="D495" s="7" t="s">
        <v>17</v>
      </c>
      <c r="E495" s="49">
        <v>2</v>
      </c>
      <c r="F495" s="49"/>
      <c r="G495" s="49"/>
      <c r="H495" s="49"/>
      <c r="I495" s="27"/>
      <c r="J495" s="27"/>
      <c r="K495" s="2"/>
      <c r="L495" s="2"/>
      <c r="M495" s="2"/>
      <c r="N495" s="2"/>
      <c r="O495" s="12"/>
    </row>
    <row r="496" spans="2:15" ht="15.75">
      <c r="B496" s="119"/>
      <c r="C496" s="136"/>
      <c r="D496" s="7" t="s">
        <v>18</v>
      </c>
      <c r="E496" s="49">
        <v>4</v>
      </c>
      <c r="F496" s="49"/>
      <c r="G496" s="49"/>
      <c r="H496" s="49"/>
      <c r="I496" s="27"/>
      <c r="J496" s="27"/>
      <c r="K496" s="2"/>
      <c r="L496" s="2"/>
      <c r="M496" s="2"/>
      <c r="N496" s="2"/>
      <c r="O496" s="12"/>
    </row>
    <row r="497" spans="2:15" ht="15.75">
      <c r="B497" s="119"/>
      <c r="C497" s="136"/>
      <c r="D497" s="7" t="s">
        <v>32</v>
      </c>
      <c r="E497" s="49">
        <v>4</v>
      </c>
      <c r="F497" s="49"/>
      <c r="G497" s="49"/>
      <c r="H497" s="49"/>
      <c r="I497" s="27"/>
      <c r="J497" s="27"/>
      <c r="K497" s="2"/>
      <c r="L497" s="2"/>
      <c r="M497" s="2"/>
      <c r="N497" s="2"/>
      <c r="O497" s="12"/>
    </row>
    <row r="498" spans="2:15" ht="15.75">
      <c r="B498" s="119"/>
      <c r="C498" s="136"/>
      <c r="D498" s="71" t="s">
        <v>90</v>
      </c>
      <c r="E498" s="80"/>
      <c r="F498" s="80"/>
      <c r="G498" s="80"/>
      <c r="H498" s="80"/>
      <c r="I498" s="38"/>
      <c r="J498" s="38"/>
      <c r="K498" s="15"/>
      <c r="L498" s="15"/>
      <c r="M498" s="15"/>
      <c r="N498" s="15"/>
      <c r="O498" s="16"/>
    </row>
    <row r="499" spans="2:15" ht="15.75">
      <c r="B499" s="119"/>
      <c r="C499" s="136"/>
      <c r="D499" s="71" t="s">
        <v>91</v>
      </c>
      <c r="E499" s="80"/>
      <c r="F499" s="80"/>
      <c r="G499" s="80"/>
      <c r="H499" s="80"/>
      <c r="I499" s="38"/>
      <c r="J499" s="38"/>
      <c r="K499" s="15"/>
      <c r="L499" s="15"/>
      <c r="M499" s="15"/>
      <c r="N499" s="15"/>
      <c r="O499" s="16"/>
    </row>
    <row r="500" spans="2:15" ht="16.5" thickBot="1">
      <c r="B500" s="122"/>
      <c r="C500" s="144"/>
      <c r="D500" s="5" t="s">
        <v>13</v>
      </c>
      <c r="E500" s="47">
        <f>SUM(E494:E499)</f>
        <v>10</v>
      </c>
      <c r="F500" s="47">
        <f t="shared" ref="F500:L500" si="229">SUM(F494:F499)</f>
        <v>0</v>
      </c>
      <c r="G500" s="47">
        <f t="shared" si="229"/>
        <v>0</v>
      </c>
      <c r="H500" s="47">
        <f t="shared" si="229"/>
        <v>0</v>
      </c>
      <c r="I500" s="47">
        <f t="shared" si="229"/>
        <v>0</v>
      </c>
      <c r="J500" s="47">
        <f t="shared" si="229"/>
        <v>0</v>
      </c>
      <c r="K500" s="47">
        <f t="shared" si="229"/>
        <v>0</v>
      </c>
      <c r="L500" s="47">
        <f t="shared" si="229"/>
        <v>0</v>
      </c>
      <c r="M500" s="13"/>
      <c r="N500" s="13"/>
      <c r="O500" s="14"/>
    </row>
    <row r="501" spans="2:15" ht="15.75">
      <c r="B501" s="118">
        <v>64</v>
      </c>
      <c r="C501" s="209" t="s">
        <v>70</v>
      </c>
      <c r="D501" s="6" t="s">
        <v>16</v>
      </c>
      <c r="E501" s="48"/>
      <c r="F501" s="48"/>
      <c r="G501" s="48"/>
      <c r="H501" s="48"/>
      <c r="I501" s="22"/>
      <c r="J501" s="22"/>
      <c r="K501" s="10"/>
      <c r="L501" s="10"/>
      <c r="M501" s="10"/>
      <c r="N501" s="10"/>
      <c r="O501" s="11"/>
    </row>
    <row r="502" spans="2:15" ht="15.75">
      <c r="B502" s="119"/>
      <c r="C502" s="136"/>
      <c r="D502" s="7" t="s">
        <v>17</v>
      </c>
      <c r="E502" s="49"/>
      <c r="F502" s="49"/>
      <c r="G502" s="49"/>
      <c r="H502" s="49"/>
      <c r="I502" s="27"/>
      <c r="J502" s="27"/>
      <c r="K502" s="2"/>
      <c r="L502" s="2"/>
      <c r="M502" s="2"/>
      <c r="N502" s="2"/>
      <c r="O502" s="12"/>
    </row>
    <row r="503" spans="2:15" ht="15.75">
      <c r="B503" s="119"/>
      <c r="C503" s="136"/>
      <c r="D503" s="7" t="s">
        <v>18</v>
      </c>
      <c r="E503" s="49"/>
      <c r="F503" s="49"/>
      <c r="G503" s="49"/>
      <c r="H503" s="49"/>
      <c r="I503" s="27"/>
      <c r="J503" s="27"/>
      <c r="K503" s="2"/>
      <c r="L503" s="2"/>
      <c r="M503" s="2"/>
      <c r="N503" s="2"/>
      <c r="O503" s="12"/>
    </row>
    <row r="504" spans="2:15" ht="15.75">
      <c r="B504" s="119"/>
      <c r="C504" s="136"/>
      <c r="D504" s="7" t="s">
        <v>32</v>
      </c>
      <c r="E504" s="49">
        <v>16</v>
      </c>
      <c r="F504" s="49"/>
      <c r="G504" s="49"/>
      <c r="H504" s="49"/>
      <c r="I504" s="27"/>
      <c r="J504" s="27"/>
      <c r="K504" s="2"/>
      <c r="L504" s="2"/>
      <c r="M504" s="2"/>
      <c r="N504" s="2"/>
      <c r="O504" s="12"/>
    </row>
    <row r="505" spans="2:15" ht="15.75">
      <c r="B505" s="119"/>
      <c r="C505" s="136"/>
      <c r="D505" s="71" t="s">
        <v>90</v>
      </c>
      <c r="E505" s="80"/>
      <c r="F505" s="80"/>
      <c r="G505" s="80"/>
      <c r="H505" s="80"/>
      <c r="I505" s="38"/>
      <c r="J505" s="38"/>
      <c r="K505" s="15"/>
      <c r="L505" s="15"/>
      <c r="M505" s="15"/>
      <c r="N505" s="15"/>
      <c r="O505" s="16"/>
    </row>
    <row r="506" spans="2:15" ht="15.75">
      <c r="B506" s="119"/>
      <c r="C506" s="136"/>
      <c r="D506" s="71" t="s">
        <v>91</v>
      </c>
      <c r="E506" s="80"/>
      <c r="F506" s="80"/>
      <c r="G506" s="80"/>
      <c r="H506" s="80"/>
      <c r="I506" s="38"/>
      <c r="J506" s="38"/>
      <c r="K506" s="15"/>
      <c r="L506" s="15"/>
      <c r="M506" s="15"/>
      <c r="N506" s="15"/>
      <c r="O506" s="16"/>
    </row>
    <row r="507" spans="2:15" ht="18.75" customHeight="1" thickBot="1">
      <c r="B507" s="122"/>
      <c r="C507" s="144"/>
      <c r="D507" s="5" t="s">
        <v>13</v>
      </c>
      <c r="E507" s="47">
        <f>SUM(E501:E506)</f>
        <v>16</v>
      </c>
      <c r="F507" s="47">
        <f t="shared" ref="F507:L507" si="230">SUM(F501:F506)</f>
        <v>0</v>
      </c>
      <c r="G507" s="47">
        <f t="shared" si="230"/>
        <v>0</v>
      </c>
      <c r="H507" s="47">
        <f t="shared" si="230"/>
        <v>0</v>
      </c>
      <c r="I507" s="47">
        <f t="shared" si="230"/>
        <v>0</v>
      </c>
      <c r="J507" s="47">
        <f t="shared" si="230"/>
        <v>0</v>
      </c>
      <c r="K507" s="47">
        <f t="shared" si="230"/>
        <v>0</v>
      </c>
      <c r="L507" s="47">
        <f t="shared" si="230"/>
        <v>0</v>
      </c>
      <c r="M507" s="13"/>
      <c r="N507" s="13"/>
      <c r="O507" s="14"/>
    </row>
    <row r="508" spans="2:15" ht="15.75">
      <c r="B508" s="118">
        <v>65</v>
      </c>
      <c r="C508" s="156" t="s">
        <v>71</v>
      </c>
      <c r="D508" s="6" t="s">
        <v>16</v>
      </c>
      <c r="E508" s="48"/>
      <c r="F508" s="48"/>
      <c r="G508" s="48"/>
      <c r="H508" s="48"/>
      <c r="I508" s="22"/>
      <c r="J508" s="22"/>
      <c r="K508" s="10"/>
      <c r="L508" s="10"/>
      <c r="M508" s="10"/>
      <c r="N508" s="10"/>
      <c r="O508" s="11"/>
    </row>
    <row r="509" spans="2:15" ht="15.75">
      <c r="B509" s="119"/>
      <c r="C509" s="136"/>
      <c r="D509" s="7" t="s">
        <v>17</v>
      </c>
      <c r="E509" s="49">
        <v>2.5</v>
      </c>
      <c r="F509" s="49"/>
      <c r="G509" s="49"/>
      <c r="H509" s="49"/>
      <c r="I509" s="27"/>
      <c r="J509" s="27"/>
      <c r="K509" s="2"/>
      <c r="L509" s="2"/>
      <c r="M509" s="2"/>
      <c r="N509" s="2"/>
      <c r="O509" s="12"/>
    </row>
    <row r="510" spans="2:15" ht="15.75">
      <c r="B510" s="119"/>
      <c r="C510" s="136"/>
      <c r="D510" s="7" t="s">
        <v>18</v>
      </c>
      <c r="E510" s="49">
        <v>3</v>
      </c>
      <c r="F510" s="49"/>
      <c r="G510" s="49"/>
      <c r="H510" s="49"/>
      <c r="I510" s="27"/>
      <c r="J510" s="27"/>
      <c r="K510" s="2"/>
      <c r="L510" s="2"/>
      <c r="M510" s="2"/>
      <c r="N510" s="2"/>
      <c r="O510" s="12"/>
    </row>
    <row r="511" spans="2:15" ht="15.75">
      <c r="B511" s="119"/>
      <c r="C511" s="136"/>
      <c r="D511" s="7" t="s">
        <v>32</v>
      </c>
      <c r="E511" s="49">
        <v>3</v>
      </c>
      <c r="F511" s="49"/>
      <c r="G511" s="49"/>
      <c r="H511" s="49"/>
      <c r="I511" s="27"/>
      <c r="J511" s="27"/>
      <c r="K511" s="2"/>
      <c r="L511" s="2"/>
      <c r="M511" s="2"/>
      <c r="N511" s="2"/>
      <c r="O511" s="12"/>
    </row>
    <row r="512" spans="2:15" ht="15.75">
      <c r="B512" s="119"/>
      <c r="C512" s="136"/>
      <c r="D512" s="71" t="s">
        <v>90</v>
      </c>
      <c r="E512" s="80"/>
      <c r="F512" s="80"/>
      <c r="G512" s="80"/>
      <c r="H512" s="80"/>
      <c r="I512" s="38"/>
      <c r="J512" s="38"/>
      <c r="K512" s="15"/>
      <c r="L512" s="15"/>
      <c r="M512" s="15"/>
      <c r="N512" s="15"/>
      <c r="O512" s="16"/>
    </row>
    <row r="513" spans="2:15" ht="15.75">
      <c r="B513" s="119"/>
      <c r="C513" s="136"/>
      <c r="D513" s="71" t="s">
        <v>91</v>
      </c>
      <c r="E513" s="80"/>
      <c r="F513" s="80"/>
      <c r="G513" s="80"/>
      <c r="H513" s="80"/>
      <c r="I513" s="38"/>
      <c r="J513" s="38"/>
      <c r="K513" s="15"/>
      <c r="L513" s="15"/>
      <c r="M513" s="15"/>
      <c r="N513" s="15"/>
      <c r="O513" s="16"/>
    </row>
    <row r="514" spans="2:15" ht="16.5" thickBot="1">
      <c r="B514" s="122"/>
      <c r="C514" s="144"/>
      <c r="D514" s="5" t="s">
        <v>13</v>
      </c>
      <c r="E514" s="47">
        <f>SUM(E508:E513)</f>
        <v>8.5</v>
      </c>
      <c r="F514" s="47">
        <f t="shared" ref="F514:L514" si="231">SUM(F508:F513)</f>
        <v>0</v>
      </c>
      <c r="G514" s="47">
        <f t="shared" si="231"/>
        <v>0</v>
      </c>
      <c r="H514" s="47">
        <f t="shared" si="231"/>
        <v>0</v>
      </c>
      <c r="I514" s="47">
        <f t="shared" si="231"/>
        <v>0</v>
      </c>
      <c r="J514" s="47">
        <f t="shared" si="231"/>
        <v>0</v>
      </c>
      <c r="K514" s="47">
        <f t="shared" si="231"/>
        <v>0</v>
      </c>
      <c r="L514" s="47">
        <f t="shared" si="231"/>
        <v>0</v>
      </c>
      <c r="M514" s="13"/>
      <c r="N514" s="13"/>
      <c r="O514" s="14"/>
    </row>
    <row r="515" spans="2:15" ht="15.75">
      <c r="B515" s="118">
        <v>66</v>
      </c>
      <c r="C515" s="156" t="s">
        <v>72</v>
      </c>
      <c r="D515" s="6" t="s">
        <v>16</v>
      </c>
      <c r="E515" s="48"/>
      <c r="F515" s="48"/>
      <c r="G515" s="48"/>
      <c r="H515" s="48"/>
      <c r="I515" s="22"/>
      <c r="J515" s="22"/>
      <c r="K515" s="10"/>
      <c r="L515" s="10"/>
      <c r="M515" s="10"/>
      <c r="N515" s="10"/>
      <c r="O515" s="11"/>
    </row>
    <row r="516" spans="2:15" ht="15.75">
      <c r="B516" s="119"/>
      <c r="C516" s="136"/>
      <c r="D516" s="7" t="s">
        <v>17</v>
      </c>
      <c r="E516" s="49">
        <v>2</v>
      </c>
      <c r="F516" s="49"/>
      <c r="G516" s="49"/>
      <c r="H516" s="49"/>
      <c r="I516" s="27"/>
      <c r="J516" s="27"/>
      <c r="K516" s="2"/>
      <c r="L516" s="2"/>
      <c r="M516" s="2"/>
      <c r="N516" s="2"/>
      <c r="O516" s="12"/>
    </row>
    <row r="517" spans="2:15" ht="15.75">
      <c r="B517" s="119"/>
      <c r="C517" s="136"/>
      <c r="D517" s="7" t="s">
        <v>18</v>
      </c>
      <c r="E517" s="49">
        <v>5</v>
      </c>
      <c r="F517" s="49"/>
      <c r="G517" s="49"/>
      <c r="H517" s="49"/>
      <c r="I517" s="27"/>
      <c r="J517" s="27"/>
      <c r="K517" s="2"/>
      <c r="L517" s="2"/>
      <c r="M517" s="2"/>
      <c r="N517" s="2"/>
      <c r="O517" s="12"/>
    </row>
    <row r="518" spans="2:15" ht="15.75">
      <c r="B518" s="119"/>
      <c r="C518" s="136"/>
      <c r="D518" s="7" t="s">
        <v>32</v>
      </c>
      <c r="E518" s="49">
        <v>5</v>
      </c>
      <c r="F518" s="49"/>
      <c r="G518" s="49"/>
      <c r="H518" s="49"/>
      <c r="I518" s="27"/>
      <c r="J518" s="27"/>
      <c r="K518" s="2"/>
      <c r="L518" s="2"/>
      <c r="M518" s="2"/>
      <c r="N518" s="2"/>
      <c r="O518" s="12"/>
    </row>
    <row r="519" spans="2:15" ht="15.75">
      <c r="B519" s="119"/>
      <c r="C519" s="136"/>
      <c r="D519" s="71" t="s">
        <v>90</v>
      </c>
      <c r="E519" s="80"/>
      <c r="F519" s="80"/>
      <c r="G519" s="80"/>
      <c r="H519" s="80"/>
      <c r="I519" s="38"/>
      <c r="J519" s="38"/>
      <c r="K519" s="15"/>
      <c r="L519" s="15"/>
      <c r="M519" s="15"/>
      <c r="N519" s="15"/>
      <c r="O519" s="16"/>
    </row>
    <row r="520" spans="2:15" ht="15.75">
      <c r="B520" s="119"/>
      <c r="C520" s="136"/>
      <c r="D520" s="71" t="s">
        <v>91</v>
      </c>
      <c r="E520" s="80"/>
      <c r="F520" s="80"/>
      <c r="G520" s="80"/>
      <c r="H520" s="80"/>
      <c r="I520" s="38"/>
      <c r="J520" s="38"/>
      <c r="K520" s="15"/>
      <c r="L520" s="15"/>
      <c r="M520" s="15"/>
      <c r="N520" s="15"/>
      <c r="O520" s="16"/>
    </row>
    <row r="521" spans="2:15" ht="16.5" thickBot="1">
      <c r="B521" s="122"/>
      <c r="C521" s="144"/>
      <c r="D521" s="5" t="s">
        <v>13</v>
      </c>
      <c r="E521" s="47">
        <f>SUM(E515:E520)</f>
        <v>12</v>
      </c>
      <c r="F521" s="47">
        <f>SUM(F515:F520)</f>
        <v>0</v>
      </c>
      <c r="G521" s="47">
        <f t="shared" ref="G521:L521" si="232">SUM(G515:G520)</f>
        <v>0</v>
      </c>
      <c r="H521" s="47">
        <f t="shared" si="232"/>
        <v>0</v>
      </c>
      <c r="I521" s="47">
        <f t="shared" si="232"/>
        <v>0</v>
      </c>
      <c r="J521" s="47">
        <f t="shared" si="232"/>
        <v>0</v>
      </c>
      <c r="K521" s="47">
        <f t="shared" si="232"/>
        <v>0</v>
      </c>
      <c r="L521" s="47">
        <f t="shared" si="232"/>
        <v>0</v>
      </c>
      <c r="M521" s="13"/>
      <c r="N521" s="13"/>
      <c r="O521" s="14"/>
    </row>
    <row r="522" spans="2:15" ht="15.75">
      <c r="B522" s="118">
        <v>67</v>
      </c>
      <c r="C522" s="156" t="s">
        <v>73</v>
      </c>
      <c r="D522" s="6" t="s">
        <v>16</v>
      </c>
      <c r="E522" s="48"/>
      <c r="F522" s="48"/>
      <c r="G522" s="48"/>
      <c r="H522" s="48"/>
      <c r="I522" s="22"/>
      <c r="J522" s="22"/>
      <c r="K522" s="10"/>
      <c r="L522" s="10"/>
      <c r="M522" s="10"/>
      <c r="N522" s="10"/>
      <c r="O522" s="11"/>
    </row>
    <row r="523" spans="2:15" ht="15.75">
      <c r="B523" s="119"/>
      <c r="C523" s="136"/>
      <c r="D523" s="7" t="s">
        <v>17</v>
      </c>
      <c r="E523" s="49">
        <v>2</v>
      </c>
      <c r="F523" s="49"/>
      <c r="G523" s="49"/>
      <c r="H523" s="49"/>
      <c r="I523" s="27"/>
      <c r="J523" s="27"/>
      <c r="K523" s="2"/>
      <c r="L523" s="2"/>
      <c r="M523" s="2"/>
      <c r="N523" s="2"/>
      <c r="O523" s="12"/>
    </row>
    <row r="524" spans="2:15" ht="15.75">
      <c r="B524" s="119"/>
      <c r="C524" s="136"/>
      <c r="D524" s="7" t="s">
        <v>18</v>
      </c>
      <c r="E524" s="49">
        <v>4</v>
      </c>
      <c r="F524" s="49"/>
      <c r="G524" s="49"/>
      <c r="H524" s="49"/>
      <c r="I524" s="27"/>
      <c r="J524" s="27"/>
      <c r="K524" s="2"/>
      <c r="L524" s="2"/>
      <c r="M524" s="2"/>
      <c r="N524" s="2"/>
      <c r="O524" s="12"/>
    </row>
    <row r="525" spans="2:15" ht="15.75">
      <c r="B525" s="119"/>
      <c r="C525" s="136"/>
      <c r="D525" s="7" t="s">
        <v>32</v>
      </c>
      <c r="E525" s="49">
        <v>4</v>
      </c>
      <c r="F525" s="49"/>
      <c r="G525" s="49"/>
      <c r="H525" s="49"/>
      <c r="I525" s="27"/>
      <c r="J525" s="27"/>
      <c r="K525" s="2"/>
      <c r="L525" s="2"/>
      <c r="M525" s="2"/>
      <c r="N525" s="2"/>
      <c r="O525" s="12"/>
    </row>
    <row r="526" spans="2:15" ht="15.75">
      <c r="B526" s="119"/>
      <c r="C526" s="136"/>
      <c r="D526" s="71" t="s">
        <v>90</v>
      </c>
      <c r="E526" s="80"/>
      <c r="F526" s="80"/>
      <c r="G526" s="80"/>
      <c r="H526" s="80"/>
      <c r="I526" s="38"/>
      <c r="J526" s="38"/>
      <c r="K526" s="15"/>
      <c r="L526" s="15"/>
      <c r="M526" s="15"/>
      <c r="N526" s="15"/>
      <c r="O526" s="16"/>
    </row>
    <row r="527" spans="2:15" ht="15.75">
      <c r="B527" s="119"/>
      <c r="C527" s="136"/>
      <c r="D527" s="71" t="s">
        <v>91</v>
      </c>
      <c r="E527" s="80"/>
      <c r="F527" s="80"/>
      <c r="G527" s="80"/>
      <c r="H527" s="80"/>
      <c r="I527" s="38"/>
      <c r="J527" s="38"/>
      <c r="K527" s="15"/>
      <c r="L527" s="15"/>
      <c r="M527" s="15"/>
      <c r="N527" s="15"/>
      <c r="O527" s="16"/>
    </row>
    <row r="528" spans="2:15" ht="16.5" thickBot="1">
      <c r="B528" s="122"/>
      <c r="C528" s="144"/>
      <c r="D528" s="5" t="s">
        <v>13</v>
      </c>
      <c r="E528" s="47">
        <f>SUM(E522:E527)</f>
        <v>10</v>
      </c>
      <c r="F528" s="47">
        <f t="shared" ref="F528:L528" si="233">SUM(F522:F527)</f>
        <v>0</v>
      </c>
      <c r="G528" s="47">
        <f t="shared" si="233"/>
        <v>0</v>
      </c>
      <c r="H528" s="47">
        <f t="shared" si="233"/>
        <v>0</v>
      </c>
      <c r="I528" s="47">
        <f t="shared" si="233"/>
        <v>0</v>
      </c>
      <c r="J528" s="47">
        <f t="shared" si="233"/>
        <v>0</v>
      </c>
      <c r="K528" s="47">
        <f t="shared" si="233"/>
        <v>0</v>
      </c>
      <c r="L528" s="47">
        <f t="shared" si="233"/>
        <v>0</v>
      </c>
      <c r="M528" s="13"/>
      <c r="N528" s="13"/>
      <c r="O528" s="14"/>
    </row>
    <row r="529" spans="2:15" ht="15.75">
      <c r="B529" s="118">
        <v>68</v>
      </c>
      <c r="C529" s="156" t="s">
        <v>74</v>
      </c>
      <c r="D529" s="6" t="s">
        <v>16</v>
      </c>
      <c r="E529" s="48"/>
      <c r="F529" s="48"/>
      <c r="G529" s="48"/>
      <c r="H529" s="48"/>
      <c r="I529" s="22"/>
      <c r="J529" s="22"/>
      <c r="K529" s="10"/>
      <c r="L529" s="10"/>
      <c r="M529" s="10"/>
      <c r="N529" s="10"/>
      <c r="O529" s="11"/>
    </row>
    <row r="530" spans="2:15" ht="15.75">
      <c r="B530" s="119"/>
      <c r="C530" s="136"/>
      <c r="D530" s="7" t="s">
        <v>17</v>
      </c>
      <c r="E530" s="49">
        <v>3</v>
      </c>
      <c r="F530" s="49"/>
      <c r="G530" s="49"/>
      <c r="H530" s="49"/>
      <c r="I530" s="27"/>
      <c r="J530" s="27"/>
      <c r="K530" s="2"/>
      <c r="L530" s="2"/>
      <c r="M530" s="2"/>
      <c r="N530" s="2"/>
      <c r="O530" s="12"/>
    </row>
    <row r="531" spans="2:15" ht="15.75">
      <c r="B531" s="119"/>
      <c r="C531" s="136"/>
      <c r="D531" s="7" t="s">
        <v>18</v>
      </c>
      <c r="E531" s="49">
        <v>6</v>
      </c>
      <c r="F531" s="49"/>
      <c r="G531" s="49"/>
      <c r="H531" s="49"/>
      <c r="I531" s="27"/>
      <c r="J531" s="27"/>
      <c r="K531" s="2"/>
      <c r="L531" s="2"/>
      <c r="M531" s="2"/>
      <c r="N531" s="2"/>
      <c r="O531" s="12"/>
    </row>
    <row r="532" spans="2:15" ht="15.75">
      <c r="B532" s="119"/>
      <c r="C532" s="136"/>
      <c r="D532" s="7" t="s">
        <v>32</v>
      </c>
      <c r="E532" s="49">
        <v>6</v>
      </c>
      <c r="F532" s="49"/>
      <c r="G532" s="49"/>
      <c r="H532" s="49"/>
      <c r="I532" s="27"/>
      <c r="J532" s="27"/>
      <c r="K532" s="2"/>
      <c r="L532" s="2"/>
      <c r="M532" s="2"/>
      <c r="N532" s="2"/>
      <c r="O532" s="12"/>
    </row>
    <row r="533" spans="2:15" ht="15.75">
      <c r="B533" s="119"/>
      <c r="C533" s="136"/>
      <c r="D533" s="71" t="s">
        <v>90</v>
      </c>
      <c r="E533" s="80"/>
      <c r="F533" s="80"/>
      <c r="G533" s="80"/>
      <c r="H533" s="80"/>
      <c r="I533" s="38"/>
      <c r="J533" s="38"/>
      <c r="K533" s="15"/>
      <c r="L533" s="15"/>
      <c r="M533" s="15"/>
      <c r="N533" s="15"/>
      <c r="O533" s="16"/>
    </row>
    <row r="534" spans="2:15" ht="15.75">
      <c r="B534" s="119"/>
      <c r="C534" s="136"/>
      <c r="D534" s="71" t="s">
        <v>91</v>
      </c>
      <c r="E534" s="80"/>
      <c r="F534" s="80"/>
      <c r="G534" s="80"/>
      <c r="H534" s="80"/>
      <c r="I534" s="38"/>
      <c r="J534" s="38"/>
      <c r="K534" s="15"/>
      <c r="L534" s="15"/>
      <c r="M534" s="15"/>
      <c r="N534" s="15"/>
      <c r="O534" s="16"/>
    </row>
    <row r="535" spans="2:15" ht="18" customHeight="1" thickBot="1">
      <c r="B535" s="122"/>
      <c r="C535" s="144"/>
      <c r="D535" s="5" t="s">
        <v>13</v>
      </c>
      <c r="E535" s="47">
        <f>SUM(E529:E534)</f>
        <v>15</v>
      </c>
      <c r="F535" s="47">
        <f t="shared" ref="F535:L535" si="234">SUM(F529:F534)</f>
        <v>0</v>
      </c>
      <c r="G535" s="47">
        <f t="shared" si="234"/>
        <v>0</v>
      </c>
      <c r="H535" s="47">
        <f t="shared" si="234"/>
        <v>0</v>
      </c>
      <c r="I535" s="47">
        <f t="shared" si="234"/>
        <v>0</v>
      </c>
      <c r="J535" s="47">
        <f t="shared" si="234"/>
        <v>0</v>
      </c>
      <c r="K535" s="47">
        <f t="shared" si="234"/>
        <v>0</v>
      </c>
      <c r="L535" s="47">
        <f t="shared" si="234"/>
        <v>0</v>
      </c>
      <c r="M535" s="13"/>
      <c r="N535" s="13"/>
      <c r="O535" s="14"/>
    </row>
    <row r="536" spans="2:15" ht="15.75">
      <c r="B536" s="118">
        <v>69</v>
      </c>
      <c r="C536" s="156" t="s">
        <v>75</v>
      </c>
      <c r="D536" s="6" t="s">
        <v>16</v>
      </c>
      <c r="E536" s="48"/>
      <c r="F536" s="48"/>
      <c r="G536" s="48"/>
      <c r="H536" s="48"/>
      <c r="I536" s="22"/>
      <c r="J536" s="22"/>
      <c r="K536" s="10"/>
      <c r="L536" s="10"/>
      <c r="M536" s="10"/>
      <c r="N536" s="10"/>
      <c r="O536" s="11"/>
    </row>
    <row r="537" spans="2:15" ht="15.75">
      <c r="B537" s="119"/>
      <c r="C537" s="136"/>
      <c r="D537" s="7" t="s">
        <v>17</v>
      </c>
      <c r="E537" s="49"/>
      <c r="F537" s="49"/>
      <c r="G537" s="49"/>
      <c r="H537" s="49"/>
      <c r="I537" s="27"/>
      <c r="J537" s="27"/>
      <c r="K537" s="2"/>
      <c r="L537" s="2"/>
      <c r="M537" s="2"/>
      <c r="N537" s="2"/>
      <c r="O537" s="12"/>
    </row>
    <row r="538" spans="2:15" ht="15.75">
      <c r="B538" s="119"/>
      <c r="C538" s="136"/>
      <c r="D538" s="7" t="s">
        <v>18</v>
      </c>
      <c r="E538" s="49">
        <v>1.5</v>
      </c>
      <c r="F538" s="49"/>
      <c r="G538" s="49"/>
      <c r="H538" s="49"/>
      <c r="I538" s="27"/>
      <c r="J538" s="27"/>
      <c r="K538" s="2"/>
      <c r="L538" s="2"/>
      <c r="M538" s="2"/>
      <c r="N538" s="2"/>
      <c r="O538" s="12"/>
    </row>
    <row r="539" spans="2:15" ht="15.75">
      <c r="B539" s="119"/>
      <c r="C539" s="136"/>
      <c r="D539" s="7" t="s">
        <v>32</v>
      </c>
      <c r="E539" s="49">
        <v>1.5</v>
      </c>
      <c r="F539" s="49"/>
      <c r="G539" s="49"/>
      <c r="H539" s="49"/>
      <c r="I539" s="27"/>
      <c r="J539" s="27"/>
      <c r="K539" s="2"/>
      <c r="L539" s="2"/>
      <c r="M539" s="2"/>
      <c r="N539" s="2"/>
      <c r="O539" s="12"/>
    </row>
    <row r="540" spans="2:15" ht="15.75">
      <c r="B540" s="119"/>
      <c r="C540" s="136"/>
      <c r="D540" s="71" t="s">
        <v>90</v>
      </c>
      <c r="E540" s="80"/>
      <c r="F540" s="80"/>
      <c r="G540" s="80"/>
      <c r="H540" s="80"/>
      <c r="I540" s="38"/>
      <c r="J540" s="38"/>
      <c r="K540" s="15"/>
      <c r="L540" s="15"/>
      <c r="M540" s="15"/>
      <c r="N540" s="15"/>
      <c r="O540" s="16"/>
    </row>
    <row r="541" spans="2:15" ht="15.75">
      <c r="B541" s="119"/>
      <c r="C541" s="136"/>
      <c r="D541" s="71" t="s">
        <v>91</v>
      </c>
      <c r="E541" s="80"/>
      <c r="F541" s="80"/>
      <c r="G541" s="80"/>
      <c r="H541" s="80"/>
      <c r="I541" s="38"/>
      <c r="J541" s="38"/>
      <c r="K541" s="15"/>
      <c r="L541" s="15"/>
      <c r="M541" s="15"/>
      <c r="N541" s="15"/>
      <c r="O541" s="16"/>
    </row>
    <row r="542" spans="2:15" ht="16.5" thickBot="1">
      <c r="B542" s="122"/>
      <c r="C542" s="144"/>
      <c r="D542" s="5" t="s">
        <v>13</v>
      </c>
      <c r="E542" s="47">
        <f>SUM(E536:E541)</f>
        <v>3</v>
      </c>
      <c r="F542" s="47">
        <f t="shared" ref="F542:L542" si="235">SUM(F536:F541)</f>
        <v>0</v>
      </c>
      <c r="G542" s="47">
        <f t="shared" si="235"/>
        <v>0</v>
      </c>
      <c r="H542" s="47">
        <f t="shared" si="235"/>
        <v>0</v>
      </c>
      <c r="I542" s="47">
        <f t="shared" si="235"/>
        <v>0</v>
      </c>
      <c r="J542" s="47">
        <f t="shared" si="235"/>
        <v>0</v>
      </c>
      <c r="K542" s="47">
        <f t="shared" si="235"/>
        <v>0</v>
      </c>
      <c r="L542" s="47">
        <f t="shared" si="235"/>
        <v>0</v>
      </c>
      <c r="M542" s="13"/>
      <c r="N542" s="13"/>
      <c r="O542" s="14"/>
    </row>
    <row r="543" spans="2:15" ht="15.75">
      <c r="B543" s="118">
        <v>70</v>
      </c>
      <c r="C543" s="156" t="s">
        <v>76</v>
      </c>
      <c r="D543" s="6" t="s">
        <v>16</v>
      </c>
      <c r="E543" s="48"/>
      <c r="F543" s="48"/>
      <c r="G543" s="48"/>
      <c r="H543" s="48"/>
      <c r="I543" s="22"/>
      <c r="J543" s="22"/>
      <c r="K543" s="10"/>
      <c r="L543" s="10"/>
      <c r="M543" s="10"/>
      <c r="N543" s="10"/>
      <c r="O543" s="11"/>
    </row>
    <row r="544" spans="2:15" ht="15.75">
      <c r="B544" s="119"/>
      <c r="C544" s="136"/>
      <c r="D544" s="7" t="s">
        <v>17</v>
      </c>
      <c r="E544" s="49">
        <v>40</v>
      </c>
      <c r="F544" s="49"/>
      <c r="G544" s="49"/>
      <c r="H544" s="49"/>
      <c r="I544" s="27"/>
      <c r="J544" s="27"/>
      <c r="K544" s="2"/>
      <c r="L544" s="2"/>
      <c r="M544" s="2"/>
      <c r="N544" s="2"/>
      <c r="O544" s="12"/>
    </row>
    <row r="545" spans="2:15" ht="15.75">
      <c r="B545" s="119"/>
      <c r="C545" s="136"/>
      <c r="D545" s="7" t="s">
        <v>18</v>
      </c>
      <c r="E545" s="49">
        <v>50</v>
      </c>
      <c r="F545" s="49"/>
      <c r="G545" s="49"/>
      <c r="H545" s="49"/>
      <c r="I545" s="27"/>
      <c r="J545" s="27"/>
      <c r="K545" s="2"/>
      <c r="L545" s="2"/>
      <c r="M545" s="2"/>
      <c r="N545" s="2"/>
      <c r="O545" s="12"/>
    </row>
    <row r="546" spans="2:15" ht="15.75">
      <c r="B546" s="119"/>
      <c r="C546" s="136"/>
      <c r="D546" s="7" t="s">
        <v>32</v>
      </c>
      <c r="E546" s="49">
        <v>50</v>
      </c>
      <c r="F546" s="49"/>
      <c r="G546" s="49"/>
      <c r="H546" s="49"/>
      <c r="I546" s="27"/>
      <c r="J546" s="27"/>
      <c r="K546" s="2"/>
      <c r="L546" s="2"/>
      <c r="M546" s="2"/>
      <c r="N546" s="2"/>
      <c r="O546" s="12"/>
    </row>
    <row r="547" spans="2:15" ht="15.75">
      <c r="B547" s="119"/>
      <c r="C547" s="136"/>
      <c r="D547" s="71" t="s">
        <v>90</v>
      </c>
      <c r="E547" s="80"/>
      <c r="F547" s="80"/>
      <c r="G547" s="80"/>
      <c r="H547" s="80"/>
      <c r="I547" s="38"/>
      <c r="J547" s="38"/>
      <c r="K547" s="15"/>
      <c r="L547" s="15"/>
      <c r="M547" s="15"/>
      <c r="N547" s="15"/>
      <c r="O547" s="16"/>
    </row>
    <row r="548" spans="2:15" ht="15.75">
      <c r="B548" s="119"/>
      <c r="C548" s="136"/>
      <c r="D548" s="71" t="s">
        <v>91</v>
      </c>
      <c r="E548" s="80"/>
      <c r="F548" s="80"/>
      <c r="G548" s="80"/>
      <c r="H548" s="80"/>
      <c r="I548" s="38"/>
      <c r="J548" s="38"/>
      <c r="K548" s="15"/>
      <c r="L548" s="15"/>
      <c r="M548" s="15"/>
      <c r="N548" s="15"/>
      <c r="O548" s="16"/>
    </row>
    <row r="549" spans="2:15" ht="16.5" thickBot="1">
      <c r="B549" s="122"/>
      <c r="C549" s="144"/>
      <c r="D549" s="5" t="s">
        <v>13</v>
      </c>
      <c r="E549" s="47">
        <f>SUM(E543:E548)</f>
        <v>140</v>
      </c>
      <c r="F549" s="47">
        <f t="shared" ref="F549:L549" si="236">SUM(F543:F548)</f>
        <v>0</v>
      </c>
      <c r="G549" s="47">
        <f t="shared" si="236"/>
        <v>0</v>
      </c>
      <c r="H549" s="47">
        <f t="shared" si="236"/>
        <v>0</v>
      </c>
      <c r="I549" s="47">
        <f t="shared" si="236"/>
        <v>0</v>
      </c>
      <c r="J549" s="47">
        <f t="shared" si="236"/>
        <v>0</v>
      </c>
      <c r="K549" s="47">
        <f t="shared" si="236"/>
        <v>0</v>
      </c>
      <c r="L549" s="47">
        <f t="shared" si="236"/>
        <v>0</v>
      </c>
      <c r="M549" s="13"/>
      <c r="N549" s="13"/>
      <c r="O549" s="14"/>
    </row>
    <row r="550" spans="2:15" ht="15.75">
      <c r="B550" s="118"/>
      <c r="C550" s="206" t="s">
        <v>123</v>
      </c>
      <c r="D550" s="6" t="s">
        <v>16</v>
      </c>
      <c r="E550" s="48">
        <f>E557+E564+E571+E578+E585+E592</f>
        <v>3.4807999999999999</v>
      </c>
      <c r="F550" s="48">
        <f t="shared" ref="F550:H550" si="237">F557+F564+F571+F578+F585+F592</f>
        <v>0.11</v>
      </c>
      <c r="G550" s="48">
        <f t="shared" si="237"/>
        <v>3.2957999999999998</v>
      </c>
      <c r="H550" s="48">
        <f t="shared" si="237"/>
        <v>0</v>
      </c>
      <c r="I550" s="48">
        <f t="shared" ref="I550:L550" si="238">I557+I564+I571+I578+I585+I592</f>
        <v>0</v>
      </c>
      <c r="J550" s="48">
        <f t="shared" si="238"/>
        <v>0</v>
      </c>
      <c r="K550" s="48">
        <f t="shared" si="238"/>
        <v>7.4999999999999997E-2</v>
      </c>
      <c r="L550" s="48">
        <f t="shared" si="238"/>
        <v>0</v>
      </c>
      <c r="M550" s="10"/>
      <c r="N550" s="10"/>
      <c r="O550" s="11"/>
    </row>
    <row r="551" spans="2:15" ht="15.75">
      <c r="B551" s="119"/>
      <c r="C551" s="136"/>
      <c r="D551" s="7" t="s">
        <v>17</v>
      </c>
      <c r="E551" s="49">
        <f>E558+E565+E572+E579+E586+E593+E607+E614+E600+E621+E628+E635+E642</f>
        <v>37.775000000000006</v>
      </c>
      <c r="F551" s="49">
        <f t="shared" ref="F551:K551" si="239">F558+F565+F572+F579+F586+F593+F607+F614+F600+F621+F628+F635+F642</f>
        <v>5.6529999999999996</v>
      </c>
      <c r="G551" s="49">
        <f t="shared" si="239"/>
        <v>0.18</v>
      </c>
      <c r="H551" s="49">
        <f>H558+H565+H572+H579+H586+H593+H607+H614+H600+H621+H628+H635+H642</f>
        <v>22.816999999999997</v>
      </c>
      <c r="I551" s="49">
        <f t="shared" si="239"/>
        <v>0</v>
      </c>
      <c r="J551" s="49">
        <f t="shared" si="239"/>
        <v>0</v>
      </c>
      <c r="K551" s="49">
        <f t="shared" si="239"/>
        <v>5.6</v>
      </c>
      <c r="L551" s="49">
        <f>L558+L565+L572+L579+L586+L593+L607+L614+L600</f>
        <v>3.0000000000000001E-3</v>
      </c>
      <c r="M551" s="2"/>
      <c r="N551" s="2"/>
      <c r="O551" s="12"/>
    </row>
    <row r="552" spans="2:15" ht="15.75">
      <c r="B552" s="119"/>
      <c r="C552" s="136"/>
      <c r="D552" s="7" t="s">
        <v>18</v>
      </c>
      <c r="E552" s="49">
        <f>E559+E566+E594</f>
        <v>10</v>
      </c>
      <c r="F552" s="49">
        <f t="shared" ref="F552:H552" si="240">F559+F566+F594</f>
        <v>0</v>
      </c>
      <c r="G552" s="49">
        <f t="shared" si="240"/>
        <v>0</v>
      </c>
      <c r="H552" s="49">
        <f t="shared" si="240"/>
        <v>10</v>
      </c>
      <c r="I552" s="49">
        <f t="shared" ref="I552:L552" si="241">I559+I566+I594</f>
        <v>0</v>
      </c>
      <c r="J552" s="49">
        <f t="shared" si="241"/>
        <v>0</v>
      </c>
      <c r="K552" s="49">
        <f t="shared" si="241"/>
        <v>0</v>
      </c>
      <c r="L552" s="49">
        <f t="shared" si="241"/>
        <v>0</v>
      </c>
      <c r="M552" s="2"/>
      <c r="N552" s="2"/>
      <c r="O552" s="12"/>
    </row>
    <row r="553" spans="2:15" ht="15.75">
      <c r="B553" s="119"/>
      <c r="C553" s="136"/>
      <c r="D553" s="7" t="s">
        <v>32</v>
      </c>
      <c r="E553" s="49">
        <f>E560+E567+E595</f>
        <v>0</v>
      </c>
      <c r="F553" s="49">
        <f t="shared" ref="F553:H553" si="242">F560+F567+F595</f>
        <v>0</v>
      </c>
      <c r="G553" s="49">
        <f t="shared" si="242"/>
        <v>0</v>
      </c>
      <c r="H553" s="49">
        <f t="shared" si="242"/>
        <v>0</v>
      </c>
      <c r="I553" s="49">
        <f t="shared" ref="I553:L553" si="243">I560+I567+I595</f>
        <v>0</v>
      </c>
      <c r="J553" s="49">
        <f t="shared" si="243"/>
        <v>0</v>
      </c>
      <c r="K553" s="49">
        <f t="shared" si="243"/>
        <v>0</v>
      </c>
      <c r="L553" s="49">
        <f t="shared" si="243"/>
        <v>0</v>
      </c>
      <c r="M553" s="2"/>
      <c r="N553" s="2"/>
      <c r="O553" s="12"/>
    </row>
    <row r="554" spans="2:15" ht="15.75">
      <c r="B554" s="119"/>
      <c r="C554" s="136"/>
      <c r="D554" s="71" t="s">
        <v>90</v>
      </c>
      <c r="E554" s="80">
        <f>E561+E568+E575+E582+E589+E596</f>
        <v>0</v>
      </c>
      <c r="F554" s="80"/>
      <c r="G554" s="80"/>
      <c r="H554" s="80"/>
      <c r="I554" s="80"/>
      <c r="J554" s="80"/>
      <c r="K554" s="80"/>
      <c r="L554" s="80"/>
      <c r="M554" s="15"/>
      <c r="N554" s="15"/>
      <c r="O554" s="16"/>
    </row>
    <row r="555" spans="2:15" ht="15.75">
      <c r="B555" s="119"/>
      <c r="C555" s="136"/>
      <c r="D555" s="71" t="s">
        <v>91</v>
      </c>
      <c r="E555" s="80">
        <f>E562+E569+E576+E583+E590+E597</f>
        <v>0</v>
      </c>
      <c r="F555" s="80"/>
      <c r="G555" s="80"/>
      <c r="H555" s="80"/>
      <c r="I555" s="80"/>
      <c r="J555" s="80"/>
      <c r="K555" s="80"/>
      <c r="L555" s="80"/>
      <c r="M555" s="15"/>
      <c r="N555" s="15"/>
      <c r="O555" s="16"/>
    </row>
    <row r="556" spans="2:15" ht="16.5" thickBot="1">
      <c r="B556" s="122"/>
      <c r="C556" s="144"/>
      <c r="D556" s="5" t="s">
        <v>13</v>
      </c>
      <c r="E556" s="47">
        <f>SUM(E550:E555)</f>
        <v>51.255800000000008</v>
      </c>
      <c r="F556" s="47">
        <f t="shared" ref="F556:L556" si="244">SUM(F550:F555)</f>
        <v>5.7629999999999999</v>
      </c>
      <c r="G556" s="47">
        <f t="shared" si="244"/>
        <v>3.4758</v>
      </c>
      <c r="H556" s="47">
        <f t="shared" si="244"/>
        <v>32.816999999999993</v>
      </c>
      <c r="I556" s="47">
        <f t="shared" si="244"/>
        <v>0</v>
      </c>
      <c r="J556" s="47">
        <f t="shared" si="244"/>
        <v>0</v>
      </c>
      <c r="K556" s="47">
        <f t="shared" si="244"/>
        <v>5.6749999999999998</v>
      </c>
      <c r="L556" s="47">
        <f t="shared" si="244"/>
        <v>3.0000000000000001E-3</v>
      </c>
      <c r="M556" s="13"/>
      <c r="N556" s="13"/>
      <c r="O556" s="14"/>
    </row>
    <row r="557" spans="2:15" ht="15.75">
      <c r="B557" s="118">
        <v>71</v>
      </c>
      <c r="C557" s="156" t="s">
        <v>77</v>
      </c>
      <c r="D557" s="6" t="s">
        <v>16</v>
      </c>
      <c r="E557" s="48">
        <v>1</v>
      </c>
      <c r="F557" s="48">
        <v>0.11</v>
      </c>
      <c r="G557" s="48">
        <v>0.82499999999999996</v>
      </c>
      <c r="H557" s="48"/>
      <c r="I557" s="22"/>
      <c r="J557" s="22"/>
      <c r="K557" s="53">
        <v>6.5000000000000002E-2</v>
      </c>
      <c r="L557" s="10"/>
      <c r="M557" s="10"/>
      <c r="N557" s="10"/>
      <c r="O557" s="11"/>
    </row>
    <row r="558" spans="2:15" ht="15.75">
      <c r="B558" s="119"/>
      <c r="C558" s="136"/>
      <c r="D558" s="7" t="s">
        <v>17</v>
      </c>
      <c r="E558" s="49"/>
      <c r="F558" s="49"/>
      <c r="G558" s="49"/>
      <c r="H558" s="49"/>
      <c r="I558" s="27"/>
      <c r="J558" s="27"/>
      <c r="K558" s="2"/>
      <c r="L558" s="2"/>
      <c r="M558" s="2"/>
      <c r="N558" s="2"/>
      <c r="O558" s="12"/>
    </row>
    <row r="559" spans="2:15" ht="15.75">
      <c r="B559" s="119"/>
      <c r="C559" s="136"/>
      <c r="D559" s="7" t="s">
        <v>18</v>
      </c>
      <c r="E559" s="49"/>
      <c r="F559" s="49"/>
      <c r="G559" s="49"/>
      <c r="H559" s="49"/>
      <c r="I559" s="27"/>
      <c r="J559" s="27"/>
      <c r="K559" s="2"/>
      <c r="L559" s="2"/>
      <c r="M559" s="2"/>
      <c r="N559" s="2"/>
      <c r="O559" s="12"/>
    </row>
    <row r="560" spans="2:15" ht="15.75">
      <c r="B560" s="119"/>
      <c r="C560" s="136"/>
      <c r="D560" s="7" t="s">
        <v>32</v>
      </c>
      <c r="E560" s="49"/>
      <c r="F560" s="49"/>
      <c r="G560" s="49"/>
      <c r="H560" s="49"/>
      <c r="I560" s="27"/>
      <c r="J560" s="27"/>
      <c r="K560" s="2"/>
      <c r="L560" s="2"/>
      <c r="M560" s="2"/>
      <c r="N560" s="2"/>
      <c r="O560" s="12"/>
    </row>
    <row r="561" spans="2:15" ht="15.75">
      <c r="B561" s="119"/>
      <c r="C561" s="136"/>
      <c r="D561" s="71" t="s">
        <v>90</v>
      </c>
      <c r="E561" s="80"/>
      <c r="F561" s="80"/>
      <c r="G561" s="80"/>
      <c r="H561" s="80"/>
      <c r="I561" s="38"/>
      <c r="J561" s="38"/>
      <c r="K561" s="15"/>
      <c r="L561" s="15"/>
      <c r="M561" s="15"/>
      <c r="N561" s="15"/>
      <c r="O561" s="16"/>
    </row>
    <row r="562" spans="2:15" ht="15.75">
      <c r="B562" s="119"/>
      <c r="C562" s="136"/>
      <c r="D562" s="71" t="s">
        <v>91</v>
      </c>
      <c r="E562" s="80"/>
      <c r="F562" s="80"/>
      <c r="G562" s="80"/>
      <c r="H562" s="80"/>
      <c r="I562" s="38"/>
      <c r="J562" s="38"/>
      <c r="K562" s="15"/>
      <c r="L562" s="15"/>
      <c r="M562" s="15"/>
      <c r="N562" s="15"/>
      <c r="O562" s="16"/>
    </row>
    <row r="563" spans="2:15" ht="16.5" thickBot="1">
      <c r="B563" s="122"/>
      <c r="C563" s="144"/>
      <c r="D563" s="5" t="s">
        <v>13</v>
      </c>
      <c r="E563" s="47">
        <f t="shared" ref="E563:L563" si="245">SUM(E557:E560)</f>
        <v>1</v>
      </c>
      <c r="F563" s="47">
        <f t="shared" si="245"/>
        <v>0.11</v>
      </c>
      <c r="G563" s="47">
        <f t="shared" si="245"/>
        <v>0.82499999999999996</v>
      </c>
      <c r="H563" s="47">
        <f t="shared" si="245"/>
        <v>0</v>
      </c>
      <c r="I563" s="47">
        <f t="shared" si="245"/>
        <v>0</v>
      </c>
      <c r="J563" s="47">
        <f t="shared" si="245"/>
        <v>0</v>
      </c>
      <c r="K563" s="47">
        <f t="shared" si="245"/>
        <v>6.5000000000000002E-2</v>
      </c>
      <c r="L563" s="47">
        <f t="shared" si="245"/>
        <v>0</v>
      </c>
      <c r="M563" s="13"/>
      <c r="N563" s="13"/>
      <c r="O563" s="14"/>
    </row>
    <row r="564" spans="2:15" ht="15.75" customHeight="1">
      <c r="B564" s="118">
        <v>72</v>
      </c>
      <c r="C564" s="156" t="s">
        <v>103</v>
      </c>
      <c r="D564" s="6" t="s">
        <v>16</v>
      </c>
      <c r="E564" s="85">
        <v>0.31709999999999999</v>
      </c>
      <c r="F564" s="92"/>
      <c r="G564" s="91">
        <v>0.30709999999999998</v>
      </c>
      <c r="H564" s="48"/>
      <c r="I564" s="22"/>
      <c r="J564" s="22"/>
      <c r="K564" s="10">
        <v>0.01</v>
      </c>
      <c r="L564" s="10"/>
      <c r="M564" s="10"/>
      <c r="N564" s="10"/>
      <c r="O564" s="11"/>
    </row>
    <row r="565" spans="2:15" ht="15.75">
      <c r="B565" s="119"/>
      <c r="C565" s="157"/>
      <c r="D565" s="7" t="s">
        <v>17</v>
      </c>
      <c r="E565" s="49"/>
      <c r="F565" s="49"/>
      <c r="G565" s="49"/>
      <c r="H565" s="49"/>
      <c r="I565" s="27"/>
      <c r="J565" s="27"/>
      <c r="K565" s="2"/>
      <c r="L565" s="2"/>
      <c r="M565" s="2"/>
      <c r="N565" s="2"/>
      <c r="O565" s="12"/>
    </row>
    <row r="566" spans="2:15" ht="15.75">
      <c r="B566" s="119"/>
      <c r="C566" s="157"/>
      <c r="D566" s="7" t="s">
        <v>18</v>
      </c>
      <c r="E566" s="49"/>
      <c r="F566" s="49"/>
      <c r="G566" s="49"/>
      <c r="H566" s="49"/>
      <c r="I566" s="27"/>
      <c r="J566" s="27"/>
      <c r="K566" s="2"/>
      <c r="L566" s="2"/>
      <c r="M566" s="2"/>
      <c r="N566" s="2"/>
      <c r="O566" s="12"/>
    </row>
    <row r="567" spans="2:15" ht="15.75">
      <c r="B567" s="119"/>
      <c r="C567" s="157"/>
      <c r="D567" s="7" t="s">
        <v>32</v>
      </c>
      <c r="E567" s="49"/>
      <c r="F567" s="49"/>
      <c r="G567" s="49"/>
      <c r="H567" s="49"/>
      <c r="I567" s="27"/>
      <c r="J567" s="27"/>
      <c r="K567" s="2"/>
      <c r="L567" s="2"/>
      <c r="M567" s="2"/>
      <c r="N567" s="2"/>
      <c r="O567" s="12"/>
    </row>
    <row r="568" spans="2:15" ht="15.75">
      <c r="B568" s="119"/>
      <c r="C568" s="157"/>
      <c r="D568" s="71" t="s">
        <v>90</v>
      </c>
      <c r="E568" s="80"/>
      <c r="F568" s="80"/>
      <c r="G568" s="80"/>
      <c r="H568" s="80"/>
      <c r="I568" s="38"/>
      <c r="J568" s="38"/>
      <c r="K568" s="15"/>
      <c r="L568" s="15"/>
      <c r="M568" s="15"/>
      <c r="N568" s="15"/>
      <c r="O568" s="16"/>
    </row>
    <row r="569" spans="2:15" ht="15.75">
      <c r="B569" s="119"/>
      <c r="C569" s="157"/>
      <c r="D569" s="71" t="s">
        <v>91</v>
      </c>
      <c r="E569" s="80"/>
      <c r="F569" s="80"/>
      <c r="G569" s="80"/>
      <c r="H569" s="80"/>
      <c r="I569" s="38"/>
      <c r="J569" s="38"/>
      <c r="K569" s="15"/>
      <c r="L569" s="15"/>
      <c r="M569" s="15"/>
      <c r="N569" s="15"/>
      <c r="O569" s="16"/>
    </row>
    <row r="570" spans="2:15" ht="20.25" customHeight="1" thickBot="1">
      <c r="B570" s="119"/>
      <c r="C570" s="157"/>
      <c r="D570" s="8" t="s">
        <v>13</v>
      </c>
      <c r="E570" s="50">
        <f>SUM(E564:E569)</f>
        <v>0.31709999999999999</v>
      </c>
      <c r="F570" s="50">
        <f t="shared" ref="F570:L570" si="246">SUM(F564:F569)</f>
        <v>0</v>
      </c>
      <c r="G570" s="50">
        <f t="shared" si="246"/>
        <v>0.30709999999999998</v>
      </c>
      <c r="H570" s="50">
        <f t="shared" si="246"/>
        <v>0</v>
      </c>
      <c r="I570" s="50">
        <f t="shared" si="246"/>
        <v>0</v>
      </c>
      <c r="J570" s="50">
        <f t="shared" si="246"/>
        <v>0</v>
      </c>
      <c r="K570" s="50">
        <f t="shared" si="246"/>
        <v>0.01</v>
      </c>
      <c r="L570" s="50">
        <f t="shared" si="246"/>
        <v>0</v>
      </c>
      <c r="M570" s="15"/>
      <c r="N570" s="15"/>
      <c r="O570" s="16"/>
    </row>
    <row r="571" spans="2:15" ht="20.25" customHeight="1">
      <c r="B571" s="118">
        <v>73</v>
      </c>
      <c r="C571" s="120" t="s">
        <v>104</v>
      </c>
      <c r="D571" s="90" t="s">
        <v>16</v>
      </c>
      <c r="E571" s="117">
        <v>1.2056</v>
      </c>
      <c r="F571" s="70"/>
      <c r="G571" s="117">
        <v>1.2056</v>
      </c>
      <c r="H571" s="70"/>
      <c r="I571" s="70"/>
      <c r="J571" s="70"/>
      <c r="K571" s="70"/>
      <c r="L571" s="70"/>
      <c r="M571" s="10"/>
      <c r="N571" s="10"/>
      <c r="O571" s="11"/>
    </row>
    <row r="572" spans="2:15" ht="20.25" customHeight="1">
      <c r="B572" s="119"/>
      <c r="C572" s="121"/>
      <c r="D572" s="88" t="s">
        <v>17</v>
      </c>
      <c r="E572" s="69"/>
      <c r="F572" s="69"/>
      <c r="G572" s="69"/>
      <c r="H572" s="69"/>
      <c r="I572" s="69"/>
      <c r="J572" s="69"/>
      <c r="K572" s="69"/>
      <c r="L572" s="69"/>
      <c r="M572" s="2"/>
      <c r="N572" s="2"/>
      <c r="O572" s="12"/>
    </row>
    <row r="573" spans="2:15" ht="20.25" customHeight="1">
      <c r="B573" s="119"/>
      <c r="C573" s="121"/>
      <c r="D573" s="88" t="s">
        <v>18</v>
      </c>
      <c r="E573" s="69"/>
      <c r="F573" s="69"/>
      <c r="G573" s="69"/>
      <c r="H573" s="69"/>
      <c r="I573" s="69"/>
      <c r="J573" s="69"/>
      <c r="K573" s="69"/>
      <c r="L573" s="69"/>
      <c r="M573" s="2"/>
      <c r="N573" s="2"/>
      <c r="O573" s="12"/>
    </row>
    <row r="574" spans="2:15" ht="20.25" customHeight="1">
      <c r="B574" s="119"/>
      <c r="C574" s="121"/>
      <c r="D574" s="88" t="s">
        <v>32</v>
      </c>
      <c r="E574" s="69"/>
      <c r="F574" s="69"/>
      <c r="G574" s="69"/>
      <c r="H574" s="69"/>
      <c r="I574" s="69"/>
      <c r="J574" s="69"/>
      <c r="K574" s="69"/>
      <c r="L574" s="69"/>
      <c r="M574" s="2"/>
      <c r="N574" s="2"/>
      <c r="O574" s="12"/>
    </row>
    <row r="575" spans="2:15" ht="20.25" customHeight="1">
      <c r="B575" s="119"/>
      <c r="C575" s="121"/>
      <c r="D575" s="88" t="s">
        <v>90</v>
      </c>
      <c r="E575" s="69"/>
      <c r="F575" s="69"/>
      <c r="G575" s="69"/>
      <c r="H575" s="69"/>
      <c r="I575" s="69"/>
      <c r="J575" s="69"/>
      <c r="K575" s="69"/>
      <c r="L575" s="69"/>
      <c r="M575" s="2"/>
      <c r="N575" s="2"/>
      <c r="O575" s="12"/>
    </row>
    <row r="576" spans="2:15" ht="20.25" customHeight="1">
      <c r="B576" s="119"/>
      <c r="C576" s="121"/>
      <c r="D576" s="88" t="s">
        <v>91</v>
      </c>
      <c r="E576" s="69"/>
      <c r="F576" s="69"/>
      <c r="G576" s="69"/>
      <c r="H576" s="69"/>
      <c r="I576" s="69"/>
      <c r="J576" s="69"/>
      <c r="K576" s="69"/>
      <c r="L576" s="69"/>
      <c r="M576" s="2"/>
      <c r="N576" s="2"/>
      <c r="O576" s="12"/>
    </row>
    <row r="577" spans="2:15" ht="20.25" customHeight="1" thickBot="1">
      <c r="B577" s="122"/>
      <c r="C577" s="123"/>
      <c r="D577" s="89" t="s">
        <v>13</v>
      </c>
      <c r="E577" s="47">
        <f>SUM(E571:E576)</f>
        <v>1.2056</v>
      </c>
      <c r="F577" s="47">
        <f t="shared" ref="F577:L577" si="247">SUM(F571:F576)</f>
        <v>0</v>
      </c>
      <c r="G577" s="47">
        <f t="shared" si="247"/>
        <v>1.2056</v>
      </c>
      <c r="H577" s="47">
        <f t="shared" si="247"/>
        <v>0</v>
      </c>
      <c r="I577" s="47">
        <f t="shared" si="247"/>
        <v>0</v>
      </c>
      <c r="J577" s="47">
        <f t="shared" si="247"/>
        <v>0</v>
      </c>
      <c r="K577" s="47">
        <f t="shared" si="247"/>
        <v>0</v>
      </c>
      <c r="L577" s="47">
        <f t="shared" si="247"/>
        <v>0</v>
      </c>
      <c r="M577" s="13"/>
      <c r="N577" s="13"/>
      <c r="O577" s="14"/>
    </row>
    <row r="578" spans="2:15" ht="20.25" customHeight="1">
      <c r="B578" s="119">
        <v>74</v>
      </c>
      <c r="C578" s="121" t="s">
        <v>105</v>
      </c>
      <c r="D578" s="115" t="s">
        <v>16</v>
      </c>
      <c r="E578" s="116">
        <v>0.75629999999999997</v>
      </c>
      <c r="F578" s="87"/>
      <c r="G578" s="116">
        <v>0.75629999999999997</v>
      </c>
      <c r="H578" s="87"/>
      <c r="I578" s="87"/>
      <c r="J578" s="87"/>
      <c r="K578" s="87"/>
      <c r="L578" s="87"/>
      <c r="M578" s="17"/>
      <c r="N578" s="17"/>
      <c r="O578" s="18"/>
    </row>
    <row r="579" spans="2:15" ht="20.25" customHeight="1">
      <c r="B579" s="119"/>
      <c r="C579" s="121"/>
      <c r="D579" s="88" t="s">
        <v>17</v>
      </c>
      <c r="E579" s="69"/>
      <c r="F579" s="69"/>
      <c r="G579" s="69"/>
      <c r="H579" s="69"/>
      <c r="I579" s="69"/>
      <c r="J579" s="69"/>
      <c r="K579" s="69"/>
      <c r="L579" s="69"/>
      <c r="M579" s="2"/>
      <c r="N579" s="2"/>
      <c r="O579" s="12"/>
    </row>
    <row r="580" spans="2:15" ht="20.25" customHeight="1">
      <c r="B580" s="119"/>
      <c r="C580" s="121"/>
      <c r="D580" s="88" t="s">
        <v>18</v>
      </c>
      <c r="E580" s="69"/>
      <c r="F580" s="69"/>
      <c r="G580" s="69"/>
      <c r="H580" s="69"/>
      <c r="I580" s="69"/>
      <c r="J580" s="69"/>
      <c r="K580" s="69"/>
      <c r="L580" s="69"/>
      <c r="M580" s="2"/>
      <c r="N580" s="2"/>
      <c r="O580" s="12"/>
    </row>
    <row r="581" spans="2:15" ht="20.25" customHeight="1">
      <c r="B581" s="119"/>
      <c r="C581" s="121"/>
      <c r="D581" s="88" t="s">
        <v>32</v>
      </c>
      <c r="E581" s="69"/>
      <c r="F581" s="69"/>
      <c r="G581" s="69"/>
      <c r="H581" s="69"/>
      <c r="I581" s="69"/>
      <c r="J581" s="69"/>
      <c r="K581" s="69"/>
      <c r="L581" s="69"/>
      <c r="M581" s="2"/>
      <c r="N581" s="2"/>
      <c r="O581" s="12"/>
    </row>
    <row r="582" spans="2:15" ht="20.25" customHeight="1">
      <c r="B582" s="119"/>
      <c r="C582" s="121"/>
      <c r="D582" s="88" t="s">
        <v>90</v>
      </c>
      <c r="E582" s="69"/>
      <c r="F582" s="69"/>
      <c r="G582" s="69"/>
      <c r="H582" s="69"/>
      <c r="I582" s="69"/>
      <c r="J582" s="69"/>
      <c r="K582" s="69"/>
      <c r="L582" s="69"/>
      <c r="M582" s="2"/>
      <c r="N582" s="2"/>
      <c r="O582" s="12"/>
    </row>
    <row r="583" spans="2:15" ht="20.25" customHeight="1">
      <c r="B583" s="119"/>
      <c r="C583" s="121"/>
      <c r="D583" s="88" t="s">
        <v>91</v>
      </c>
      <c r="E583" s="69"/>
      <c r="F583" s="69"/>
      <c r="G583" s="69"/>
      <c r="H583" s="69"/>
      <c r="I583" s="69"/>
      <c r="J583" s="69"/>
      <c r="K583" s="69"/>
      <c r="L583" s="69"/>
      <c r="M583" s="2"/>
      <c r="N583" s="2"/>
      <c r="O583" s="12"/>
    </row>
    <row r="584" spans="2:15" ht="20.25" customHeight="1" thickBot="1">
      <c r="B584" s="122"/>
      <c r="C584" s="145"/>
      <c r="D584" s="89" t="s">
        <v>13</v>
      </c>
      <c r="E584" s="47">
        <f>SUM(E578:E583)</f>
        <v>0.75629999999999997</v>
      </c>
      <c r="F584" s="47">
        <f t="shared" ref="F584:L584" si="248">SUM(F578:F583)</f>
        <v>0</v>
      </c>
      <c r="G584" s="47">
        <f t="shared" si="248"/>
        <v>0.75629999999999997</v>
      </c>
      <c r="H584" s="47">
        <f t="shared" si="248"/>
        <v>0</v>
      </c>
      <c r="I584" s="47">
        <f t="shared" si="248"/>
        <v>0</v>
      </c>
      <c r="J584" s="47">
        <f t="shared" si="248"/>
        <v>0</v>
      </c>
      <c r="K584" s="47">
        <f t="shared" si="248"/>
        <v>0</v>
      </c>
      <c r="L584" s="47">
        <f t="shared" si="248"/>
        <v>0</v>
      </c>
      <c r="M584" s="13"/>
      <c r="N584" s="13"/>
      <c r="O584" s="14"/>
    </row>
    <row r="585" spans="2:15" ht="20.25" customHeight="1">
      <c r="B585" s="118">
        <v>75</v>
      </c>
      <c r="C585" s="129" t="s">
        <v>106</v>
      </c>
      <c r="D585" s="9" t="s">
        <v>16</v>
      </c>
      <c r="E585" s="85">
        <v>0.20180000000000001</v>
      </c>
      <c r="F585" s="87"/>
      <c r="G585" s="85">
        <v>0.20180000000000001</v>
      </c>
      <c r="H585" s="87"/>
      <c r="I585" s="87"/>
      <c r="J585" s="87"/>
      <c r="K585" s="87"/>
      <c r="L585" s="87"/>
      <c r="M585" s="17"/>
      <c r="N585" s="17"/>
      <c r="O585" s="17"/>
    </row>
    <row r="586" spans="2:15" ht="20.25" customHeight="1">
      <c r="B586" s="119"/>
      <c r="C586" s="121"/>
      <c r="D586" s="7" t="s">
        <v>17</v>
      </c>
      <c r="E586" s="69"/>
      <c r="F586" s="69"/>
      <c r="G586" s="69"/>
      <c r="H586" s="69"/>
      <c r="I586" s="69"/>
      <c r="J586" s="69"/>
      <c r="K586" s="69"/>
      <c r="L586" s="69"/>
      <c r="M586" s="2"/>
      <c r="N586" s="2"/>
      <c r="O586" s="2"/>
    </row>
    <row r="587" spans="2:15" ht="20.25" customHeight="1">
      <c r="B587" s="119"/>
      <c r="C587" s="121"/>
      <c r="D587" s="7" t="s">
        <v>18</v>
      </c>
      <c r="E587" s="69"/>
      <c r="F587" s="69"/>
      <c r="G587" s="69"/>
      <c r="H587" s="69"/>
      <c r="I587" s="69"/>
      <c r="J587" s="69"/>
      <c r="K587" s="69"/>
      <c r="L587" s="69"/>
      <c r="M587" s="2"/>
      <c r="N587" s="2"/>
      <c r="O587" s="2"/>
    </row>
    <row r="588" spans="2:15" ht="20.25" customHeight="1">
      <c r="B588" s="119"/>
      <c r="C588" s="121"/>
      <c r="D588" s="7" t="s">
        <v>32</v>
      </c>
      <c r="E588" s="69"/>
      <c r="F588" s="69"/>
      <c r="G588" s="69"/>
      <c r="H588" s="69"/>
      <c r="I588" s="69"/>
      <c r="J588" s="69"/>
      <c r="K588" s="69"/>
      <c r="L588" s="69"/>
      <c r="M588" s="2"/>
      <c r="N588" s="2"/>
      <c r="O588" s="2"/>
    </row>
    <row r="589" spans="2:15" ht="20.25" customHeight="1">
      <c r="B589" s="119"/>
      <c r="C589" s="121"/>
      <c r="D589" s="71" t="s">
        <v>90</v>
      </c>
      <c r="E589" s="69"/>
      <c r="F589" s="69"/>
      <c r="G589" s="69"/>
      <c r="H589" s="69"/>
      <c r="I589" s="69"/>
      <c r="J589" s="69"/>
      <c r="K589" s="69"/>
      <c r="L589" s="69"/>
      <c r="M589" s="2"/>
      <c r="N589" s="2"/>
      <c r="O589" s="2"/>
    </row>
    <row r="590" spans="2:15" ht="20.25" customHeight="1">
      <c r="B590" s="119"/>
      <c r="C590" s="121"/>
      <c r="D590" s="71" t="s">
        <v>91</v>
      </c>
      <c r="E590" s="69"/>
      <c r="F590" s="69"/>
      <c r="G590" s="69"/>
      <c r="H590" s="69"/>
      <c r="I590" s="69"/>
      <c r="J590" s="69"/>
      <c r="K590" s="69"/>
      <c r="L590" s="69"/>
      <c r="M590" s="2"/>
      <c r="N590" s="2"/>
      <c r="O590" s="2"/>
    </row>
    <row r="591" spans="2:15" ht="20.25" customHeight="1" thickBot="1">
      <c r="B591" s="119"/>
      <c r="C591" s="121"/>
      <c r="D591" s="8" t="s">
        <v>13</v>
      </c>
      <c r="E591" s="50">
        <f>SUM(E585:E590)</f>
        <v>0.20180000000000001</v>
      </c>
      <c r="F591" s="50">
        <f t="shared" ref="F591:L591" si="249">SUM(F585:F590)</f>
        <v>0</v>
      </c>
      <c r="G591" s="50">
        <f t="shared" si="249"/>
        <v>0.20180000000000001</v>
      </c>
      <c r="H591" s="50">
        <f t="shared" si="249"/>
        <v>0</v>
      </c>
      <c r="I591" s="50">
        <f t="shared" si="249"/>
        <v>0</v>
      </c>
      <c r="J591" s="50">
        <f t="shared" si="249"/>
        <v>0</v>
      </c>
      <c r="K591" s="50">
        <f t="shared" si="249"/>
        <v>0</v>
      </c>
      <c r="L591" s="50">
        <f t="shared" si="249"/>
        <v>0</v>
      </c>
      <c r="M591" s="15"/>
      <c r="N591" s="15"/>
      <c r="O591" s="15"/>
    </row>
    <row r="592" spans="2:15" ht="15.75">
      <c r="B592" s="118">
        <v>76</v>
      </c>
      <c r="C592" s="215" t="s">
        <v>127</v>
      </c>
      <c r="D592" s="6" t="s">
        <v>16</v>
      </c>
      <c r="E592" s="70"/>
      <c r="F592" s="70"/>
      <c r="G592" s="70"/>
      <c r="H592" s="70"/>
      <c r="I592" s="70"/>
      <c r="J592" s="70"/>
      <c r="K592" s="70"/>
      <c r="L592" s="70"/>
      <c r="M592" s="10"/>
      <c r="N592" s="10"/>
      <c r="O592" s="11"/>
    </row>
    <row r="593" spans="2:15" ht="15.75">
      <c r="B593" s="119"/>
      <c r="C593" s="216"/>
      <c r="D593" s="7" t="s">
        <v>17</v>
      </c>
      <c r="E593" s="49">
        <v>30.6</v>
      </c>
      <c r="F593" s="49">
        <v>5</v>
      </c>
      <c r="G593" s="69"/>
      <c r="H593" s="49">
        <v>20</v>
      </c>
      <c r="I593" s="69"/>
      <c r="J593" s="69"/>
      <c r="K593" s="49">
        <v>5.6</v>
      </c>
      <c r="L593" s="69"/>
      <c r="M593" s="2"/>
      <c r="N593" s="2"/>
      <c r="O593" s="12"/>
    </row>
    <row r="594" spans="2:15" ht="15.75">
      <c r="B594" s="119"/>
      <c r="C594" s="216"/>
      <c r="D594" s="7" t="s">
        <v>18</v>
      </c>
      <c r="E594" s="49">
        <v>10</v>
      </c>
      <c r="F594" s="69"/>
      <c r="G594" s="69"/>
      <c r="H594" s="49">
        <v>10</v>
      </c>
      <c r="I594" s="69"/>
      <c r="J594" s="69"/>
      <c r="K594" s="49"/>
      <c r="L594" s="69"/>
      <c r="M594" s="2"/>
      <c r="N594" s="2"/>
      <c r="O594" s="12"/>
    </row>
    <row r="595" spans="2:15" ht="15.75">
      <c r="B595" s="119"/>
      <c r="C595" s="216"/>
      <c r="D595" s="7" t="s">
        <v>32</v>
      </c>
      <c r="E595" s="49"/>
      <c r="F595" s="69"/>
      <c r="G595" s="69"/>
      <c r="H595" s="69"/>
      <c r="I595" s="69"/>
      <c r="J595" s="69"/>
      <c r="K595" s="49"/>
      <c r="L595" s="69"/>
      <c r="M595" s="2"/>
      <c r="N595" s="2"/>
      <c r="O595" s="12"/>
    </row>
    <row r="596" spans="2:15" ht="15.75">
      <c r="B596" s="119"/>
      <c r="C596" s="216"/>
      <c r="D596" s="71" t="s">
        <v>90</v>
      </c>
      <c r="E596" s="50"/>
      <c r="F596" s="50"/>
      <c r="G596" s="50"/>
      <c r="H596" s="50"/>
      <c r="I596" s="50"/>
      <c r="J596" s="50"/>
      <c r="K596" s="50"/>
      <c r="L596" s="50"/>
      <c r="M596" s="15"/>
      <c r="N596" s="15"/>
      <c r="O596" s="16"/>
    </row>
    <row r="597" spans="2:15" ht="15.75">
      <c r="B597" s="119"/>
      <c r="C597" s="216"/>
      <c r="D597" s="71" t="s">
        <v>91</v>
      </c>
      <c r="E597" s="50"/>
      <c r="F597" s="50"/>
      <c r="G597" s="50"/>
      <c r="H597" s="50"/>
      <c r="I597" s="50"/>
      <c r="J597" s="50"/>
      <c r="K597" s="50"/>
      <c r="L597" s="50"/>
      <c r="M597" s="15"/>
      <c r="N597" s="15"/>
      <c r="O597" s="16"/>
    </row>
    <row r="598" spans="2:15" ht="16.5" thickBot="1">
      <c r="B598" s="119"/>
      <c r="C598" s="216"/>
      <c r="D598" s="8" t="s">
        <v>13</v>
      </c>
      <c r="E598" s="50">
        <f>SUM(E592:E595)</f>
        <v>40.6</v>
      </c>
      <c r="F598" s="50">
        <f t="shared" ref="F598:J598" si="250">SUM(F592:F595)</f>
        <v>5</v>
      </c>
      <c r="G598" s="50">
        <f t="shared" si="250"/>
        <v>0</v>
      </c>
      <c r="H598" s="50">
        <f t="shared" si="250"/>
        <v>30</v>
      </c>
      <c r="I598" s="50">
        <f t="shared" si="250"/>
        <v>0</v>
      </c>
      <c r="J598" s="50">
        <f t="shared" si="250"/>
        <v>0</v>
      </c>
      <c r="K598" s="50">
        <f>SUM(K592:K595)</f>
        <v>5.6</v>
      </c>
      <c r="L598" s="50">
        <f>SUM(L592:L595)</f>
        <v>0</v>
      </c>
      <c r="M598" s="15"/>
      <c r="N598" s="15"/>
      <c r="O598" s="16"/>
    </row>
    <row r="599" spans="2:15" ht="15.75">
      <c r="B599" s="118">
        <v>77</v>
      </c>
      <c r="C599" s="215" t="s">
        <v>130</v>
      </c>
      <c r="D599" s="6" t="s">
        <v>16</v>
      </c>
      <c r="E599" s="70"/>
      <c r="F599" s="70"/>
      <c r="G599" s="70"/>
      <c r="H599" s="70"/>
      <c r="I599" s="70"/>
      <c r="J599" s="70"/>
      <c r="K599" s="70"/>
      <c r="L599" s="70"/>
      <c r="M599" s="10"/>
      <c r="N599" s="10"/>
      <c r="O599" s="11"/>
    </row>
    <row r="600" spans="2:15" ht="15.75">
      <c r="B600" s="119"/>
      <c r="C600" s="125"/>
      <c r="D600" s="7" t="s">
        <v>17</v>
      </c>
      <c r="E600" s="49">
        <v>1.8879999999999999</v>
      </c>
      <c r="F600" s="49">
        <v>0.188</v>
      </c>
      <c r="G600" s="49">
        <v>0.10199999999999999</v>
      </c>
      <c r="H600" s="49">
        <v>1.595</v>
      </c>
      <c r="I600" s="69"/>
      <c r="J600" s="69"/>
      <c r="K600" s="69"/>
      <c r="L600" s="49">
        <v>3.0000000000000001E-3</v>
      </c>
      <c r="M600" s="2"/>
      <c r="N600" s="2"/>
      <c r="O600" s="12"/>
    </row>
    <row r="601" spans="2:15" ht="15.75">
      <c r="B601" s="119"/>
      <c r="C601" s="125"/>
      <c r="D601" s="7" t="s">
        <v>18</v>
      </c>
      <c r="E601" s="69"/>
      <c r="F601" s="69"/>
      <c r="G601" s="69"/>
      <c r="H601" s="69"/>
      <c r="I601" s="69"/>
      <c r="J601" s="69"/>
      <c r="K601" s="69"/>
      <c r="L601" s="69"/>
      <c r="M601" s="2"/>
      <c r="N601" s="2"/>
      <c r="O601" s="12"/>
    </row>
    <row r="602" spans="2:15" ht="15.75">
      <c r="B602" s="119"/>
      <c r="C602" s="125"/>
      <c r="D602" s="7" t="s">
        <v>32</v>
      </c>
      <c r="E602" s="69"/>
      <c r="F602" s="69"/>
      <c r="G602" s="69"/>
      <c r="H602" s="69"/>
      <c r="I602" s="69"/>
      <c r="J602" s="69"/>
      <c r="K602" s="69"/>
      <c r="L602" s="69"/>
      <c r="M602" s="2"/>
      <c r="N602" s="2"/>
      <c r="O602" s="12"/>
    </row>
    <row r="603" spans="2:15" ht="15.75">
      <c r="B603" s="119"/>
      <c r="C603" s="125"/>
      <c r="D603" s="71" t="s">
        <v>90</v>
      </c>
      <c r="E603" s="69"/>
      <c r="F603" s="69"/>
      <c r="G603" s="69"/>
      <c r="H603" s="69"/>
      <c r="I603" s="69"/>
      <c r="J603" s="69"/>
      <c r="K603" s="69"/>
      <c r="L603" s="69"/>
      <c r="M603" s="2"/>
      <c r="N603" s="2"/>
      <c r="O603" s="12"/>
    </row>
    <row r="604" spans="2:15" ht="15.75">
      <c r="B604" s="119"/>
      <c r="C604" s="125"/>
      <c r="D604" s="71" t="s">
        <v>91</v>
      </c>
      <c r="E604" s="69"/>
      <c r="F604" s="69"/>
      <c r="G604" s="69"/>
      <c r="H604" s="69"/>
      <c r="I604" s="69"/>
      <c r="J604" s="69"/>
      <c r="K604" s="69"/>
      <c r="L604" s="69"/>
      <c r="M604" s="2"/>
      <c r="N604" s="2"/>
      <c r="O604" s="12"/>
    </row>
    <row r="605" spans="2:15" ht="59.25" customHeight="1" thickBot="1">
      <c r="B605" s="122"/>
      <c r="C605" s="126"/>
      <c r="D605" s="5" t="s">
        <v>13</v>
      </c>
      <c r="E605" s="47">
        <f>SUM(E599:E604)</f>
        <v>1.8879999999999999</v>
      </c>
      <c r="F605" s="47">
        <f t="shared" ref="F605:L605" si="251">SUM(F599:F604)</f>
        <v>0.188</v>
      </c>
      <c r="G605" s="47">
        <f t="shared" si="251"/>
        <v>0.10199999999999999</v>
      </c>
      <c r="H605" s="47">
        <f t="shared" si="251"/>
        <v>1.595</v>
      </c>
      <c r="I605" s="47">
        <f t="shared" si="251"/>
        <v>0</v>
      </c>
      <c r="J605" s="47">
        <f t="shared" si="251"/>
        <v>0</v>
      </c>
      <c r="K605" s="47">
        <f t="shared" si="251"/>
        <v>0</v>
      </c>
      <c r="L605" s="47">
        <f t="shared" si="251"/>
        <v>3.0000000000000001E-3</v>
      </c>
      <c r="M605" s="13"/>
      <c r="N605" s="13"/>
      <c r="O605" s="14"/>
    </row>
    <row r="606" spans="2:15" ht="15.75">
      <c r="B606" s="118">
        <v>78</v>
      </c>
      <c r="C606" s="215" t="s">
        <v>128</v>
      </c>
      <c r="D606" s="6" t="s">
        <v>16</v>
      </c>
      <c r="E606" s="70"/>
      <c r="F606" s="70"/>
      <c r="G606" s="70"/>
      <c r="H606" s="70"/>
      <c r="I606" s="70"/>
      <c r="J606" s="70"/>
      <c r="K606" s="70"/>
      <c r="L606" s="70"/>
      <c r="M606" s="10"/>
      <c r="N606" s="10"/>
      <c r="O606" s="11"/>
    </row>
    <row r="607" spans="2:15" ht="15.75">
      <c r="B607" s="119"/>
      <c r="C607" s="125"/>
      <c r="D607" s="7" t="s">
        <v>17</v>
      </c>
      <c r="E607" s="49">
        <v>0.52900000000000003</v>
      </c>
      <c r="F607" s="49">
        <v>0.32900000000000001</v>
      </c>
      <c r="G607" s="49">
        <v>1.2E-2</v>
      </c>
      <c r="H607" s="49">
        <v>0.188</v>
      </c>
      <c r="I607" s="69"/>
      <c r="J607" s="69"/>
      <c r="K607" s="69"/>
      <c r="L607" s="69"/>
      <c r="M607" s="2"/>
      <c r="N607" s="2"/>
      <c r="O607" s="12"/>
    </row>
    <row r="608" spans="2:15" ht="15.75">
      <c r="B608" s="119"/>
      <c r="C608" s="125"/>
      <c r="D608" s="7" t="s">
        <v>18</v>
      </c>
      <c r="E608" s="69"/>
      <c r="F608" s="69"/>
      <c r="G608" s="69"/>
      <c r="H608" s="69"/>
      <c r="I608" s="69"/>
      <c r="J608" s="69"/>
      <c r="K608" s="69"/>
      <c r="L608" s="69"/>
      <c r="M608" s="2"/>
      <c r="N608" s="2"/>
      <c r="O608" s="12"/>
    </row>
    <row r="609" spans="2:15" ht="15.75">
      <c r="B609" s="119"/>
      <c r="C609" s="125"/>
      <c r="D609" s="7" t="s">
        <v>32</v>
      </c>
      <c r="E609" s="69"/>
      <c r="F609" s="69"/>
      <c r="G609" s="69"/>
      <c r="H609" s="69"/>
      <c r="I609" s="69"/>
      <c r="J609" s="69"/>
      <c r="K609" s="69"/>
      <c r="L609" s="69"/>
      <c r="M609" s="2"/>
      <c r="N609" s="2"/>
      <c r="O609" s="12"/>
    </row>
    <row r="610" spans="2:15" ht="15.75">
      <c r="B610" s="119"/>
      <c r="C610" s="125"/>
      <c r="D610" s="71" t="s">
        <v>90</v>
      </c>
      <c r="E610" s="69"/>
      <c r="F610" s="69"/>
      <c r="G610" s="69"/>
      <c r="H610" s="69"/>
      <c r="I610" s="69"/>
      <c r="J610" s="69"/>
      <c r="K610" s="69"/>
      <c r="L610" s="69"/>
      <c r="M610" s="2"/>
      <c r="N610" s="2"/>
      <c r="O610" s="12"/>
    </row>
    <row r="611" spans="2:15" ht="15.75">
      <c r="B611" s="119"/>
      <c r="C611" s="125"/>
      <c r="D611" s="71" t="s">
        <v>91</v>
      </c>
      <c r="E611" s="69"/>
      <c r="F611" s="69"/>
      <c r="G611" s="69"/>
      <c r="H611" s="69"/>
      <c r="I611" s="69"/>
      <c r="J611" s="69"/>
      <c r="K611" s="69"/>
      <c r="L611" s="69"/>
      <c r="M611" s="2"/>
      <c r="N611" s="2"/>
      <c r="O611" s="12"/>
    </row>
    <row r="612" spans="2:15" ht="16.5" thickBot="1">
      <c r="B612" s="122"/>
      <c r="C612" s="126"/>
      <c r="D612" s="5" t="s">
        <v>13</v>
      </c>
      <c r="E612" s="47">
        <f>SUM(E606:E611)</f>
        <v>0.52900000000000003</v>
      </c>
      <c r="F612" s="47">
        <f t="shared" ref="F612:L612" si="252">SUM(F606:F611)</f>
        <v>0.32900000000000001</v>
      </c>
      <c r="G612" s="47">
        <f t="shared" si="252"/>
        <v>1.2E-2</v>
      </c>
      <c r="H612" s="47">
        <f t="shared" si="252"/>
        <v>0.188</v>
      </c>
      <c r="I612" s="47">
        <f t="shared" si="252"/>
        <v>0</v>
      </c>
      <c r="J612" s="47">
        <f t="shared" si="252"/>
        <v>0</v>
      </c>
      <c r="K612" s="47">
        <f t="shared" si="252"/>
        <v>0</v>
      </c>
      <c r="L612" s="47">
        <f t="shared" si="252"/>
        <v>0</v>
      </c>
      <c r="M612" s="13"/>
      <c r="N612" s="13"/>
      <c r="O612" s="14"/>
    </row>
    <row r="613" spans="2:15" ht="15.75">
      <c r="B613" s="118">
        <v>79</v>
      </c>
      <c r="C613" s="215" t="s">
        <v>129</v>
      </c>
      <c r="D613" s="6" t="s">
        <v>16</v>
      </c>
      <c r="E613" s="70"/>
      <c r="F613" s="70"/>
      <c r="G613" s="70"/>
      <c r="H613" s="70"/>
      <c r="I613" s="70"/>
      <c r="J613" s="70"/>
      <c r="K613" s="70"/>
      <c r="L613" s="70"/>
      <c r="M613" s="10"/>
      <c r="N613" s="10"/>
      <c r="O613" s="11"/>
    </row>
    <row r="614" spans="2:15" ht="15.75">
      <c r="B614" s="119"/>
      <c r="C614" s="216"/>
      <c r="D614" s="7" t="s">
        <v>17</v>
      </c>
      <c r="E614" s="49">
        <v>0.20699999999999999</v>
      </c>
      <c r="F614" s="49">
        <v>2.8000000000000001E-2</v>
      </c>
      <c r="G614" s="49">
        <v>1.0999999999999999E-2</v>
      </c>
      <c r="H614" s="49">
        <v>0.16800000000000001</v>
      </c>
      <c r="I614" s="69"/>
      <c r="J614" s="69"/>
      <c r="K614" s="69"/>
      <c r="L614" s="69"/>
      <c r="M614" s="2"/>
      <c r="N614" s="2"/>
      <c r="O614" s="12"/>
    </row>
    <row r="615" spans="2:15" ht="15.75">
      <c r="B615" s="119"/>
      <c r="C615" s="216"/>
      <c r="D615" s="7" t="s">
        <v>18</v>
      </c>
      <c r="E615" s="69"/>
      <c r="F615" s="69"/>
      <c r="G615" s="69"/>
      <c r="H615" s="69"/>
      <c r="I615" s="69"/>
      <c r="J615" s="69"/>
      <c r="K615" s="69"/>
      <c r="L615" s="69"/>
      <c r="M615" s="2"/>
      <c r="N615" s="2"/>
      <c r="O615" s="12"/>
    </row>
    <row r="616" spans="2:15" ht="15.75">
      <c r="B616" s="119"/>
      <c r="C616" s="216"/>
      <c r="D616" s="7" t="s">
        <v>32</v>
      </c>
      <c r="E616" s="69"/>
      <c r="F616" s="69"/>
      <c r="G616" s="69"/>
      <c r="H616" s="69"/>
      <c r="I616" s="69"/>
      <c r="J616" s="69"/>
      <c r="K616" s="69"/>
      <c r="L616" s="69"/>
      <c r="M616" s="2"/>
      <c r="N616" s="2"/>
      <c r="O616" s="12"/>
    </row>
    <row r="617" spans="2:15" ht="15.75">
      <c r="B617" s="119"/>
      <c r="C617" s="216"/>
      <c r="D617" s="71" t="s">
        <v>90</v>
      </c>
      <c r="E617" s="69"/>
      <c r="F617" s="69"/>
      <c r="G617" s="69"/>
      <c r="H617" s="69"/>
      <c r="I617" s="69"/>
      <c r="J617" s="69"/>
      <c r="K617" s="69"/>
      <c r="L617" s="69"/>
      <c r="M617" s="2"/>
      <c r="N617" s="2"/>
      <c r="O617" s="12"/>
    </row>
    <row r="618" spans="2:15" ht="15.75">
      <c r="B618" s="119"/>
      <c r="C618" s="216"/>
      <c r="D618" s="71" t="s">
        <v>91</v>
      </c>
      <c r="E618" s="69"/>
      <c r="F618" s="69"/>
      <c r="G618" s="69"/>
      <c r="H618" s="69"/>
      <c r="I618" s="69"/>
      <c r="J618" s="69"/>
      <c r="K618" s="69"/>
      <c r="L618" s="69"/>
      <c r="M618" s="2"/>
      <c r="N618" s="2"/>
      <c r="O618" s="12"/>
    </row>
    <row r="619" spans="2:15" ht="29.25" customHeight="1" thickBot="1">
      <c r="B619" s="119"/>
      <c r="C619" s="216"/>
      <c r="D619" s="8" t="s">
        <v>13</v>
      </c>
      <c r="E619" s="50">
        <f>SUM(E613:E618)</f>
        <v>0.20699999999999999</v>
      </c>
      <c r="F619" s="50">
        <f t="shared" ref="F619:L619" si="253">SUM(F613:F618)</f>
        <v>2.8000000000000001E-2</v>
      </c>
      <c r="G619" s="50">
        <f t="shared" si="253"/>
        <v>1.0999999999999999E-2</v>
      </c>
      <c r="H619" s="50">
        <f t="shared" si="253"/>
        <v>0.16800000000000001</v>
      </c>
      <c r="I619" s="50">
        <f t="shared" si="253"/>
        <v>0</v>
      </c>
      <c r="J619" s="50">
        <f t="shared" si="253"/>
        <v>0</v>
      </c>
      <c r="K619" s="50">
        <f t="shared" si="253"/>
        <v>0</v>
      </c>
      <c r="L619" s="50">
        <f t="shared" si="253"/>
        <v>0</v>
      </c>
      <c r="M619" s="15"/>
      <c r="N619" s="15"/>
      <c r="O619" s="16"/>
    </row>
    <row r="620" spans="2:15" ht="16.5" customHeight="1">
      <c r="B620" s="118">
        <v>80</v>
      </c>
      <c r="C620" s="215" t="s">
        <v>131</v>
      </c>
      <c r="D620" s="6" t="s">
        <v>16</v>
      </c>
      <c r="E620" s="70"/>
      <c r="F620" s="70"/>
      <c r="G620" s="70"/>
      <c r="H620" s="70"/>
      <c r="I620" s="70"/>
      <c r="J620" s="70"/>
      <c r="K620" s="70"/>
      <c r="L620" s="70"/>
      <c r="M620" s="10"/>
      <c r="N620" s="10"/>
      <c r="O620" s="11"/>
    </row>
    <row r="621" spans="2:15" ht="17.25" customHeight="1">
      <c r="B621" s="119"/>
      <c r="C621" s="125"/>
      <c r="D621" s="7" t="s">
        <v>17</v>
      </c>
      <c r="E621" s="49">
        <v>0.499</v>
      </c>
      <c r="F621" s="49">
        <v>5.7000000000000002E-2</v>
      </c>
      <c r="G621" s="49">
        <v>8.9999999999999993E-3</v>
      </c>
      <c r="H621" s="49">
        <v>0.433</v>
      </c>
      <c r="I621" s="69"/>
      <c r="J621" s="69"/>
      <c r="K621" s="69"/>
      <c r="L621" s="69"/>
      <c r="M621" s="2"/>
      <c r="N621" s="2"/>
      <c r="O621" s="12"/>
    </row>
    <row r="622" spans="2:15" ht="18.75" customHeight="1">
      <c r="B622" s="119"/>
      <c r="C622" s="125"/>
      <c r="D622" s="7" t="s">
        <v>18</v>
      </c>
      <c r="E622" s="69"/>
      <c r="F622" s="69"/>
      <c r="G622" s="69"/>
      <c r="H622" s="69"/>
      <c r="I622" s="69"/>
      <c r="J622" s="69"/>
      <c r="K622" s="69"/>
      <c r="L622" s="69"/>
      <c r="M622" s="2"/>
      <c r="N622" s="2"/>
      <c r="O622" s="12"/>
    </row>
    <row r="623" spans="2:15" ht="19.5" customHeight="1">
      <c r="B623" s="119"/>
      <c r="C623" s="125"/>
      <c r="D623" s="7" t="s">
        <v>32</v>
      </c>
      <c r="E623" s="69"/>
      <c r="F623" s="69"/>
      <c r="G623" s="69"/>
      <c r="H623" s="69"/>
      <c r="I623" s="69"/>
      <c r="J623" s="69"/>
      <c r="K623" s="69"/>
      <c r="L623" s="69"/>
      <c r="M623" s="2"/>
      <c r="N623" s="2"/>
      <c r="O623" s="12"/>
    </row>
    <row r="624" spans="2:15" ht="15.75" customHeight="1">
      <c r="B624" s="119"/>
      <c r="C624" s="125"/>
      <c r="D624" s="71" t="s">
        <v>90</v>
      </c>
      <c r="E624" s="69"/>
      <c r="F624" s="69"/>
      <c r="G624" s="69"/>
      <c r="H624" s="69"/>
      <c r="I624" s="69"/>
      <c r="J624" s="69"/>
      <c r="K624" s="69"/>
      <c r="L624" s="69"/>
      <c r="M624" s="2"/>
      <c r="N624" s="2"/>
      <c r="O624" s="12"/>
    </row>
    <row r="625" spans="2:15" ht="19.5" customHeight="1">
      <c r="B625" s="119"/>
      <c r="C625" s="125"/>
      <c r="D625" s="71" t="s">
        <v>91</v>
      </c>
      <c r="E625" s="69"/>
      <c r="F625" s="69"/>
      <c r="G625" s="69"/>
      <c r="H625" s="69"/>
      <c r="I625" s="69"/>
      <c r="J625" s="69"/>
      <c r="K625" s="69"/>
      <c r="L625" s="69"/>
      <c r="M625" s="2"/>
      <c r="N625" s="2"/>
      <c r="O625" s="12"/>
    </row>
    <row r="626" spans="2:15" ht="19.5" customHeight="1" thickBot="1">
      <c r="B626" s="122"/>
      <c r="C626" s="126"/>
      <c r="D626" s="5" t="s">
        <v>13</v>
      </c>
      <c r="E626" s="110">
        <f>SUM(E620:E625)</f>
        <v>0.499</v>
      </c>
      <c r="F626" s="110">
        <f t="shared" ref="F626:L626" si="254">SUM(F620:F625)</f>
        <v>5.7000000000000002E-2</v>
      </c>
      <c r="G626" s="110">
        <f t="shared" si="254"/>
        <v>8.9999999999999993E-3</v>
      </c>
      <c r="H626" s="110">
        <f t="shared" si="254"/>
        <v>0.433</v>
      </c>
      <c r="I626" s="110">
        <f t="shared" si="254"/>
        <v>0</v>
      </c>
      <c r="J626" s="110">
        <f t="shared" si="254"/>
        <v>0</v>
      </c>
      <c r="K626" s="110">
        <f t="shared" si="254"/>
        <v>0</v>
      </c>
      <c r="L626" s="110">
        <f t="shared" si="254"/>
        <v>0</v>
      </c>
      <c r="M626" s="111"/>
      <c r="N626" s="111"/>
      <c r="O626" s="112"/>
    </row>
    <row r="627" spans="2:15" ht="17.25" customHeight="1">
      <c r="B627" s="118">
        <v>81</v>
      </c>
      <c r="C627" s="124" t="s">
        <v>132</v>
      </c>
      <c r="D627" s="6" t="s">
        <v>16</v>
      </c>
      <c r="E627" s="69"/>
      <c r="F627" s="69"/>
      <c r="G627" s="69"/>
      <c r="H627" s="69"/>
      <c r="I627" s="69"/>
      <c r="J627" s="69"/>
      <c r="K627" s="69"/>
      <c r="L627" s="69"/>
      <c r="M627" s="2"/>
      <c r="N627" s="2"/>
      <c r="O627" s="2"/>
    </row>
    <row r="628" spans="2:15" ht="16.5" customHeight="1">
      <c r="B628" s="119"/>
      <c r="C628" s="125"/>
      <c r="D628" s="7" t="s">
        <v>17</v>
      </c>
      <c r="E628" s="49">
        <v>0.53</v>
      </c>
      <c r="F628" s="49">
        <v>5.0999999999999997E-2</v>
      </c>
      <c r="G628" s="49">
        <v>4.5999999999999999E-2</v>
      </c>
      <c r="H628" s="49">
        <v>0.433</v>
      </c>
      <c r="I628" s="69"/>
      <c r="J628" s="69"/>
      <c r="K628" s="69"/>
      <c r="L628" s="69"/>
      <c r="M628" s="2"/>
      <c r="N628" s="2"/>
      <c r="O628" s="2"/>
    </row>
    <row r="629" spans="2:15" ht="16.5" customHeight="1">
      <c r="B629" s="119"/>
      <c r="C629" s="125"/>
      <c r="D629" s="7" t="s">
        <v>18</v>
      </c>
      <c r="E629" s="69"/>
      <c r="F629" s="69"/>
      <c r="G629" s="69"/>
      <c r="H629" s="69"/>
      <c r="I629" s="69"/>
      <c r="J629" s="69"/>
      <c r="K629" s="69"/>
      <c r="L629" s="69"/>
      <c r="M629" s="2"/>
      <c r="N629" s="2"/>
      <c r="O629" s="2"/>
    </row>
    <row r="630" spans="2:15" ht="16.5" customHeight="1">
      <c r="B630" s="119"/>
      <c r="C630" s="125"/>
      <c r="D630" s="7" t="s">
        <v>32</v>
      </c>
      <c r="E630" s="69"/>
      <c r="F630" s="69"/>
      <c r="G630" s="69"/>
      <c r="H630" s="69"/>
      <c r="I630" s="69"/>
      <c r="J630" s="69"/>
      <c r="K630" s="69"/>
      <c r="L630" s="69"/>
      <c r="M630" s="2"/>
      <c r="N630" s="2"/>
      <c r="O630" s="2"/>
    </row>
    <row r="631" spans="2:15" ht="15.75" customHeight="1">
      <c r="B631" s="119"/>
      <c r="C631" s="125"/>
      <c r="D631" s="71" t="s">
        <v>90</v>
      </c>
      <c r="E631" s="69"/>
      <c r="F631" s="69"/>
      <c r="G631" s="69"/>
      <c r="H631" s="69"/>
      <c r="I631" s="69"/>
      <c r="J631" s="69"/>
      <c r="K631" s="69"/>
      <c r="L631" s="69"/>
      <c r="M631" s="2"/>
      <c r="N631" s="2"/>
      <c r="O631" s="2"/>
    </row>
    <row r="632" spans="2:15" ht="18" customHeight="1">
      <c r="B632" s="119"/>
      <c r="C632" s="125"/>
      <c r="D632" s="71" t="s">
        <v>91</v>
      </c>
      <c r="E632" s="69"/>
      <c r="F632" s="69"/>
      <c r="G632" s="69"/>
      <c r="H632" s="69"/>
      <c r="I632" s="69"/>
      <c r="J632" s="69"/>
      <c r="K632" s="69"/>
      <c r="L632" s="69"/>
      <c r="M632" s="2"/>
      <c r="N632" s="2"/>
      <c r="O632" s="2"/>
    </row>
    <row r="633" spans="2:15" ht="16.5" customHeight="1" thickBot="1">
      <c r="B633" s="122"/>
      <c r="C633" s="126"/>
      <c r="D633" s="5" t="s">
        <v>13</v>
      </c>
      <c r="E633" s="69">
        <f>SUM(E627:E632)</f>
        <v>0.53</v>
      </c>
      <c r="F633" s="69">
        <f t="shared" ref="F633:L633" si="255">SUM(F627:F632)</f>
        <v>5.0999999999999997E-2</v>
      </c>
      <c r="G633" s="69">
        <f t="shared" si="255"/>
        <v>4.5999999999999999E-2</v>
      </c>
      <c r="H633" s="69">
        <f t="shared" si="255"/>
        <v>0.433</v>
      </c>
      <c r="I633" s="69">
        <f t="shared" si="255"/>
        <v>0</v>
      </c>
      <c r="J633" s="69">
        <f t="shared" si="255"/>
        <v>0</v>
      </c>
      <c r="K633" s="69">
        <f t="shared" si="255"/>
        <v>0</v>
      </c>
      <c r="L633" s="69">
        <f t="shared" si="255"/>
        <v>0</v>
      </c>
      <c r="M633" s="2"/>
      <c r="N633" s="2"/>
      <c r="O633" s="2"/>
    </row>
    <row r="634" spans="2:15" ht="16.5" customHeight="1">
      <c r="B634" s="118">
        <v>82</v>
      </c>
      <c r="C634" s="124" t="s">
        <v>133</v>
      </c>
      <c r="D634" s="6" t="s">
        <v>16</v>
      </c>
      <c r="E634" s="69"/>
      <c r="F634" s="69"/>
      <c r="G634" s="69"/>
      <c r="H634" s="69"/>
      <c r="I634" s="69"/>
      <c r="J634" s="69"/>
      <c r="K634" s="69"/>
      <c r="L634" s="69"/>
      <c r="M634" s="2"/>
      <c r="N634" s="2"/>
      <c r="O634" s="2"/>
    </row>
    <row r="635" spans="2:15" ht="16.5" customHeight="1">
      <c r="B635" s="119"/>
      <c r="C635" s="125"/>
      <c r="D635" s="7" t="s">
        <v>17</v>
      </c>
      <c r="E635" s="49">
        <v>2.222</v>
      </c>
      <c r="F635" s="69"/>
      <c r="G635" s="69"/>
      <c r="H635" s="69"/>
      <c r="I635" s="69"/>
      <c r="J635" s="69"/>
      <c r="K635" s="69"/>
      <c r="L635" s="69"/>
      <c r="M635" s="2"/>
      <c r="N635" s="2"/>
      <c r="O635" s="2"/>
    </row>
    <row r="636" spans="2:15" ht="16.5" customHeight="1">
      <c r="B636" s="119"/>
      <c r="C636" s="125"/>
      <c r="D636" s="7" t="s">
        <v>18</v>
      </c>
      <c r="E636" s="69"/>
      <c r="F636" s="69"/>
      <c r="G636" s="69"/>
      <c r="H636" s="69"/>
      <c r="I636" s="69"/>
      <c r="J636" s="69"/>
      <c r="K636" s="69"/>
      <c r="L636" s="69"/>
      <c r="M636" s="2"/>
      <c r="N636" s="2"/>
      <c r="O636" s="2"/>
    </row>
    <row r="637" spans="2:15" ht="16.5" customHeight="1">
      <c r="B637" s="119"/>
      <c r="C637" s="125"/>
      <c r="D637" s="7" t="s">
        <v>32</v>
      </c>
      <c r="E637" s="69"/>
      <c r="F637" s="69"/>
      <c r="G637" s="69"/>
      <c r="H637" s="69"/>
      <c r="I637" s="69"/>
      <c r="J637" s="69"/>
      <c r="K637" s="69"/>
      <c r="L637" s="69"/>
      <c r="M637" s="2"/>
      <c r="N637" s="2"/>
      <c r="O637" s="2"/>
    </row>
    <row r="638" spans="2:15" ht="16.5" customHeight="1">
      <c r="B638" s="119"/>
      <c r="C638" s="125"/>
      <c r="D638" s="71" t="s">
        <v>90</v>
      </c>
      <c r="E638" s="69"/>
      <c r="F638" s="69"/>
      <c r="G638" s="69"/>
      <c r="H638" s="69"/>
      <c r="I638" s="69"/>
      <c r="J638" s="69"/>
      <c r="K638" s="69"/>
      <c r="L638" s="69"/>
      <c r="M638" s="2"/>
      <c r="N638" s="2"/>
      <c r="O638" s="2"/>
    </row>
    <row r="639" spans="2:15" ht="16.5" customHeight="1">
      <c r="B639" s="119"/>
      <c r="C639" s="125"/>
      <c r="D639" s="71" t="s">
        <v>91</v>
      </c>
      <c r="E639" s="69"/>
      <c r="F639" s="69"/>
      <c r="G639" s="69"/>
      <c r="H639" s="69"/>
      <c r="I639" s="69"/>
      <c r="J639" s="69"/>
      <c r="K639" s="69"/>
      <c r="L639" s="69"/>
      <c r="M639" s="2"/>
      <c r="N639" s="2"/>
      <c r="O639" s="2"/>
    </row>
    <row r="640" spans="2:15" ht="15.75" customHeight="1" thickBot="1">
      <c r="B640" s="119"/>
      <c r="C640" s="125"/>
      <c r="D640" s="8" t="s">
        <v>13</v>
      </c>
      <c r="E640" s="110">
        <f>SUM(E634:E639)</f>
        <v>2.222</v>
      </c>
      <c r="F640" s="110">
        <f t="shared" ref="F640:L640" si="256">SUM(F634:F639)</f>
        <v>0</v>
      </c>
      <c r="G640" s="110">
        <f t="shared" si="256"/>
        <v>0</v>
      </c>
      <c r="H640" s="110">
        <f t="shared" si="256"/>
        <v>0</v>
      </c>
      <c r="I640" s="110">
        <f t="shared" si="256"/>
        <v>0</v>
      </c>
      <c r="J640" s="110">
        <f t="shared" si="256"/>
        <v>0</v>
      </c>
      <c r="K640" s="110">
        <f t="shared" si="256"/>
        <v>0</v>
      </c>
      <c r="L640" s="110">
        <f t="shared" si="256"/>
        <v>0</v>
      </c>
      <c r="M640" s="111"/>
      <c r="N640" s="111"/>
      <c r="O640" s="112"/>
    </row>
    <row r="641" spans="2:15" ht="15.75" customHeight="1">
      <c r="B641" s="118">
        <v>83</v>
      </c>
      <c r="C641" s="124" t="s">
        <v>134</v>
      </c>
      <c r="D641" s="6" t="s">
        <v>16</v>
      </c>
      <c r="E641" s="70"/>
      <c r="F641" s="70"/>
      <c r="G641" s="70"/>
      <c r="H641" s="70"/>
      <c r="I641" s="70"/>
      <c r="J641" s="70"/>
      <c r="K641" s="70"/>
      <c r="L641" s="70"/>
      <c r="M641" s="10"/>
      <c r="N641" s="10"/>
      <c r="O641" s="11"/>
    </row>
    <row r="642" spans="2:15" ht="15.75" customHeight="1">
      <c r="B642" s="119"/>
      <c r="C642" s="125"/>
      <c r="D642" s="7" t="s">
        <v>17</v>
      </c>
      <c r="E642" s="49">
        <v>1.3</v>
      </c>
      <c r="F642" s="69"/>
      <c r="G642" s="69"/>
      <c r="H642" s="69"/>
      <c r="I642" s="69"/>
      <c r="J642" s="69"/>
      <c r="K642" s="69"/>
      <c r="L642" s="69"/>
      <c r="M642" s="2"/>
      <c r="N642" s="2"/>
      <c r="O642" s="12"/>
    </row>
    <row r="643" spans="2:15" ht="15.75" customHeight="1">
      <c r="B643" s="119"/>
      <c r="C643" s="125"/>
      <c r="D643" s="7" t="s">
        <v>18</v>
      </c>
      <c r="E643" s="69"/>
      <c r="F643" s="69"/>
      <c r="G643" s="69"/>
      <c r="H643" s="69"/>
      <c r="I643" s="69"/>
      <c r="J643" s="69"/>
      <c r="K643" s="69"/>
      <c r="L643" s="69"/>
      <c r="M643" s="2"/>
      <c r="N643" s="2"/>
      <c r="O643" s="12"/>
    </row>
    <row r="644" spans="2:15" ht="15.75" customHeight="1">
      <c r="B644" s="119"/>
      <c r="C644" s="125"/>
      <c r="D644" s="7" t="s">
        <v>32</v>
      </c>
      <c r="E644" s="69"/>
      <c r="F644" s="69"/>
      <c r="G644" s="69"/>
      <c r="H644" s="69"/>
      <c r="I644" s="69"/>
      <c r="J644" s="69"/>
      <c r="K644" s="69"/>
      <c r="L644" s="69"/>
      <c r="M644" s="2"/>
      <c r="N644" s="2"/>
      <c r="O644" s="12"/>
    </row>
    <row r="645" spans="2:15" ht="15.75" customHeight="1">
      <c r="B645" s="119"/>
      <c r="C645" s="125"/>
      <c r="D645" s="71" t="s">
        <v>90</v>
      </c>
      <c r="E645" s="69"/>
      <c r="F645" s="69"/>
      <c r="G645" s="69"/>
      <c r="H645" s="69"/>
      <c r="I645" s="69"/>
      <c r="J645" s="69"/>
      <c r="K645" s="69"/>
      <c r="L645" s="69"/>
      <c r="M645" s="2"/>
      <c r="N645" s="2"/>
      <c r="O645" s="12"/>
    </row>
    <row r="646" spans="2:15" ht="15.75" customHeight="1">
      <c r="B646" s="119"/>
      <c r="C646" s="125"/>
      <c r="D646" s="71" t="s">
        <v>91</v>
      </c>
      <c r="E646" s="69"/>
      <c r="F646" s="69"/>
      <c r="G646" s="69"/>
      <c r="H646" s="69"/>
      <c r="I646" s="69"/>
      <c r="J646" s="69"/>
      <c r="K646" s="69"/>
      <c r="L646" s="69"/>
      <c r="M646" s="2"/>
      <c r="N646" s="2"/>
      <c r="O646" s="12"/>
    </row>
    <row r="647" spans="2:15" ht="15.75" customHeight="1" thickBot="1">
      <c r="B647" s="122"/>
      <c r="C647" s="126"/>
      <c r="D647" s="5" t="s">
        <v>13</v>
      </c>
      <c r="E647" s="47">
        <f>SUM(E641:E646)</f>
        <v>1.3</v>
      </c>
      <c r="F647" s="47">
        <f t="shared" ref="F647:L647" si="257">SUM(F641:F646)</f>
        <v>0</v>
      </c>
      <c r="G647" s="47">
        <f t="shared" si="257"/>
        <v>0</v>
      </c>
      <c r="H647" s="47">
        <f t="shared" si="257"/>
        <v>0</v>
      </c>
      <c r="I647" s="47">
        <f t="shared" si="257"/>
        <v>0</v>
      </c>
      <c r="J647" s="47">
        <f t="shared" si="257"/>
        <v>0</v>
      </c>
      <c r="K647" s="47">
        <f t="shared" si="257"/>
        <v>0</v>
      </c>
      <c r="L647" s="47">
        <f t="shared" si="257"/>
        <v>0</v>
      </c>
      <c r="M647" s="13"/>
      <c r="N647" s="13"/>
      <c r="O647" s="14"/>
    </row>
    <row r="648" spans="2:15" ht="15.75" hidden="1" customHeight="1">
      <c r="B648" s="109"/>
      <c r="C648" s="113"/>
      <c r="D648" s="114"/>
      <c r="E648" s="110"/>
      <c r="F648" s="110"/>
      <c r="G648" s="110"/>
      <c r="H648" s="110"/>
      <c r="I648" s="110"/>
      <c r="J648" s="110"/>
      <c r="K648" s="110"/>
      <c r="L648" s="110"/>
      <c r="M648" s="111"/>
      <c r="N648" s="111"/>
      <c r="O648" s="112"/>
    </row>
    <row r="649" spans="2:15" ht="15.75">
      <c r="B649" s="119"/>
      <c r="C649" s="153" t="s">
        <v>124</v>
      </c>
      <c r="D649" s="9" t="s">
        <v>16</v>
      </c>
      <c r="E649" s="51">
        <f>E656+E663+E670+E677+E684+E691+E698+E705+E712+E719</f>
        <v>31.523099999999999</v>
      </c>
      <c r="F649" s="51">
        <f t="shared" ref="F649:L649" si="258">F656+F663+F670+F677+F684+F691+F698+F705+F712+F719</f>
        <v>7.3094999999999999</v>
      </c>
      <c r="G649" s="51">
        <f t="shared" si="258"/>
        <v>23.927599999999998</v>
      </c>
      <c r="H649" s="51">
        <f t="shared" si="258"/>
        <v>0</v>
      </c>
      <c r="I649" s="51">
        <f t="shared" si="258"/>
        <v>0</v>
      </c>
      <c r="J649" s="51">
        <f t="shared" si="258"/>
        <v>0</v>
      </c>
      <c r="K649" s="51">
        <f t="shared" si="258"/>
        <v>0.28599999999999998</v>
      </c>
      <c r="L649" s="51">
        <f t="shared" si="258"/>
        <v>0</v>
      </c>
      <c r="M649" s="17"/>
      <c r="N649" s="17"/>
      <c r="O649" s="18"/>
    </row>
    <row r="650" spans="2:15" ht="15.75">
      <c r="B650" s="119"/>
      <c r="C650" s="154"/>
      <c r="D650" s="7" t="s">
        <v>17</v>
      </c>
      <c r="E650" s="49">
        <f>E657+E664+E671+E678+E685+E692+E699+E706+E713+E720</f>
        <v>16.729499999999998</v>
      </c>
      <c r="F650" s="49">
        <f t="shared" ref="F650:L650" si="259">F657+F664+F671+F678+F685+F692+F699+F706+F713+F720</f>
        <v>0.24895999999999999</v>
      </c>
      <c r="G650" s="49">
        <f t="shared" si="259"/>
        <v>0.87019999999999997</v>
      </c>
      <c r="H650" s="49">
        <f t="shared" si="259"/>
        <v>0</v>
      </c>
      <c r="I650" s="49">
        <f t="shared" si="259"/>
        <v>0</v>
      </c>
      <c r="J650" s="49">
        <f t="shared" si="259"/>
        <v>0</v>
      </c>
      <c r="K650" s="49">
        <f t="shared" si="259"/>
        <v>4.0663999999999998</v>
      </c>
      <c r="L650" s="49">
        <f t="shared" si="259"/>
        <v>0</v>
      </c>
      <c r="M650" s="2"/>
      <c r="N650" s="2"/>
      <c r="O650" s="12"/>
    </row>
    <row r="651" spans="2:15" ht="15.75">
      <c r="B651" s="119"/>
      <c r="C651" s="154"/>
      <c r="D651" s="7" t="s">
        <v>18</v>
      </c>
      <c r="E651" s="49">
        <f>E658+E665+E672+E679+E686+E693+E700+E707+E714+E721</f>
        <v>18.042999999999999</v>
      </c>
      <c r="F651" s="49">
        <f t="shared" ref="F651:L651" si="260">F658+F665+F672+F679+F686+F693+F700+F707+F714+F721</f>
        <v>0</v>
      </c>
      <c r="G651" s="49">
        <f t="shared" si="260"/>
        <v>0</v>
      </c>
      <c r="H651" s="49">
        <f t="shared" si="260"/>
        <v>0</v>
      </c>
      <c r="I651" s="49">
        <f t="shared" si="260"/>
        <v>0</v>
      </c>
      <c r="J651" s="49">
        <f t="shared" si="260"/>
        <v>0</v>
      </c>
      <c r="K651" s="49">
        <f t="shared" si="260"/>
        <v>4</v>
      </c>
      <c r="L651" s="49">
        <f t="shared" si="260"/>
        <v>0</v>
      </c>
      <c r="M651" s="2"/>
      <c r="N651" s="2"/>
      <c r="O651" s="12"/>
    </row>
    <row r="652" spans="2:15" ht="15.75">
      <c r="B652" s="119"/>
      <c r="C652" s="154"/>
      <c r="D652" s="7" t="s">
        <v>32</v>
      </c>
      <c r="E652" s="49">
        <f>E659+E666+E673+E680+E687+E694+E701+E708+E715+E722</f>
        <v>14.042999999999999</v>
      </c>
      <c r="F652" s="49">
        <f t="shared" ref="F652:L652" si="261">F659+F666+F673+F680+F687+F694+F701+F708+F715+F722</f>
        <v>0</v>
      </c>
      <c r="G652" s="49">
        <f t="shared" si="261"/>
        <v>0</v>
      </c>
      <c r="H652" s="49">
        <f t="shared" si="261"/>
        <v>0</v>
      </c>
      <c r="I652" s="49">
        <f t="shared" si="261"/>
        <v>0</v>
      </c>
      <c r="J652" s="49">
        <f t="shared" si="261"/>
        <v>0</v>
      </c>
      <c r="K652" s="49">
        <f t="shared" si="261"/>
        <v>0</v>
      </c>
      <c r="L652" s="49">
        <f t="shared" si="261"/>
        <v>0</v>
      </c>
      <c r="M652" s="2"/>
      <c r="N652" s="2"/>
      <c r="O652" s="12"/>
    </row>
    <row r="653" spans="2:15" ht="15.75">
      <c r="B653" s="119"/>
      <c r="C653" s="154"/>
      <c r="D653" s="71" t="s">
        <v>90</v>
      </c>
      <c r="E653" s="80">
        <f t="shared" ref="E653:E654" si="262">E660+E667+E674+E681+E688+E695+E702+E709+E716+E723</f>
        <v>0</v>
      </c>
      <c r="F653" s="80"/>
      <c r="G653" s="80"/>
      <c r="H653" s="80"/>
      <c r="I653" s="80"/>
      <c r="J653" s="80"/>
      <c r="K653" s="80"/>
      <c r="L653" s="80"/>
      <c r="M653" s="15"/>
      <c r="N653" s="15"/>
      <c r="O653" s="16"/>
    </row>
    <row r="654" spans="2:15" ht="15.75">
      <c r="B654" s="119"/>
      <c r="C654" s="154"/>
      <c r="D654" s="71" t="s">
        <v>91</v>
      </c>
      <c r="E654" s="80">
        <f t="shared" si="262"/>
        <v>0</v>
      </c>
      <c r="F654" s="80"/>
      <c r="G654" s="80"/>
      <c r="H654" s="80"/>
      <c r="I654" s="80"/>
      <c r="J654" s="80"/>
      <c r="K654" s="80"/>
      <c r="L654" s="80"/>
      <c r="M654" s="15"/>
      <c r="N654" s="15"/>
      <c r="O654" s="16"/>
    </row>
    <row r="655" spans="2:15" ht="18.75" customHeight="1" thickBot="1">
      <c r="B655" s="122"/>
      <c r="C655" s="155"/>
      <c r="D655" s="5" t="s">
        <v>13</v>
      </c>
      <c r="E655" s="47">
        <f>SUM(E649:E654)</f>
        <v>80.338600000000014</v>
      </c>
      <c r="F655" s="47">
        <f t="shared" ref="F655:L655" si="263">SUM(F649:F654)</f>
        <v>7.5584600000000002</v>
      </c>
      <c r="G655" s="47">
        <f t="shared" si="263"/>
        <v>24.797799999999999</v>
      </c>
      <c r="H655" s="47">
        <f t="shared" si="263"/>
        <v>0</v>
      </c>
      <c r="I655" s="47">
        <f t="shared" si="263"/>
        <v>0</v>
      </c>
      <c r="J655" s="47">
        <f t="shared" si="263"/>
        <v>0</v>
      </c>
      <c r="K655" s="47">
        <f t="shared" si="263"/>
        <v>8.3523999999999994</v>
      </c>
      <c r="L655" s="47">
        <f t="shared" si="263"/>
        <v>0</v>
      </c>
      <c r="M655" s="13"/>
      <c r="N655" s="13"/>
      <c r="O655" s="14"/>
    </row>
    <row r="656" spans="2:15" ht="15.75">
      <c r="B656" s="118">
        <v>84</v>
      </c>
      <c r="C656" s="156" t="s">
        <v>78</v>
      </c>
      <c r="D656" s="6" t="s">
        <v>16</v>
      </c>
      <c r="E656" s="93">
        <v>10.154500000000001</v>
      </c>
      <c r="F656" s="93">
        <v>4.8377999999999997</v>
      </c>
      <c r="G656" s="84">
        <v>5.3167</v>
      </c>
      <c r="H656" s="48"/>
      <c r="I656" s="22"/>
      <c r="J656" s="22"/>
      <c r="K656" s="10"/>
      <c r="L656" s="10"/>
      <c r="M656" s="10"/>
      <c r="N656" s="10"/>
      <c r="O656" s="11"/>
    </row>
    <row r="657" spans="2:15" ht="15.75">
      <c r="B657" s="119"/>
      <c r="C657" s="136"/>
      <c r="D657" s="7" t="s">
        <v>17</v>
      </c>
      <c r="E657" s="49"/>
      <c r="F657" s="49"/>
      <c r="G657" s="49"/>
      <c r="H657" s="49"/>
      <c r="I657" s="27"/>
      <c r="J657" s="27"/>
      <c r="K657" s="2"/>
      <c r="L657" s="2"/>
      <c r="M657" s="2"/>
      <c r="N657" s="2"/>
      <c r="O657" s="12"/>
    </row>
    <row r="658" spans="2:15" ht="15.75">
      <c r="B658" s="119"/>
      <c r="C658" s="136"/>
      <c r="D658" s="7" t="s">
        <v>18</v>
      </c>
      <c r="E658" s="49"/>
      <c r="F658" s="49"/>
      <c r="G658" s="49"/>
      <c r="H658" s="49"/>
      <c r="I658" s="27"/>
      <c r="J658" s="27"/>
      <c r="K658" s="2"/>
      <c r="L658" s="2"/>
      <c r="M658" s="2"/>
      <c r="N658" s="2"/>
      <c r="O658" s="12"/>
    </row>
    <row r="659" spans="2:15" ht="15.75">
      <c r="B659" s="119"/>
      <c r="C659" s="136"/>
      <c r="D659" s="7" t="s">
        <v>32</v>
      </c>
      <c r="E659" s="49"/>
      <c r="F659" s="49"/>
      <c r="G659" s="49"/>
      <c r="H659" s="49"/>
      <c r="I659" s="27"/>
      <c r="J659" s="27"/>
      <c r="K659" s="2"/>
      <c r="L659" s="2"/>
      <c r="M659" s="2"/>
      <c r="N659" s="2"/>
      <c r="O659" s="12"/>
    </row>
    <row r="660" spans="2:15" ht="15.75">
      <c r="B660" s="119"/>
      <c r="C660" s="136"/>
      <c r="D660" s="71" t="s">
        <v>90</v>
      </c>
      <c r="E660" s="80"/>
      <c r="F660" s="80"/>
      <c r="G660" s="80"/>
      <c r="H660" s="80"/>
      <c r="I660" s="38"/>
      <c r="J660" s="38"/>
      <c r="K660" s="15"/>
      <c r="L660" s="15"/>
      <c r="M660" s="15"/>
      <c r="N660" s="15"/>
      <c r="O660" s="16"/>
    </row>
    <row r="661" spans="2:15" ht="15.75">
      <c r="B661" s="119"/>
      <c r="C661" s="136"/>
      <c r="D661" s="71" t="s">
        <v>91</v>
      </c>
      <c r="E661" s="80"/>
      <c r="F661" s="80"/>
      <c r="G661" s="80"/>
      <c r="H661" s="80"/>
      <c r="I661" s="38"/>
      <c r="J661" s="38"/>
      <c r="K661" s="15"/>
      <c r="L661" s="15"/>
      <c r="M661" s="15"/>
      <c r="N661" s="15"/>
      <c r="O661" s="16"/>
    </row>
    <row r="662" spans="2:15" ht="19.5" customHeight="1" thickBot="1">
      <c r="B662" s="122"/>
      <c r="C662" s="144"/>
      <c r="D662" s="5" t="s">
        <v>13</v>
      </c>
      <c r="E662" s="47">
        <f>SUM(E656:E661)</f>
        <v>10.154500000000001</v>
      </c>
      <c r="F662" s="47">
        <f t="shared" ref="F662:L662" si="264">SUM(F656:F661)</f>
        <v>4.8377999999999997</v>
      </c>
      <c r="G662" s="47">
        <f t="shared" si="264"/>
        <v>5.3167</v>
      </c>
      <c r="H662" s="47">
        <f t="shared" si="264"/>
        <v>0</v>
      </c>
      <c r="I662" s="47">
        <f t="shared" si="264"/>
        <v>0</v>
      </c>
      <c r="J662" s="47">
        <f t="shared" si="264"/>
        <v>0</v>
      </c>
      <c r="K662" s="47">
        <f t="shared" si="264"/>
        <v>0</v>
      </c>
      <c r="L662" s="47">
        <f t="shared" si="264"/>
        <v>0</v>
      </c>
      <c r="M662" s="13"/>
      <c r="N662" s="13"/>
      <c r="O662" s="14"/>
    </row>
    <row r="663" spans="2:15" ht="15.75">
      <c r="B663" s="147">
        <v>85</v>
      </c>
      <c r="C663" s="156" t="s">
        <v>79</v>
      </c>
      <c r="D663" s="6" t="s">
        <v>16</v>
      </c>
      <c r="E663" s="93">
        <v>2.149</v>
      </c>
      <c r="F663" s="93">
        <v>1.0529999999999999</v>
      </c>
      <c r="G663" s="84">
        <v>0.81</v>
      </c>
      <c r="H663" s="48"/>
      <c r="I663" s="22"/>
      <c r="J663" s="22"/>
      <c r="K663" s="93">
        <v>0.28599999999999998</v>
      </c>
      <c r="L663" s="10"/>
      <c r="M663" s="10"/>
      <c r="N663" s="10"/>
      <c r="O663" s="11"/>
    </row>
    <row r="664" spans="2:15" ht="15.75">
      <c r="B664" s="148"/>
      <c r="C664" s="121"/>
      <c r="D664" s="7" t="s">
        <v>17</v>
      </c>
      <c r="E664" s="49"/>
      <c r="F664" s="49"/>
      <c r="G664" s="49"/>
      <c r="H664" s="49"/>
      <c r="I664" s="27"/>
      <c r="J664" s="27"/>
      <c r="K664" s="2"/>
      <c r="L664" s="2"/>
      <c r="M664" s="2"/>
      <c r="N664" s="2"/>
      <c r="O664" s="12"/>
    </row>
    <row r="665" spans="2:15" ht="15.75">
      <c r="B665" s="148"/>
      <c r="C665" s="121"/>
      <c r="D665" s="7" t="s">
        <v>18</v>
      </c>
      <c r="E665" s="49"/>
      <c r="F665" s="49"/>
      <c r="G665" s="49"/>
      <c r="H665" s="49"/>
      <c r="I665" s="27"/>
      <c r="J665" s="27"/>
      <c r="K665" s="2"/>
      <c r="L665" s="2"/>
      <c r="M665" s="2"/>
      <c r="N665" s="2"/>
      <c r="O665" s="12"/>
    </row>
    <row r="666" spans="2:15" ht="15.75">
      <c r="B666" s="148"/>
      <c r="C666" s="121"/>
      <c r="D666" s="7" t="s">
        <v>32</v>
      </c>
      <c r="E666" s="49"/>
      <c r="F666" s="49"/>
      <c r="G666" s="49"/>
      <c r="H666" s="49"/>
      <c r="I666" s="27"/>
      <c r="J666" s="27"/>
      <c r="K666" s="2"/>
      <c r="L666" s="2"/>
      <c r="M666" s="2"/>
      <c r="N666" s="2"/>
      <c r="O666" s="12"/>
    </row>
    <row r="667" spans="2:15" ht="15.75">
      <c r="B667" s="148"/>
      <c r="C667" s="121"/>
      <c r="D667" s="71" t="s">
        <v>90</v>
      </c>
      <c r="E667" s="80"/>
      <c r="F667" s="80"/>
      <c r="G667" s="80"/>
      <c r="H667" s="80"/>
      <c r="I667" s="38"/>
      <c r="J667" s="38"/>
      <c r="K667" s="15"/>
      <c r="L667" s="15"/>
      <c r="M667" s="15"/>
      <c r="N667" s="15"/>
      <c r="O667" s="16"/>
    </row>
    <row r="668" spans="2:15" ht="15.75">
      <c r="B668" s="148"/>
      <c r="C668" s="121"/>
      <c r="D668" s="71" t="s">
        <v>91</v>
      </c>
      <c r="E668" s="80"/>
      <c r="F668" s="80"/>
      <c r="G668" s="80"/>
      <c r="H668" s="80"/>
      <c r="I668" s="38"/>
      <c r="J668" s="38"/>
      <c r="K668" s="15"/>
      <c r="L668" s="15"/>
      <c r="M668" s="15"/>
      <c r="N668" s="15"/>
      <c r="O668" s="16"/>
    </row>
    <row r="669" spans="2:15" ht="19.5" customHeight="1" thickBot="1">
      <c r="B669" s="148"/>
      <c r="C669" s="121"/>
      <c r="D669" s="8" t="s">
        <v>13</v>
      </c>
      <c r="E669" s="50">
        <f>SUM(E663:E668)</f>
        <v>2.149</v>
      </c>
      <c r="F669" s="50">
        <f t="shared" ref="F669:L669" si="265">SUM(F663:F668)</f>
        <v>1.0529999999999999</v>
      </c>
      <c r="G669" s="50">
        <f t="shared" si="265"/>
        <v>0.81</v>
      </c>
      <c r="H669" s="50">
        <f t="shared" si="265"/>
        <v>0</v>
      </c>
      <c r="I669" s="50">
        <f t="shared" si="265"/>
        <v>0</v>
      </c>
      <c r="J669" s="50">
        <f t="shared" si="265"/>
        <v>0</v>
      </c>
      <c r="K669" s="50">
        <f t="shared" si="265"/>
        <v>0.28599999999999998</v>
      </c>
      <c r="L669" s="50">
        <f t="shared" si="265"/>
        <v>0</v>
      </c>
      <c r="M669" s="15"/>
      <c r="N669" s="15"/>
      <c r="O669" s="16"/>
    </row>
    <row r="670" spans="2:15" ht="15" customHeight="1">
      <c r="B670" s="147">
        <v>86</v>
      </c>
      <c r="C670" s="146" t="s">
        <v>107</v>
      </c>
      <c r="D670" s="6" t="s">
        <v>16</v>
      </c>
      <c r="E670" s="93">
        <v>1.4187000000000001</v>
      </c>
      <c r="F670" s="93">
        <v>1.4187000000000001</v>
      </c>
      <c r="G670" s="70"/>
      <c r="H670" s="70"/>
      <c r="I670" s="70"/>
      <c r="J670" s="70"/>
      <c r="K670" s="70"/>
      <c r="L670" s="70"/>
      <c r="M670" s="10"/>
      <c r="N670" s="10"/>
      <c r="O670" s="11"/>
    </row>
    <row r="671" spans="2:15" ht="19.5" customHeight="1">
      <c r="B671" s="148"/>
      <c r="C671" s="121"/>
      <c r="D671" s="7" t="s">
        <v>17</v>
      </c>
      <c r="E671" s="69"/>
      <c r="F671" s="69"/>
      <c r="G671" s="69"/>
      <c r="H671" s="69"/>
      <c r="I671" s="69"/>
      <c r="J671" s="69"/>
      <c r="K671" s="69"/>
      <c r="L671" s="69"/>
      <c r="M671" s="2"/>
      <c r="N671" s="2"/>
      <c r="O671" s="12"/>
    </row>
    <row r="672" spans="2:15" ht="19.5" customHeight="1">
      <c r="B672" s="148"/>
      <c r="C672" s="121"/>
      <c r="D672" s="7" t="s">
        <v>18</v>
      </c>
      <c r="E672" s="69"/>
      <c r="F672" s="69"/>
      <c r="G672" s="69"/>
      <c r="H672" s="69"/>
      <c r="I672" s="69"/>
      <c r="J672" s="69"/>
      <c r="K672" s="69"/>
      <c r="L672" s="69"/>
      <c r="M672" s="2"/>
      <c r="N672" s="2"/>
      <c r="O672" s="12"/>
    </row>
    <row r="673" spans="2:15" ht="19.5" customHeight="1">
      <c r="B673" s="148"/>
      <c r="C673" s="121"/>
      <c r="D673" s="7" t="s">
        <v>32</v>
      </c>
      <c r="E673" s="69"/>
      <c r="F673" s="69"/>
      <c r="G673" s="69"/>
      <c r="H673" s="69"/>
      <c r="I673" s="69"/>
      <c r="J673" s="69"/>
      <c r="K673" s="69"/>
      <c r="L673" s="69"/>
      <c r="M673" s="2"/>
      <c r="N673" s="2"/>
      <c r="O673" s="12"/>
    </row>
    <row r="674" spans="2:15" ht="19.5" customHeight="1">
      <c r="B674" s="148"/>
      <c r="C674" s="121"/>
      <c r="D674" s="71" t="s">
        <v>90</v>
      </c>
      <c r="E674" s="69"/>
      <c r="F674" s="69"/>
      <c r="G674" s="69"/>
      <c r="H674" s="69"/>
      <c r="I674" s="69"/>
      <c r="J674" s="69"/>
      <c r="K674" s="69"/>
      <c r="L674" s="69"/>
      <c r="M674" s="2"/>
      <c r="N674" s="2"/>
      <c r="O674" s="12"/>
    </row>
    <row r="675" spans="2:15" ht="19.5" customHeight="1">
      <c r="B675" s="148"/>
      <c r="C675" s="121"/>
      <c r="D675" s="71" t="s">
        <v>91</v>
      </c>
      <c r="E675" s="69"/>
      <c r="F675" s="69"/>
      <c r="G675" s="69"/>
      <c r="H675" s="69"/>
      <c r="I675" s="69"/>
      <c r="J675" s="69"/>
      <c r="K675" s="69"/>
      <c r="L675" s="69"/>
      <c r="M675" s="2"/>
      <c r="N675" s="2"/>
      <c r="O675" s="12"/>
    </row>
    <row r="676" spans="2:15" ht="19.5" customHeight="1" thickBot="1">
      <c r="B676" s="148"/>
      <c r="C676" s="121"/>
      <c r="D676" s="8" t="s">
        <v>13</v>
      </c>
      <c r="E676" s="50">
        <f>SUM(E670:E675)</f>
        <v>1.4187000000000001</v>
      </c>
      <c r="F676" s="50">
        <f t="shared" ref="F676:L676" si="266">SUM(F670:F675)</f>
        <v>1.4187000000000001</v>
      </c>
      <c r="G676" s="50">
        <f t="shared" si="266"/>
        <v>0</v>
      </c>
      <c r="H676" s="50">
        <f t="shared" si="266"/>
        <v>0</v>
      </c>
      <c r="I676" s="50">
        <f t="shared" si="266"/>
        <v>0</v>
      </c>
      <c r="J676" s="50">
        <f t="shared" si="266"/>
        <v>0</v>
      </c>
      <c r="K676" s="50">
        <f t="shared" si="266"/>
        <v>0</v>
      </c>
      <c r="L676" s="50">
        <f t="shared" si="266"/>
        <v>0</v>
      </c>
      <c r="M676" s="15"/>
      <c r="N676" s="15"/>
      <c r="O676" s="16"/>
    </row>
    <row r="677" spans="2:15" ht="19.5" customHeight="1">
      <c r="B677" s="147">
        <v>87</v>
      </c>
      <c r="C677" s="120" t="s">
        <v>108</v>
      </c>
      <c r="D677" s="6" t="s">
        <v>16</v>
      </c>
      <c r="E677" s="70"/>
      <c r="F677" s="70"/>
      <c r="G677" s="70"/>
      <c r="H677" s="70"/>
      <c r="I677" s="70"/>
      <c r="J677" s="70"/>
      <c r="K677" s="70"/>
      <c r="L677" s="70"/>
      <c r="M677" s="10"/>
      <c r="N677" s="10"/>
      <c r="O677" s="11"/>
    </row>
    <row r="678" spans="2:15" ht="19.5" customHeight="1">
      <c r="B678" s="148"/>
      <c r="C678" s="121"/>
      <c r="D678" s="7" t="s">
        <v>17</v>
      </c>
      <c r="E678" s="93">
        <v>1.1855</v>
      </c>
      <c r="F678" s="93">
        <v>0.24895999999999999</v>
      </c>
      <c r="G678" s="84">
        <v>0.87019999999999997</v>
      </c>
      <c r="H678" s="69"/>
      <c r="I678" s="69"/>
      <c r="J678" s="69"/>
      <c r="K678" s="94">
        <v>6.6400000000000001E-2</v>
      </c>
      <c r="L678" s="69"/>
      <c r="M678" s="2"/>
      <c r="N678" s="2"/>
      <c r="O678" s="12"/>
    </row>
    <row r="679" spans="2:15" ht="19.5" customHeight="1">
      <c r="B679" s="148"/>
      <c r="C679" s="121"/>
      <c r="D679" s="7" t="s">
        <v>18</v>
      </c>
      <c r="E679" s="69"/>
      <c r="F679" s="69"/>
      <c r="G679" s="69"/>
      <c r="H679" s="69"/>
      <c r="I679" s="69"/>
      <c r="J679" s="69"/>
      <c r="K679" s="69"/>
      <c r="L679" s="69"/>
      <c r="M679" s="2"/>
      <c r="N679" s="2"/>
      <c r="O679" s="12"/>
    </row>
    <row r="680" spans="2:15" ht="19.5" customHeight="1">
      <c r="B680" s="148"/>
      <c r="C680" s="121"/>
      <c r="D680" s="7" t="s">
        <v>32</v>
      </c>
      <c r="E680" s="69"/>
      <c r="F680" s="69"/>
      <c r="G680" s="69"/>
      <c r="H680" s="69"/>
      <c r="I680" s="69"/>
      <c r="J680" s="69"/>
      <c r="K680" s="69"/>
      <c r="L680" s="69"/>
      <c r="M680" s="2"/>
      <c r="N680" s="2"/>
      <c r="O680" s="12"/>
    </row>
    <row r="681" spans="2:15" ht="19.5" customHeight="1">
      <c r="B681" s="148"/>
      <c r="C681" s="121"/>
      <c r="D681" s="71" t="s">
        <v>90</v>
      </c>
      <c r="E681" s="69"/>
      <c r="F681" s="69"/>
      <c r="G681" s="69"/>
      <c r="H681" s="69"/>
      <c r="I681" s="69"/>
      <c r="J681" s="69"/>
      <c r="K681" s="69"/>
      <c r="L681" s="69"/>
      <c r="M681" s="2"/>
      <c r="N681" s="2"/>
      <c r="O681" s="12"/>
    </row>
    <row r="682" spans="2:15" ht="19.5" customHeight="1">
      <c r="B682" s="148"/>
      <c r="C682" s="121"/>
      <c r="D682" s="71" t="s">
        <v>91</v>
      </c>
      <c r="E682" s="69"/>
      <c r="F682" s="69"/>
      <c r="G682" s="69"/>
      <c r="H682" s="69"/>
      <c r="I682" s="69"/>
      <c r="J682" s="69"/>
      <c r="K682" s="69"/>
      <c r="L682" s="69"/>
      <c r="M682" s="2"/>
      <c r="N682" s="2"/>
      <c r="O682" s="12"/>
    </row>
    <row r="683" spans="2:15" ht="19.5" customHeight="1" thickBot="1">
      <c r="B683" s="149"/>
      <c r="C683" s="123"/>
      <c r="D683" s="5" t="s">
        <v>13</v>
      </c>
      <c r="E683" s="47">
        <f>SUM(E677:E682)</f>
        <v>1.1855</v>
      </c>
      <c r="F683" s="47">
        <f t="shared" ref="F683:L683" si="267">SUM(F677:F682)</f>
        <v>0.24895999999999999</v>
      </c>
      <c r="G683" s="47">
        <f t="shared" si="267"/>
        <v>0.87019999999999997</v>
      </c>
      <c r="H683" s="47">
        <f t="shared" si="267"/>
        <v>0</v>
      </c>
      <c r="I683" s="47">
        <f t="shared" si="267"/>
        <v>0</v>
      </c>
      <c r="J683" s="47">
        <f t="shared" si="267"/>
        <v>0</v>
      </c>
      <c r="K683" s="47">
        <f>SUM(K677:K682)</f>
        <v>6.6400000000000001E-2</v>
      </c>
      <c r="L683" s="47">
        <f t="shared" si="267"/>
        <v>0</v>
      </c>
      <c r="M683" s="13"/>
      <c r="N683" s="13"/>
      <c r="O683" s="14"/>
    </row>
    <row r="684" spans="2:15" ht="15.75">
      <c r="B684" s="119">
        <v>88</v>
      </c>
      <c r="C684" s="157" t="s">
        <v>78</v>
      </c>
      <c r="D684" s="9" t="s">
        <v>16</v>
      </c>
      <c r="E684" s="51"/>
      <c r="F684" s="51"/>
      <c r="G684" s="51"/>
      <c r="H684" s="51"/>
      <c r="I684" s="35"/>
      <c r="J684" s="35"/>
      <c r="K684" s="17"/>
      <c r="L684" s="17"/>
      <c r="M684" s="17"/>
      <c r="N684" s="17"/>
      <c r="O684" s="18"/>
    </row>
    <row r="685" spans="2:15" ht="15.75">
      <c r="B685" s="119"/>
      <c r="C685" s="136"/>
      <c r="D685" s="7" t="s">
        <v>17</v>
      </c>
      <c r="E685" s="49">
        <v>10.7</v>
      </c>
      <c r="F685" s="49"/>
      <c r="G685" s="49"/>
      <c r="H685" s="49"/>
      <c r="I685" s="27"/>
      <c r="J685" s="27"/>
      <c r="K685" s="2"/>
      <c r="L685" s="2"/>
      <c r="M685" s="2"/>
      <c r="N685" s="2"/>
      <c r="O685" s="12"/>
    </row>
    <row r="686" spans="2:15" ht="15.75">
      <c r="B686" s="119"/>
      <c r="C686" s="136"/>
      <c r="D686" s="7" t="s">
        <v>18</v>
      </c>
      <c r="E686" s="49">
        <v>10.7</v>
      </c>
      <c r="F686" s="49"/>
      <c r="G686" s="49"/>
      <c r="H686" s="49"/>
      <c r="I686" s="27"/>
      <c r="J686" s="27"/>
      <c r="K686" s="2"/>
      <c r="L686" s="2"/>
      <c r="M686" s="2"/>
      <c r="N686" s="2"/>
      <c r="O686" s="12"/>
    </row>
    <row r="687" spans="2:15" ht="15.75">
      <c r="B687" s="119"/>
      <c r="C687" s="136"/>
      <c r="D687" s="7" t="s">
        <v>32</v>
      </c>
      <c r="E687" s="49">
        <v>10.7</v>
      </c>
      <c r="F687" s="49"/>
      <c r="G687" s="49"/>
      <c r="H687" s="49"/>
      <c r="I687" s="27"/>
      <c r="J687" s="27"/>
      <c r="K687" s="2"/>
      <c r="L687" s="2"/>
      <c r="M687" s="2"/>
      <c r="N687" s="2"/>
      <c r="O687" s="12"/>
    </row>
    <row r="688" spans="2:15" ht="15.75">
      <c r="B688" s="119"/>
      <c r="C688" s="136"/>
      <c r="D688" s="71" t="s">
        <v>90</v>
      </c>
      <c r="E688" s="80"/>
      <c r="F688" s="80"/>
      <c r="G688" s="80"/>
      <c r="H688" s="80"/>
      <c r="I688" s="38"/>
      <c r="J688" s="38"/>
      <c r="K688" s="15"/>
      <c r="L688" s="15"/>
      <c r="M688" s="15"/>
      <c r="N688" s="15"/>
      <c r="O688" s="16"/>
    </row>
    <row r="689" spans="2:15" ht="15.75">
      <c r="B689" s="119"/>
      <c r="C689" s="136"/>
      <c r="D689" s="71" t="s">
        <v>91</v>
      </c>
      <c r="E689" s="80"/>
      <c r="F689" s="80"/>
      <c r="G689" s="80"/>
      <c r="H689" s="80"/>
      <c r="I689" s="38"/>
      <c r="J689" s="38"/>
      <c r="K689" s="15"/>
      <c r="L689" s="15"/>
      <c r="M689" s="15"/>
      <c r="N689" s="15"/>
      <c r="O689" s="16"/>
    </row>
    <row r="690" spans="2:15" ht="17.25" customHeight="1" thickBot="1">
      <c r="B690" s="122"/>
      <c r="C690" s="144"/>
      <c r="D690" s="5" t="s">
        <v>13</v>
      </c>
      <c r="E690" s="47">
        <f>SUM(E684:E689)</f>
        <v>32.099999999999994</v>
      </c>
      <c r="F690" s="47">
        <f t="shared" ref="F690:L690" si="268">SUM(F684:F689)</f>
        <v>0</v>
      </c>
      <c r="G690" s="47">
        <f t="shared" si="268"/>
        <v>0</v>
      </c>
      <c r="H690" s="47">
        <f t="shared" si="268"/>
        <v>0</v>
      </c>
      <c r="I690" s="47">
        <f t="shared" si="268"/>
        <v>0</v>
      </c>
      <c r="J690" s="47">
        <f t="shared" si="268"/>
        <v>0</v>
      </c>
      <c r="K690" s="47">
        <f t="shared" si="268"/>
        <v>0</v>
      </c>
      <c r="L690" s="47">
        <f t="shared" si="268"/>
        <v>0</v>
      </c>
      <c r="M690" s="13"/>
      <c r="N690" s="13"/>
      <c r="O690" s="14"/>
    </row>
    <row r="691" spans="2:15" ht="15.75">
      <c r="B691" s="118">
        <v>89</v>
      </c>
      <c r="C691" s="135" t="s">
        <v>82</v>
      </c>
      <c r="D691" s="6" t="s">
        <v>16</v>
      </c>
      <c r="E691" s="48"/>
      <c r="F691" s="48"/>
      <c r="G691" s="48"/>
      <c r="H691" s="48"/>
      <c r="I691" s="22"/>
      <c r="J691" s="22"/>
      <c r="K691" s="10"/>
      <c r="L691" s="10"/>
      <c r="M691" s="10"/>
      <c r="N691" s="10"/>
      <c r="O691" s="11"/>
    </row>
    <row r="692" spans="2:15" ht="15.75">
      <c r="B692" s="119"/>
      <c r="C692" s="136"/>
      <c r="D692" s="7" t="s">
        <v>17</v>
      </c>
      <c r="E692" s="49">
        <v>0.84399999999999997</v>
      </c>
      <c r="F692" s="49"/>
      <c r="G692" s="49"/>
      <c r="H692" s="49"/>
      <c r="I692" s="27"/>
      <c r="J692" s="27"/>
      <c r="K692" s="2"/>
      <c r="L692" s="2"/>
      <c r="M692" s="2"/>
      <c r="N692" s="2"/>
      <c r="O692" s="12"/>
    </row>
    <row r="693" spans="2:15" ht="15.75">
      <c r="B693" s="119"/>
      <c r="C693" s="136"/>
      <c r="D693" s="7" t="s">
        <v>18</v>
      </c>
      <c r="E693" s="49">
        <v>0.84299999999999997</v>
      </c>
      <c r="F693" s="49"/>
      <c r="G693" s="49"/>
      <c r="H693" s="49"/>
      <c r="I693" s="27"/>
      <c r="J693" s="27"/>
      <c r="K693" s="2"/>
      <c r="L693" s="2"/>
      <c r="M693" s="2"/>
      <c r="N693" s="2"/>
      <c r="O693" s="12"/>
    </row>
    <row r="694" spans="2:15" ht="15.75">
      <c r="B694" s="119"/>
      <c r="C694" s="136"/>
      <c r="D694" s="7" t="s">
        <v>32</v>
      </c>
      <c r="E694" s="49">
        <v>0.84299999999999997</v>
      </c>
      <c r="F694" s="49"/>
      <c r="G694" s="49"/>
      <c r="H694" s="49"/>
      <c r="I694" s="27"/>
      <c r="J694" s="27"/>
      <c r="K694" s="2"/>
      <c r="L694" s="2"/>
      <c r="M694" s="2"/>
      <c r="N694" s="2"/>
      <c r="O694" s="12"/>
    </row>
    <row r="695" spans="2:15" ht="15.75">
      <c r="B695" s="119"/>
      <c r="C695" s="136"/>
      <c r="D695" s="71" t="s">
        <v>90</v>
      </c>
      <c r="E695" s="80"/>
      <c r="F695" s="80"/>
      <c r="G695" s="80"/>
      <c r="H695" s="80"/>
      <c r="I695" s="38"/>
      <c r="J695" s="38"/>
      <c r="K695" s="15"/>
      <c r="L695" s="15"/>
      <c r="M695" s="15"/>
      <c r="N695" s="15"/>
      <c r="O695" s="16"/>
    </row>
    <row r="696" spans="2:15" ht="15.75">
      <c r="B696" s="119"/>
      <c r="C696" s="136"/>
      <c r="D696" s="71" t="s">
        <v>91</v>
      </c>
      <c r="E696" s="80"/>
      <c r="F696" s="80"/>
      <c r="G696" s="80"/>
      <c r="H696" s="80"/>
      <c r="I696" s="38"/>
      <c r="J696" s="38"/>
      <c r="K696" s="15"/>
      <c r="L696" s="15"/>
      <c r="M696" s="15"/>
      <c r="N696" s="15"/>
      <c r="O696" s="16"/>
    </row>
    <row r="697" spans="2:15" ht="16.5" thickBot="1">
      <c r="B697" s="122"/>
      <c r="C697" s="144"/>
      <c r="D697" s="5" t="s">
        <v>13</v>
      </c>
      <c r="E697" s="47">
        <f>SUM(E691:E696)</f>
        <v>2.5299999999999998</v>
      </c>
      <c r="F697" s="47">
        <f t="shared" ref="F697:L697" si="269">SUM(F691:F696)</f>
        <v>0</v>
      </c>
      <c r="G697" s="47">
        <f t="shared" si="269"/>
        <v>0</v>
      </c>
      <c r="H697" s="47">
        <f t="shared" si="269"/>
        <v>0</v>
      </c>
      <c r="I697" s="47">
        <f t="shared" si="269"/>
        <v>0</v>
      </c>
      <c r="J697" s="47">
        <f t="shared" si="269"/>
        <v>0</v>
      </c>
      <c r="K697" s="47">
        <f t="shared" si="269"/>
        <v>0</v>
      </c>
      <c r="L697" s="47">
        <f t="shared" si="269"/>
        <v>0</v>
      </c>
      <c r="M697" s="13"/>
      <c r="N697" s="13"/>
      <c r="O697" s="14"/>
    </row>
    <row r="698" spans="2:15" ht="15.75">
      <c r="B698" s="118">
        <v>90</v>
      </c>
      <c r="C698" s="120" t="s">
        <v>80</v>
      </c>
      <c r="D698" s="6" t="s">
        <v>16</v>
      </c>
      <c r="E698" s="84">
        <v>3.3399000000000001</v>
      </c>
      <c r="F698" s="48"/>
      <c r="G698" s="84">
        <v>3.3399000000000001</v>
      </c>
      <c r="H698" s="48"/>
      <c r="I698" s="22"/>
      <c r="J698" s="22"/>
      <c r="K698" s="10"/>
      <c r="L698" s="10"/>
      <c r="M698" s="10"/>
      <c r="N698" s="10"/>
      <c r="O698" s="11"/>
    </row>
    <row r="699" spans="2:15" ht="15.75">
      <c r="B699" s="119"/>
      <c r="C699" s="121"/>
      <c r="D699" s="7" t="s">
        <v>17</v>
      </c>
      <c r="E699" s="49"/>
      <c r="F699" s="49"/>
      <c r="G699" s="49"/>
      <c r="H699" s="49"/>
      <c r="I699" s="27"/>
      <c r="J699" s="27"/>
      <c r="K699" s="2"/>
      <c r="L699" s="2"/>
      <c r="M699" s="2"/>
      <c r="N699" s="2"/>
      <c r="O699" s="12"/>
    </row>
    <row r="700" spans="2:15" ht="15.75">
      <c r="B700" s="119"/>
      <c r="C700" s="121"/>
      <c r="D700" s="7" t="s">
        <v>18</v>
      </c>
      <c r="E700" s="49"/>
      <c r="F700" s="49"/>
      <c r="G700" s="49"/>
      <c r="H700" s="49"/>
      <c r="I700" s="27"/>
      <c r="J700" s="27"/>
      <c r="K700" s="2"/>
      <c r="L700" s="2"/>
      <c r="M700" s="2"/>
      <c r="N700" s="2"/>
      <c r="O700" s="12"/>
    </row>
    <row r="701" spans="2:15" ht="15.75">
      <c r="B701" s="119"/>
      <c r="C701" s="121"/>
      <c r="D701" s="7" t="s">
        <v>32</v>
      </c>
      <c r="E701" s="49"/>
      <c r="F701" s="49"/>
      <c r="G701" s="49"/>
      <c r="H701" s="49"/>
      <c r="I701" s="27"/>
      <c r="J701" s="27"/>
      <c r="K701" s="2"/>
      <c r="L701" s="2"/>
      <c r="M701" s="2"/>
      <c r="N701" s="2"/>
      <c r="O701" s="12"/>
    </row>
    <row r="702" spans="2:15" ht="15.75">
      <c r="B702" s="119"/>
      <c r="C702" s="121"/>
      <c r="D702" s="71" t="s">
        <v>90</v>
      </c>
      <c r="E702" s="80"/>
      <c r="F702" s="80"/>
      <c r="G702" s="80"/>
      <c r="H702" s="80"/>
      <c r="I702" s="38"/>
      <c r="J702" s="38"/>
      <c r="K702" s="15"/>
      <c r="L702" s="15"/>
      <c r="M702" s="15"/>
      <c r="N702" s="15"/>
      <c r="O702" s="16"/>
    </row>
    <row r="703" spans="2:15" ht="15.75">
      <c r="B703" s="119"/>
      <c r="C703" s="121"/>
      <c r="D703" s="71" t="s">
        <v>91</v>
      </c>
      <c r="E703" s="80"/>
      <c r="F703" s="80"/>
      <c r="G703" s="80"/>
      <c r="H703" s="80"/>
      <c r="I703" s="38"/>
      <c r="J703" s="38"/>
      <c r="K703" s="15"/>
      <c r="L703" s="15"/>
      <c r="M703" s="15"/>
      <c r="N703" s="15"/>
      <c r="O703" s="16"/>
    </row>
    <row r="704" spans="2:15" ht="29.25" customHeight="1" thickBot="1">
      <c r="B704" s="122"/>
      <c r="C704" s="123"/>
      <c r="D704" s="5" t="s">
        <v>13</v>
      </c>
      <c r="E704" s="47">
        <f>SUM(E698:E703)</f>
        <v>3.3399000000000001</v>
      </c>
      <c r="F704" s="47">
        <f t="shared" ref="F704:L704" si="270">SUM(F698:F701)</f>
        <v>0</v>
      </c>
      <c r="G704" s="47">
        <f t="shared" si="270"/>
        <v>3.3399000000000001</v>
      </c>
      <c r="H704" s="47">
        <f t="shared" si="270"/>
        <v>0</v>
      </c>
      <c r="I704" s="47">
        <f t="shared" si="270"/>
        <v>0</v>
      </c>
      <c r="J704" s="47">
        <f t="shared" si="270"/>
        <v>0</v>
      </c>
      <c r="K704" s="47">
        <f t="shared" si="270"/>
        <v>0</v>
      </c>
      <c r="L704" s="47">
        <f t="shared" si="270"/>
        <v>0</v>
      </c>
      <c r="M704" s="13"/>
      <c r="N704" s="13"/>
      <c r="O704" s="14"/>
    </row>
    <row r="705" spans="2:15" ht="15.75">
      <c r="B705" s="118">
        <v>91</v>
      </c>
      <c r="C705" s="135" t="s">
        <v>81</v>
      </c>
      <c r="D705" s="6" t="s">
        <v>16</v>
      </c>
      <c r="E705" s="108">
        <v>14.461</v>
      </c>
      <c r="F705" s="108"/>
      <c r="G705" s="108">
        <v>14.461</v>
      </c>
      <c r="H705" s="48"/>
      <c r="I705" s="22"/>
      <c r="J705" s="22"/>
      <c r="K705" s="10"/>
      <c r="L705" s="10"/>
      <c r="M705" s="10"/>
      <c r="N705" s="10"/>
      <c r="O705" s="11"/>
    </row>
    <row r="706" spans="2:15" ht="15.75">
      <c r="B706" s="119"/>
      <c r="C706" s="217"/>
      <c r="D706" s="7" t="s">
        <v>17</v>
      </c>
      <c r="E706" s="49"/>
      <c r="F706" s="49"/>
      <c r="G706" s="49"/>
      <c r="H706" s="49"/>
      <c r="I706" s="27"/>
      <c r="J706" s="27"/>
      <c r="K706" s="2"/>
      <c r="L706" s="2"/>
      <c r="M706" s="2"/>
      <c r="N706" s="2"/>
      <c r="O706" s="12"/>
    </row>
    <row r="707" spans="2:15" ht="15.75">
      <c r="B707" s="119"/>
      <c r="C707" s="217"/>
      <c r="D707" s="7" t="s">
        <v>18</v>
      </c>
      <c r="E707" s="49"/>
      <c r="F707" s="49"/>
      <c r="G707" s="49"/>
      <c r="H707" s="49"/>
      <c r="I707" s="27"/>
      <c r="J707" s="27"/>
      <c r="K707" s="2"/>
      <c r="L707" s="2"/>
      <c r="M707" s="2"/>
      <c r="N707" s="2"/>
      <c r="O707" s="12"/>
    </row>
    <row r="708" spans="2:15" ht="15.75">
      <c r="B708" s="119"/>
      <c r="C708" s="217"/>
      <c r="D708" s="7" t="s">
        <v>32</v>
      </c>
      <c r="E708" s="49"/>
      <c r="F708" s="49"/>
      <c r="G708" s="49"/>
      <c r="H708" s="49"/>
      <c r="I708" s="27"/>
      <c r="J708" s="27"/>
      <c r="K708" s="2"/>
      <c r="L708" s="2"/>
      <c r="M708" s="2"/>
      <c r="N708" s="2"/>
      <c r="O708" s="12"/>
    </row>
    <row r="709" spans="2:15" ht="15.75">
      <c r="B709" s="119"/>
      <c r="C709" s="217"/>
      <c r="D709" s="71" t="s">
        <v>90</v>
      </c>
      <c r="E709" s="80"/>
      <c r="F709" s="80"/>
      <c r="G709" s="80"/>
      <c r="H709" s="80"/>
      <c r="I709" s="38"/>
      <c r="J709" s="38"/>
      <c r="K709" s="15"/>
      <c r="L709" s="15"/>
      <c r="M709" s="15"/>
      <c r="N709" s="15"/>
      <c r="O709" s="16"/>
    </row>
    <row r="710" spans="2:15" ht="15.75">
      <c r="B710" s="119"/>
      <c r="C710" s="217"/>
      <c r="D710" s="71" t="s">
        <v>91</v>
      </c>
      <c r="E710" s="80"/>
      <c r="F710" s="80"/>
      <c r="G710" s="80"/>
      <c r="H710" s="80"/>
      <c r="I710" s="38"/>
      <c r="J710" s="38"/>
      <c r="K710" s="15"/>
      <c r="L710" s="15"/>
      <c r="M710" s="15"/>
      <c r="N710" s="15"/>
      <c r="O710" s="16"/>
    </row>
    <row r="711" spans="2:15" ht="16.5" thickBot="1">
      <c r="B711" s="122"/>
      <c r="C711" s="218"/>
      <c r="D711" s="5" t="s">
        <v>13</v>
      </c>
      <c r="E711" s="47">
        <f>SUM(E705:E710)</f>
        <v>14.461</v>
      </c>
      <c r="F711" s="47">
        <f t="shared" ref="F711:L711" si="271">SUM(F705:F710)</f>
        <v>0</v>
      </c>
      <c r="G711" s="47">
        <f t="shared" si="271"/>
        <v>14.461</v>
      </c>
      <c r="H711" s="47">
        <f t="shared" si="271"/>
        <v>0</v>
      </c>
      <c r="I711" s="47">
        <f t="shared" si="271"/>
        <v>0</v>
      </c>
      <c r="J711" s="47">
        <f t="shared" si="271"/>
        <v>0</v>
      </c>
      <c r="K711" s="47">
        <f t="shared" si="271"/>
        <v>0</v>
      </c>
      <c r="L711" s="47">
        <f t="shared" si="271"/>
        <v>0</v>
      </c>
      <c r="M711" s="13"/>
      <c r="N711" s="13"/>
      <c r="O711" s="14"/>
    </row>
    <row r="712" spans="2:15" ht="15.75">
      <c r="B712" s="118">
        <v>92</v>
      </c>
      <c r="C712" s="156" t="s">
        <v>83</v>
      </c>
      <c r="D712" s="6" t="s">
        <v>16</v>
      </c>
      <c r="E712" s="48"/>
      <c r="F712" s="48"/>
      <c r="G712" s="48"/>
      <c r="H712" s="48"/>
      <c r="I712" s="22"/>
      <c r="J712" s="22"/>
      <c r="K712" s="10"/>
      <c r="L712" s="10"/>
      <c r="M712" s="10"/>
      <c r="N712" s="10"/>
      <c r="O712" s="11"/>
    </row>
    <row r="713" spans="2:15" ht="15.75">
      <c r="B713" s="119"/>
      <c r="C713" s="136"/>
      <c r="D713" s="7" t="s">
        <v>17</v>
      </c>
      <c r="E713" s="49"/>
      <c r="F713" s="49"/>
      <c r="G713" s="49"/>
      <c r="H713" s="49"/>
      <c r="I713" s="27"/>
      <c r="J713" s="27"/>
      <c r="K713" s="2"/>
      <c r="L713" s="2"/>
      <c r="M713" s="2"/>
      <c r="N713" s="2"/>
      <c r="O713" s="12"/>
    </row>
    <row r="714" spans="2:15" ht="15.75">
      <c r="B714" s="119"/>
      <c r="C714" s="136"/>
      <c r="D714" s="7" t="s">
        <v>18</v>
      </c>
      <c r="E714" s="49">
        <v>2.5</v>
      </c>
      <c r="F714" s="49"/>
      <c r="G714" s="49"/>
      <c r="H714" s="49"/>
      <c r="I714" s="27"/>
      <c r="J714" s="27"/>
      <c r="K714" s="2"/>
      <c r="L714" s="2"/>
      <c r="M714" s="2"/>
      <c r="N714" s="2"/>
      <c r="O714" s="12"/>
    </row>
    <row r="715" spans="2:15" ht="15.75">
      <c r="B715" s="119"/>
      <c r="C715" s="136"/>
      <c r="D715" s="7" t="s">
        <v>32</v>
      </c>
      <c r="E715" s="49">
        <v>2.5</v>
      </c>
      <c r="F715" s="49"/>
      <c r="G715" s="49"/>
      <c r="H715" s="49"/>
      <c r="I715" s="27"/>
      <c r="J715" s="27"/>
      <c r="K715" s="2"/>
      <c r="L715" s="2"/>
      <c r="M715" s="2"/>
      <c r="N715" s="2"/>
      <c r="O715" s="12"/>
    </row>
    <row r="716" spans="2:15" ht="15.75">
      <c r="B716" s="119"/>
      <c r="C716" s="136"/>
      <c r="D716" s="71" t="s">
        <v>90</v>
      </c>
      <c r="E716" s="80"/>
      <c r="F716" s="80"/>
      <c r="G716" s="80"/>
      <c r="H716" s="80"/>
      <c r="I716" s="38"/>
      <c r="J716" s="38"/>
      <c r="K716" s="15"/>
      <c r="L716" s="15"/>
      <c r="M716" s="15"/>
      <c r="N716" s="15"/>
      <c r="O716" s="16"/>
    </row>
    <row r="717" spans="2:15" ht="15.75">
      <c r="B717" s="119"/>
      <c r="C717" s="136"/>
      <c r="D717" s="71" t="s">
        <v>91</v>
      </c>
      <c r="E717" s="80"/>
      <c r="F717" s="80"/>
      <c r="G717" s="80"/>
      <c r="H717" s="80"/>
      <c r="I717" s="38"/>
      <c r="J717" s="38"/>
      <c r="K717" s="15"/>
      <c r="L717" s="15"/>
      <c r="M717" s="15"/>
      <c r="N717" s="15"/>
      <c r="O717" s="16"/>
    </row>
    <row r="718" spans="2:15" ht="16.5" thickBot="1">
      <c r="B718" s="122"/>
      <c r="C718" s="144"/>
      <c r="D718" s="5" t="s">
        <v>13</v>
      </c>
      <c r="E718" s="47">
        <f>SUM(E712:E717)</f>
        <v>5</v>
      </c>
      <c r="F718" s="47">
        <f t="shared" ref="F718:L718" si="272">SUM(F712:F717)</f>
        <v>0</v>
      </c>
      <c r="G718" s="47">
        <f t="shared" si="272"/>
        <v>0</v>
      </c>
      <c r="H718" s="47">
        <f t="shared" si="272"/>
        <v>0</v>
      </c>
      <c r="I718" s="47">
        <f t="shared" si="272"/>
        <v>0</v>
      </c>
      <c r="J718" s="47">
        <f t="shared" si="272"/>
        <v>0</v>
      </c>
      <c r="K718" s="47">
        <f t="shared" si="272"/>
        <v>0</v>
      </c>
      <c r="L718" s="47">
        <f t="shared" si="272"/>
        <v>0</v>
      </c>
      <c r="M718" s="13"/>
      <c r="N718" s="13"/>
      <c r="O718" s="14"/>
    </row>
    <row r="719" spans="2:15" ht="15.75">
      <c r="B719" s="118">
        <v>93</v>
      </c>
      <c r="C719" s="215" t="s">
        <v>84</v>
      </c>
      <c r="D719" s="6" t="s">
        <v>16</v>
      </c>
      <c r="E719" s="48"/>
      <c r="F719" s="48"/>
      <c r="G719" s="48"/>
      <c r="H719" s="48"/>
      <c r="I719" s="22"/>
      <c r="J719" s="22"/>
      <c r="K719" s="22"/>
      <c r="L719" s="10"/>
      <c r="M719" s="10"/>
      <c r="N719" s="10"/>
      <c r="O719" s="11"/>
    </row>
    <row r="720" spans="2:15" ht="15.75">
      <c r="B720" s="119"/>
      <c r="C720" s="125"/>
      <c r="D720" s="7" t="s">
        <v>17</v>
      </c>
      <c r="E720" s="49">
        <v>4</v>
      </c>
      <c r="F720" s="49"/>
      <c r="G720" s="49"/>
      <c r="H720" s="49"/>
      <c r="I720" s="27"/>
      <c r="J720" s="27"/>
      <c r="K720" s="27">
        <v>4</v>
      </c>
      <c r="L720" s="2"/>
      <c r="M720" s="2"/>
      <c r="N720" s="2"/>
      <c r="O720" s="12"/>
    </row>
    <row r="721" spans="2:15" ht="15.75">
      <c r="B721" s="119"/>
      <c r="C721" s="125"/>
      <c r="D721" s="7" t="s">
        <v>18</v>
      </c>
      <c r="E721" s="49">
        <v>4</v>
      </c>
      <c r="F721" s="49"/>
      <c r="G721" s="49"/>
      <c r="H721" s="49"/>
      <c r="I721" s="27"/>
      <c r="J721" s="27"/>
      <c r="K721" s="27">
        <v>4</v>
      </c>
      <c r="L721" s="2"/>
      <c r="M721" s="2"/>
      <c r="N721" s="2"/>
      <c r="O721" s="12"/>
    </row>
    <row r="722" spans="2:15" ht="15.75">
      <c r="B722" s="119"/>
      <c r="C722" s="125"/>
      <c r="D722" s="7" t="s">
        <v>32</v>
      </c>
      <c r="E722" s="49"/>
      <c r="F722" s="49"/>
      <c r="G722" s="49"/>
      <c r="H722" s="49"/>
      <c r="I722" s="27"/>
      <c r="J722" s="27"/>
      <c r="K722" s="27"/>
      <c r="L722" s="2"/>
      <c r="M722" s="2"/>
      <c r="N722" s="2"/>
      <c r="O722" s="12"/>
    </row>
    <row r="723" spans="2:15" ht="15.75">
      <c r="B723" s="119"/>
      <c r="C723" s="125"/>
      <c r="D723" s="71" t="s">
        <v>90</v>
      </c>
      <c r="E723" s="80"/>
      <c r="F723" s="80"/>
      <c r="G723" s="80"/>
      <c r="H723" s="80"/>
      <c r="I723" s="38"/>
      <c r="J723" s="38"/>
      <c r="K723" s="38"/>
      <c r="L723" s="15"/>
      <c r="M723" s="15"/>
      <c r="N723" s="15"/>
      <c r="O723" s="16"/>
    </row>
    <row r="724" spans="2:15" ht="15.75">
      <c r="B724" s="119"/>
      <c r="C724" s="125"/>
      <c r="D724" s="71" t="s">
        <v>91</v>
      </c>
      <c r="E724" s="80"/>
      <c r="F724" s="80"/>
      <c r="G724" s="80"/>
      <c r="H724" s="80"/>
      <c r="I724" s="38"/>
      <c r="J724" s="38"/>
      <c r="K724" s="38"/>
      <c r="L724" s="15"/>
      <c r="M724" s="15"/>
      <c r="N724" s="15"/>
      <c r="O724" s="16"/>
    </row>
    <row r="725" spans="2:15" ht="16.5" thickBot="1">
      <c r="B725" s="122"/>
      <c r="C725" s="126"/>
      <c r="D725" s="5" t="s">
        <v>13</v>
      </c>
      <c r="E725" s="47">
        <f>SUM(E719:E724)</f>
        <v>8</v>
      </c>
      <c r="F725" s="47">
        <f t="shared" ref="F725:L725" si="273">SUM(F719:F724)</f>
        <v>0</v>
      </c>
      <c r="G725" s="47">
        <f t="shared" si="273"/>
        <v>0</v>
      </c>
      <c r="H725" s="47">
        <f t="shared" si="273"/>
        <v>0</v>
      </c>
      <c r="I725" s="47">
        <f t="shared" si="273"/>
        <v>0</v>
      </c>
      <c r="J725" s="47">
        <f t="shared" si="273"/>
        <v>0</v>
      </c>
      <c r="K725" s="47">
        <f t="shared" si="273"/>
        <v>8</v>
      </c>
      <c r="L725" s="47">
        <f t="shared" si="273"/>
        <v>0</v>
      </c>
      <c r="M725" s="13"/>
      <c r="N725" s="13"/>
      <c r="O725" s="14"/>
    </row>
    <row r="726" spans="2:15" ht="15.75">
      <c r="B726" s="118"/>
      <c r="C726" s="150" t="s">
        <v>125</v>
      </c>
      <c r="D726" s="6" t="s">
        <v>16</v>
      </c>
      <c r="E726" s="48">
        <f t="shared" ref="E726:E731" si="274">E733+E740+E747</f>
        <v>0</v>
      </c>
      <c r="F726" s="48">
        <f t="shared" ref="F726:L726" si="275">F733+F740+F747</f>
        <v>0</v>
      </c>
      <c r="G726" s="48">
        <f t="shared" si="275"/>
        <v>0</v>
      </c>
      <c r="H726" s="48">
        <f t="shared" si="275"/>
        <v>0</v>
      </c>
      <c r="I726" s="48">
        <f t="shared" si="275"/>
        <v>0</v>
      </c>
      <c r="J726" s="48">
        <f t="shared" si="275"/>
        <v>0</v>
      </c>
      <c r="K726" s="48">
        <f t="shared" si="275"/>
        <v>0</v>
      </c>
      <c r="L726" s="48">
        <f t="shared" si="275"/>
        <v>0</v>
      </c>
      <c r="M726" s="10"/>
      <c r="N726" s="10"/>
      <c r="O726" s="11"/>
    </row>
    <row r="727" spans="2:15" ht="15.75">
      <c r="B727" s="119"/>
      <c r="C727" s="151"/>
      <c r="D727" s="7" t="s">
        <v>17</v>
      </c>
      <c r="E727" s="49">
        <f>E734+E741+E748</f>
        <v>185</v>
      </c>
      <c r="F727" s="49">
        <f t="shared" ref="F727:L727" si="276">F734+F741+F748</f>
        <v>0</v>
      </c>
      <c r="G727" s="49">
        <f t="shared" si="276"/>
        <v>0</v>
      </c>
      <c r="H727" s="49">
        <f t="shared" si="276"/>
        <v>0</v>
      </c>
      <c r="I727" s="49">
        <f t="shared" si="276"/>
        <v>0</v>
      </c>
      <c r="J727" s="49">
        <f t="shared" si="276"/>
        <v>0</v>
      </c>
      <c r="K727" s="49">
        <f t="shared" si="276"/>
        <v>185</v>
      </c>
      <c r="L727" s="49">
        <f t="shared" si="276"/>
        <v>0</v>
      </c>
      <c r="M727" s="2"/>
      <c r="N727" s="2"/>
      <c r="O727" s="12"/>
    </row>
    <row r="728" spans="2:15" ht="15.75">
      <c r="B728" s="119"/>
      <c r="C728" s="151"/>
      <c r="D728" s="7" t="s">
        <v>18</v>
      </c>
      <c r="E728" s="49">
        <f>E735+E742+E749</f>
        <v>165</v>
      </c>
      <c r="F728" s="49">
        <f t="shared" ref="F728:L728" si="277">F735+F742+F749</f>
        <v>0</v>
      </c>
      <c r="G728" s="49">
        <f t="shared" si="277"/>
        <v>0</v>
      </c>
      <c r="H728" s="49">
        <f t="shared" si="277"/>
        <v>0</v>
      </c>
      <c r="I728" s="49">
        <f t="shared" si="277"/>
        <v>0</v>
      </c>
      <c r="J728" s="49">
        <f t="shared" si="277"/>
        <v>0</v>
      </c>
      <c r="K728" s="49">
        <f t="shared" si="277"/>
        <v>145</v>
      </c>
      <c r="L728" s="49">
        <f t="shared" si="277"/>
        <v>0</v>
      </c>
      <c r="M728" s="2"/>
      <c r="N728" s="2"/>
      <c r="O728" s="12"/>
    </row>
    <row r="729" spans="2:15" ht="15.75">
      <c r="B729" s="119"/>
      <c r="C729" s="151"/>
      <c r="D729" s="7" t="s">
        <v>32</v>
      </c>
      <c r="E729" s="49">
        <f t="shared" si="274"/>
        <v>165</v>
      </c>
      <c r="F729" s="49">
        <f t="shared" ref="F729:L729" si="278">F736+F743+F750</f>
        <v>0</v>
      </c>
      <c r="G729" s="49">
        <f t="shared" si="278"/>
        <v>0</v>
      </c>
      <c r="H729" s="49">
        <f t="shared" si="278"/>
        <v>0</v>
      </c>
      <c r="I729" s="49">
        <f t="shared" si="278"/>
        <v>0</v>
      </c>
      <c r="J729" s="49">
        <f t="shared" si="278"/>
        <v>0</v>
      </c>
      <c r="K729" s="49">
        <f t="shared" si="278"/>
        <v>145</v>
      </c>
      <c r="L729" s="49">
        <f t="shared" si="278"/>
        <v>0</v>
      </c>
      <c r="M729" s="2"/>
      <c r="N729" s="2"/>
      <c r="O729" s="12"/>
    </row>
    <row r="730" spans="2:15" ht="15.75">
      <c r="B730" s="119"/>
      <c r="C730" s="151"/>
      <c r="D730" s="71" t="s">
        <v>90</v>
      </c>
      <c r="E730" s="80">
        <f t="shared" si="274"/>
        <v>0</v>
      </c>
      <c r="F730" s="80"/>
      <c r="G730" s="80"/>
      <c r="H730" s="80"/>
      <c r="I730" s="80"/>
      <c r="J730" s="80"/>
      <c r="K730" s="80"/>
      <c r="L730" s="80"/>
      <c r="M730" s="15"/>
      <c r="N730" s="15"/>
      <c r="O730" s="16"/>
    </row>
    <row r="731" spans="2:15" ht="15.75">
      <c r="B731" s="119"/>
      <c r="C731" s="151"/>
      <c r="D731" s="71" t="s">
        <v>91</v>
      </c>
      <c r="E731" s="80">
        <f t="shared" si="274"/>
        <v>0</v>
      </c>
      <c r="F731" s="80"/>
      <c r="G731" s="80"/>
      <c r="H731" s="80"/>
      <c r="I731" s="80"/>
      <c r="J731" s="80"/>
      <c r="K731" s="80"/>
      <c r="L731" s="80"/>
      <c r="M731" s="15"/>
      <c r="N731" s="15"/>
      <c r="O731" s="16"/>
    </row>
    <row r="732" spans="2:15" ht="22.5" customHeight="1" thickBot="1">
      <c r="B732" s="122"/>
      <c r="C732" s="152"/>
      <c r="D732" s="5" t="s">
        <v>13</v>
      </c>
      <c r="E732" s="47">
        <f>SUM(E726:E731)</f>
        <v>515</v>
      </c>
      <c r="F732" s="47">
        <f t="shared" ref="F732:L732" si="279">SUM(F726:F731)</f>
        <v>0</v>
      </c>
      <c r="G732" s="47">
        <f t="shared" si="279"/>
        <v>0</v>
      </c>
      <c r="H732" s="47">
        <f t="shared" si="279"/>
        <v>0</v>
      </c>
      <c r="I732" s="47">
        <f t="shared" si="279"/>
        <v>0</v>
      </c>
      <c r="J732" s="47">
        <f t="shared" si="279"/>
        <v>0</v>
      </c>
      <c r="K732" s="47">
        <f t="shared" si="279"/>
        <v>475</v>
      </c>
      <c r="L732" s="47">
        <f t="shared" si="279"/>
        <v>0</v>
      </c>
      <c r="M732" s="13"/>
      <c r="N732" s="13"/>
      <c r="O732" s="14"/>
    </row>
    <row r="733" spans="2:15" ht="16.5" customHeight="1">
      <c r="B733" s="118">
        <v>94</v>
      </c>
      <c r="C733" s="120" t="s">
        <v>85</v>
      </c>
      <c r="D733" s="6" t="s">
        <v>16</v>
      </c>
      <c r="E733" s="48"/>
      <c r="F733" s="48"/>
      <c r="G733" s="48"/>
      <c r="H733" s="48"/>
      <c r="I733" s="22"/>
      <c r="J733" s="22"/>
      <c r="K733" s="10"/>
      <c r="L733" s="10"/>
      <c r="M733" s="10"/>
      <c r="N733" s="10"/>
      <c r="O733" s="11"/>
    </row>
    <row r="734" spans="2:15" ht="15.75" customHeight="1">
      <c r="B734" s="119"/>
      <c r="C734" s="121"/>
      <c r="D734" s="7" t="s">
        <v>17</v>
      </c>
      <c r="E734" s="49"/>
      <c r="F734" s="49"/>
      <c r="G734" s="49"/>
      <c r="H734" s="49"/>
      <c r="I734" s="27"/>
      <c r="J734" s="27"/>
      <c r="K734" s="2"/>
      <c r="L734" s="2"/>
      <c r="M734" s="2"/>
      <c r="N734" s="2"/>
      <c r="O734" s="12"/>
    </row>
    <row r="735" spans="2:15" ht="16.5" customHeight="1">
      <c r="B735" s="119"/>
      <c r="C735" s="121"/>
      <c r="D735" s="7" t="s">
        <v>18</v>
      </c>
      <c r="E735" s="49">
        <v>20</v>
      </c>
      <c r="F735" s="49"/>
      <c r="G735" s="49"/>
      <c r="H735" s="49"/>
      <c r="I735" s="27"/>
      <c r="J735" s="27"/>
      <c r="K735" s="2"/>
      <c r="L735" s="2"/>
      <c r="M735" s="2"/>
      <c r="N735" s="2"/>
      <c r="O735" s="12"/>
    </row>
    <row r="736" spans="2:15" ht="16.5" customHeight="1">
      <c r="B736" s="119"/>
      <c r="C736" s="121"/>
      <c r="D736" s="7" t="s">
        <v>32</v>
      </c>
      <c r="E736" s="49">
        <v>20</v>
      </c>
      <c r="F736" s="49"/>
      <c r="G736" s="49"/>
      <c r="H736" s="49"/>
      <c r="I736" s="27"/>
      <c r="J736" s="27"/>
      <c r="K736" s="2"/>
      <c r="L736" s="2"/>
      <c r="M736" s="2"/>
      <c r="N736" s="2"/>
      <c r="O736" s="12"/>
    </row>
    <row r="737" spans="2:15" ht="16.5" customHeight="1">
      <c r="B737" s="119"/>
      <c r="C737" s="121"/>
      <c r="D737" s="71" t="s">
        <v>90</v>
      </c>
      <c r="E737" s="80"/>
      <c r="F737" s="80"/>
      <c r="G737" s="80"/>
      <c r="H737" s="80"/>
      <c r="I737" s="38"/>
      <c r="J737" s="38"/>
      <c r="K737" s="15"/>
      <c r="L737" s="15"/>
      <c r="M737" s="15"/>
      <c r="N737" s="15"/>
      <c r="O737" s="16"/>
    </row>
    <row r="738" spans="2:15" ht="16.5" customHeight="1">
      <c r="B738" s="119"/>
      <c r="C738" s="121"/>
      <c r="D738" s="71" t="s">
        <v>91</v>
      </c>
      <c r="E738" s="80"/>
      <c r="F738" s="80"/>
      <c r="G738" s="80"/>
      <c r="H738" s="80"/>
      <c r="I738" s="38"/>
      <c r="J738" s="38"/>
      <c r="K738" s="15"/>
      <c r="L738" s="15"/>
      <c r="M738" s="15"/>
      <c r="N738" s="15"/>
      <c r="O738" s="16"/>
    </row>
    <row r="739" spans="2:15" ht="15.75" customHeight="1" thickBot="1">
      <c r="B739" s="122"/>
      <c r="C739" s="123"/>
      <c r="D739" s="5" t="s">
        <v>13</v>
      </c>
      <c r="E739" s="47">
        <f>SUM(E733:E738)</f>
        <v>40</v>
      </c>
      <c r="F739" s="47">
        <f t="shared" ref="F739:L739" si="280">SUM(F733:F738)</f>
        <v>0</v>
      </c>
      <c r="G739" s="47">
        <f t="shared" si="280"/>
        <v>0</v>
      </c>
      <c r="H739" s="47">
        <f t="shared" si="280"/>
        <v>0</v>
      </c>
      <c r="I739" s="47">
        <f t="shared" si="280"/>
        <v>0</v>
      </c>
      <c r="J739" s="47">
        <f t="shared" si="280"/>
        <v>0</v>
      </c>
      <c r="K739" s="47">
        <f t="shared" si="280"/>
        <v>0</v>
      </c>
      <c r="L739" s="47">
        <f t="shared" si="280"/>
        <v>0</v>
      </c>
      <c r="M739" s="13"/>
      <c r="N739" s="13"/>
      <c r="O739" s="14"/>
    </row>
    <row r="740" spans="2:15" ht="15.75">
      <c r="B740" s="118">
        <v>95</v>
      </c>
      <c r="C740" s="156" t="s">
        <v>86</v>
      </c>
      <c r="D740" s="6" t="s">
        <v>16</v>
      </c>
      <c r="E740" s="48"/>
      <c r="F740" s="48"/>
      <c r="G740" s="48"/>
      <c r="H740" s="48"/>
      <c r="I740" s="22"/>
      <c r="J740" s="22"/>
      <c r="K740" s="10"/>
      <c r="L740" s="10"/>
      <c r="M740" s="10"/>
      <c r="N740" s="10"/>
      <c r="O740" s="11"/>
    </row>
    <row r="741" spans="2:15" ht="15.75">
      <c r="B741" s="119"/>
      <c r="C741" s="136"/>
      <c r="D741" s="7" t="s">
        <v>17</v>
      </c>
      <c r="E741" s="49">
        <v>140</v>
      </c>
      <c r="F741" s="49"/>
      <c r="G741" s="49"/>
      <c r="H741" s="49"/>
      <c r="I741" s="27"/>
      <c r="J741" s="27"/>
      <c r="K741" s="27">
        <v>140</v>
      </c>
      <c r="L741" s="2"/>
      <c r="M741" s="2"/>
      <c r="N741" s="2"/>
      <c r="O741" s="12"/>
    </row>
    <row r="742" spans="2:15" ht="15.75">
      <c r="B742" s="119"/>
      <c r="C742" s="136"/>
      <c r="D742" s="7" t="s">
        <v>18</v>
      </c>
      <c r="E742" s="49">
        <v>100</v>
      </c>
      <c r="F742" s="49"/>
      <c r="G742" s="49"/>
      <c r="H742" s="49"/>
      <c r="I742" s="27"/>
      <c r="J742" s="27"/>
      <c r="K742" s="27">
        <v>100</v>
      </c>
      <c r="L742" s="2"/>
      <c r="M742" s="2"/>
      <c r="N742" s="2"/>
      <c r="O742" s="12"/>
    </row>
    <row r="743" spans="2:15" ht="15.75">
      <c r="B743" s="119"/>
      <c r="C743" s="136"/>
      <c r="D743" s="7" t="s">
        <v>32</v>
      </c>
      <c r="E743" s="49">
        <v>100</v>
      </c>
      <c r="F743" s="49"/>
      <c r="G743" s="49"/>
      <c r="H743" s="49"/>
      <c r="I743" s="27"/>
      <c r="J743" s="27"/>
      <c r="K743" s="27">
        <v>100</v>
      </c>
      <c r="L743" s="2"/>
      <c r="M743" s="2"/>
      <c r="N743" s="2"/>
      <c r="O743" s="12"/>
    </row>
    <row r="744" spans="2:15" ht="15.75">
      <c r="B744" s="119"/>
      <c r="C744" s="136"/>
      <c r="D744" s="71" t="s">
        <v>90</v>
      </c>
      <c r="E744" s="80"/>
      <c r="F744" s="80"/>
      <c r="G744" s="80"/>
      <c r="H744" s="80"/>
      <c r="I744" s="38"/>
      <c r="J744" s="38"/>
      <c r="K744" s="38"/>
      <c r="L744" s="15"/>
      <c r="M744" s="15"/>
      <c r="N744" s="15"/>
      <c r="O744" s="16"/>
    </row>
    <row r="745" spans="2:15" ht="15.75">
      <c r="B745" s="119"/>
      <c r="C745" s="136"/>
      <c r="D745" s="71" t="s">
        <v>91</v>
      </c>
      <c r="E745" s="80"/>
      <c r="F745" s="80"/>
      <c r="G745" s="80"/>
      <c r="H745" s="80"/>
      <c r="I745" s="38"/>
      <c r="J745" s="38"/>
      <c r="K745" s="38"/>
      <c r="L745" s="15"/>
      <c r="M745" s="15"/>
      <c r="N745" s="15"/>
      <c r="O745" s="16"/>
    </row>
    <row r="746" spans="2:15" ht="16.5" thickBot="1">
      <c r="B746" s="122"/>
      <c r="C746" s="144"/>
      <c r="D746" s="5" t="s">
        <v>13</v>
      </c>
      <c r="E746" s="47">
        <f>SUM(E740:E745)</f>
        <v>340</v>
      </c>
      <c r="F746" s="47">
        <f t="shared" ref="F746:L746" si="281">SUM(F740:F745)</f>
        <v>0</v>
      </c>
      <c r="G746" s="47">
        <f t="shared" si="281"/>
        <v>0</v>
      </c>
      <c r="H746" s="47">
        <f t="shared" si="281"/>
        <v>0</v>
      </c>
      <c r="I746" s="47">
        <f t="shared" si="281"/>
        <v>0</v>
      </c>
      <c r="J746" s="47">
        <f t="shared" si="281"/>
        <v>0</v>
      </c>
      <c r="K746" s="47">
        <f t="shared" si="281"/>
        <v>340</v>
      </c>
      <c r="L746" s="47">
        <f t="shared" si="281"/>
        <v>0</v>
      </c>
      <c r="M746" s="13"/>
      <c r="N746" s="13"/>
      <c r="O746" s="14"/>
    </row>
    <row r="747" spans="2:15" ht="15.75">
      <c r="B747" s="118">
        <v>96</v>
      </c>
      <c r="C747" s="135" t="s">
        <v>109</v>
      </c>
      <c r="D747" s="6" t="s">
        <v>16</v>
      </c>
      <c r="E747" s="48"/>
      <c r="F747" s="48"/>
      <c r="G747" s="48"/>
      <c r="H747" s="48"/>
      <c r="I747" s="22"/>
      <c r="J747" s="22"/>
      <c r="K747" s="10"/>
      <c r="L747" s="10"/>
      <c r="M747" s="10"/>
      <c r="N747" s="10"/>
      <c r="O747" s="11"/>
    </row>
    <row r="748" spans="2:15" ht="15.75">
      <c r="B748" s="119"/>
      <c r="C748" s="136"/>
      <c r="D748" s="7" t="s">
        <v>17</v>
      </c>
      <c r="E748" s="49">
        <v>45</v>
      </c>
      <c r="F748" s="49"/>
      <c r="G748" s="49"/>
      <c r="H748" s="49"/>
      <c r="I748" s="27"/>
      <c r="J748" s="27"/>
      <c r="K748" s="27">
        <v>45</v>
      </c>
      <c r="L748" s="2"/>
      <c r="M748" s="2"/>
      <c r="N748" s="2"/>
      <c r="O748" s="12"/>
    </row>
    <row r="749" spans="2:15" ht="15.75">
      <c r="B749" s="119"/>
      <c r="C749" s="136"/>
      <c r="D749" s="7" t="s">
        <v>18</v>
      </c>
      <c r="E749" s="49">
        <v>45</v>
      </c>
      <c r="F749" s="49"/>
      <c r="G749" s="49"/>
      <c r="H749" s="49"/>
      <c r="I749" s="27"/>
      <c r="J749" s="27"/>
      <c r="K749" s="27">
        <v>45</v>
      </c>
      <c r="L749" s="2"/>
      <c r="M749" s="2"/>
      <c r="N749" s="2"/>
      <c r="O749" s="12"/>
    </row>
    <row r="750" spans="2:15" ht="15.75">
      <c r="B750" s="119"/>
      <c r="C750" s="136"/>
      <c r="D750" s="7" t="s">
        <v>32</v>
      </c>
      <c r="E750" s="49">
        <v>45</v>
      </c>
      <c r="F750" s="49"/>
      <c r="G750" s="49"/>
      <c r="H750" s="49"/>
      <c r="I750" s="27"/>
      <c r="J750" s="27"/>
      <c r="K750" s="27">
        <v>45</v>
      </c>
      <c r="L750" s="2"/>
      <c r="M750" s="2"/>
      <c r="N750" s="2"/>
      <c r="O750" s="12"/>
    </row>
    <row r="751" spans="2:15" ht="15.75">
      <c r="B751" s="119"/>
      <c r="C751" s="136"/>
      <c r="D751" s="71" t="s">
        <v>90</v>
      </c>
      <c r="E751" s="80"/>
      <c r="F751" s="80"/>
      <c r="G751" s="80"/>
      <c r="H751" s="80"/>
      <c r="I751" s="38"/>
      <c r="J751" s="38"/>
      <c r="K751" s="38"/>
      <c r="L751" s="15"/>
      <c r="M751" s="15"/>
      <c r="N751" s="15"/>
      <c r="O751" s="16"/>
    </row>
    <row r="752" spans="2:15" ht="15.75">
      <c r="B752" s="119"/>
      <c r="C752" s="136"/>
      <c r="D752" s="71" t="s">
        <v>91</v>
      </c>
      <c r="E752" s="80"/>
      <c r="F752" s="80"/>
      <c r="G752" s="80"/>
      <c r="H752" s="80"/>
      <c r="I752" s="38"/>
      <c r="J752" s="38"/>
      <c r="K752" s="38"/>
      <c r="L752" s="15"/>
      <c r="M752" s="15"/>
      <c r="N752" s="15"/>
      <c r="O752" s="16"/>
    </row>
    <row r="753" spans="2:15" ht="16.5" thickBot="1">
      <c r="B753" s="122"/>
      <c r="C753" s="144"/>
      <c r="D753" s="5" t="s">
        <v>13</v>
      </c>
      <c r="E753" s="47">
        <f>SUM(E747:E752)</f>
        <v>135</v>
      </c>
      <c r="F753" s="47">
        <f t="shared" ref="F753:L753" si="282">SUM(F747:F752)</f>
        <v>0</v>
      </c>
      <c r="G753" s="47">
        <f t="shared" si="282"/>
        <v>0</v>
      </c>
      <c r="H753" s="47">
        <f t="shared" si="282"/>
        <v>0</v>
      </c>
      <c r="I753" s="47">
        <f t="shared" si="282"/>
        <v>0</v>
      </c>
      <c r="J753" s="47">
        <f t="shared" si="282"/>
        <v>0</v>
      </c>
      <c r="K753" s="47">
        <f t="shared" si="282"/>
        <v>135</v>
      </c>
      <c r="L753" s="47">
        <f t="shared" si="282"/>
        <v>0</v>
      </c>
      <c r="M753" s="13"/>
      <c r="N753" s="13"/>
      <c r="O753" s="14"/>
    </row>
    <row r="754" spans="2:15" ht="15.75">
      <c r="B754" s="55"/>
      <c r="C754" s="150" t="s">
        <v>126</v>
      </c>
      <c r="D754" s="6" t="s">
        <v>16</v>
      </c>
      <c r="E754" s="48">
        <f t="shared" ref="E754:E759" si="283">E761+E768</f>
        <v>0</v>
      </c>
      <c r="F754" s="48">
        <f t="shared" ref="F754:L754" si="284">F761+F768</f>
        <v>0</v>
      </c>
      <c r="G754" s="48">
        <f t="shared" si="284"/>
        <v>0</v>
      </c>
      <c r="H754" s="48">
        <f t="shared" si="284"/>
        <v>0</v>
      </c>
      <c r="I754" s="48">
        <f t="shared" si="284"/>
        <v>0</v>
      </c>
      <c r="J754" s="48">
        <f t="shared" si="284"/>
        <v>0</v>
      </c>
      <c r="K754" s="48">
        <f t="shared" si="284"/>
        <v>0</v>
      </c>
      <c r="L754" s="48">
        <f t="shared" si="284"/>
        <v>0</v>
      </c>
      <c r="M754" s="10"/>
      <c r="N754" s="10"/>
      <c r="O754" s="11"/>
    </row>
    <row r="755" spans="2:15" ht="15.75">
      <c r="B755" s="56"/>
      <c r="C755" s="151"/>
      <c r="D755" s="7" t="s">
        <v>17</v>
      </c>
      <c r="E755" s="49">
        <f t="shared" si="283"/>
        <v>0.2</v>
      </c>
      <c r="F755" s="49">
        <f t="shared" ref="F755:L755" si="285">F762+F769</f>
        <v>0</v>
      </c>
      <c r="G755" s="49">
        <f t="shared" si="285"/>
        <v>0</v>
      </c>
      <c r="H755" s="49">
        <f t="shared" si="285"/>
        <v>0</v>
      </c>
      <c r="I755" s="49">
        <f t="shared" si="285"/>
        <v>0</v>
      </c>
      <c r="J755" s="49">
        <f t="shared" si="285"/>
        <v>0</v>
      </c>
      <c r="K755" s="49">
        <f t="shared" si="285"/>
        <v>0</v>
      </c>
      <c r="L755" s="49">
        <f t="shared" si="285"/>
        <v>0</v>
      </c>
      <c r="M755" s="2"/>
      <c r="N755" s="2"/>
      <c r="O755" s="12"/>
    </row>
    <row r="756" spans="2:15" ht="15.75">
      <c r="B756" s="56"/>
      <c r="C756" s="151"/>
      <c r="D756" s="7" t="s">
        <v>18</v>
      </c>
      <c r="E756" s="49">
        <f t="shared" si="283"/>
        <v>13.7</v>
      </c>
      <c r="F756" s="49">
        <f t="shared" ref="F756:L756" si="286">F763+F770</f>
        <v>0</v>
      </c>
      <c r="G756" s="49">
        <f t="shared" si="286"/>
        <v>1.4</v>
      </c>
      <c r="H756" s="49">
        <f t="shared" si="286"/>
        <v>12.1</v>
      </c>
      <c r="I756" s="49">
        <f t="shared" si="286"/>
        <v>0</v>
      </c>
      <c r="J756" s="49">
        <f t="shared" si="286"/>
        <v>0</v>
      </c>
      <c r="K756" s="49">
        <f t="shared" si="286"/>
        <v>0</v>
      </c>
      <c r="L756" s="49">
        <f t="shared" si="286"/>
        <v>0</v>
      </c>
      <c r="M756" s="2"/>
      <c r="N756" s="2"/>
      <c r="O756" s="12"/>
    </row>
    <row r="757" spans="2:15" ht="15.75">
      <c r="B757" s="56"/>
      <c r="C757" s="151"/>
      <c r="D757" s="7" t="s">
        <v>32</v>
      </c>
      <c r="E757" s="49">
        <f t="shared" si="283"/>
        <v>0.2</v>
      </c>
      <c r="F757" s="49">
        <f t="shared" ref="F757:L757" si="287">F764+F771</f>
        <v>0</v>
      </c>
      <c r="G757" s="49">
        <f t="shared" si="287"/>
        <v>0</v>
      </c>
      <c r="H757" s="49">
        <f t="shared" si="287"/>
        <v>0</v>
      </c>
      <c r="I757" s="49">
        <f t="shared" si="287"/>
        <v>0</v>
      </c>
      <c r="J757" s="49">
        <f t="shared" si="287"/>
        <v>0</v>
      </c>
      <c r="K757" s="49">
        <f t="shared" si="287"/>
        <v>0</v>
      </c>
      <c r="L757" s="49">
        <f t="shared" si="287"/>
        <v>0</v>
      </c>
      <c r="M757" s="2"/>
      <c r="N757" s="2"/>
      <c r="O757" s="12"/>
    </row>
    <row r="758" spans="2:15" ht="15.75">
      <c r="B758" s="81"/>
      <c r="C758" s="151"/>
      <c r="D758" s="71" t="s">
        <v>90</v>
      </c>
      <c r="E758" s="80">
        <f t="shared" si="283"/>
        <v>0</v>
      </c>
      <c r="F758" s="80"/>
      <c r="G758" s="80"/>
      <c r="H758" s="80"/>
      <c r="I758" s="80"/>
      <c r="J758" s="80"/>
      <c r="K758" s="80"/>
      <c r="L758" s="80"/>
      <c r="M758" s="15"/>
      <c r="N758" s="15"/>
      <c r="O758" s="16"/>
    </row>
    <row r="759" spans="2:15" ht="15.75">
      <c r="B759" s="81"/>
      <c r="C759" s="151"/>
      <c r="D759" s="71" t="s">
        <v>91</v>
      </c>
      <c r="E759" s="80">
        <f t="shared" si="283"/>
        <v>0</v>
      </c>
      <c r="F759" s="80"/>
      <c r="G759" s="80"/>
      <c r="H759" s="80"/>
      <c r="I759" s="80"/>
      <c r="J759" s="80"/>
      <c r="K759" s="80"/>
      <c r="L759" s="80"/>
      <c r="M759" s="15"/>
      <c r="N759" s="15"/>
      <c r="O759" s="16"/>
    </row>
    <row r="760" spans="2:15" ht="16.5" thickBot="1">
      <c r="B760" s="57"/>
      <c r="C760" s="152"/>
      <c r="D760" s="5" t="s">
        <v>13</v>
      </c>
      <c r="E760" s="47">
        <f>SUM(E754:E759)</f>
        <v>14.099999999999998</v>
      </c>
      <c r="F760" s="47">
        <f t="shared" ref="F760:L760" si="288">SUM(F754:F759)</f>
        <v>0</v>
      </c>
      <c r="G760" s="47">
        <f t="shared" si="288"/>
        <v>1.4</v>
      </c>
      <c r="H760" s="47">
        <f t="shared" si="288"/>
        <v>12.1</v>
      </c>
      <c r="I760" s="47">
        <f t="shared" si="288"/>
        <v>0</v>
      </c>
      <c r="J760" s="47">
        <f t="shared" si="288"/>
        <v>0</v>
      </c>
      <c r="K760" s="47">
        <f t="shared" si="288"/>
        <v>0</v>
      </c>
      <c r="L760" s="47">
        <f t="shared" si="288"/>
        <v>0</v>
      </c>
      <c r="M760" s="13"/>
      <c r="N760" s="13"/>
      <c r="O760" s="14"/>
    </row>
    <row r="761" spans="2:15" ht="15.75">
      <c r="B761" s="118">
        <v>97</v>
      </c>
      <c r="C761" s="135" t="s">
        <v>87</v>
      </c>
      <c r="D761" s="6" t="s">
        <v>16</v>
      </c>
      <c r="E761" s="48"/>
      <c r="F761" s="48"/>
      <c r="G761" s="48"/>
      <c r="H761" s="48"/>
      <c r="I761" s="22"/>
      <c r="J761" s="22"/>
      <c r="K761" s="10"/>
      <c r="L761" s="10"/>
      <c r="M761" s="10"/>
      <c r="N761" s="10"/>
      <c r="O761" s="11"/>
    </row>
    <row r="762" spans="2:15" ht="15.75">
      <c r="B762" s="119"/>
      <c r="C762" s="136"/>
      <c r="D762" s="7" t="s">
        <v>17</v>
      </c>
      <c r="E762" s="95"/>
      <c r="F762" s="95"/>
      <c r="G762" s="95"/>
      <c r="H762" s="95"/>
      <c r="I762" s="27"/>
      <c r="J762" s="27"/>
      <c r="K762" s="2"/>
      <c r="L762" s="2"/>
      <c r="M762" s="2"/>
      <c r="N762" s="2"/>
      <c r="O762" s="12"/>
    </row>
    <row r="763" spans="2:15" ht="15.75">
      <c r="B763" s="119"/>
      <c r="C763" s="136"/>
      <c r="D763" s="7" t="s">
        <v>18</v>
      </c>
      <c r="E763" s="49">
        <v>13.5</v>
      </c>
      <c r="F763" s="49"/>
      <c r="G763" s="49">
        <v>1.4</v>
      </c>
      <c r="H763" s="49">
        <v>12.1</v>
      </c>
      <c r="I763" s="27"/>
      <c r="J763" s="27"/>
      <c r="K763" s="2"/>
      <c r="L763" s="2"/>
      <c r="M763" s="2"/>
      <c r="N763" s="2"/>
      <c r="O763" s="12"/>
    </row>
    <row r="764" spans="2:15" ht="15.75">
      <c r="B764" s="119"/>
      <c r="C764" s="136"/>
      <c r="D764" s="7" t="s">
        <v>32</v>
      </c>
      <c r="E764" s="49"/>
      <c r="F764" s="49"/>
      <c r="G764" s="49"/>
      <c r="H764" s="49"/>
      <c r="I764" s="27"/>
      <c r="J764" s="27"/>
      <c r="K764" s="2"/>
      <c r="L764" s="2"/>
      <c r="M764" s="2"/>
      <c r="N764" s="2"/>
      <c r="O764" s="12"/>
    </row>
    <row r="765" spans="2:15" ht="15.75">
      <c r="B765" s="119"/>
      <c r="C765" s="136"/>
      <c r="D765" s="71" t="s">
        <v>90</v>
      </c>
      <c r="E765" s="80"/>
      <c r="F765" s="80"/>
      <c r="G765" s="80"/>
      <c r="H765" s="80"/>
      <c r="I765" s="38"/>
      <c r="J765" s="38"/>
      <c r="K765" s="15"/>
      <c r="L765" s="15"/>
      <c r="M765" s="15"/>
      <c r="N765" s="15"/>
      <c r="O765" s="16"/>
    </row>
    <row r="766" spans="2:15" ht="15.75">
      <c r="B766" s="119"/>
      <c r="C766" s="136"/>
      <c r="D766" s="71" t="s">
        <v>91</v>
      </c>
      <c r="E766" s="80"/>
      <c r="F766" s="80"/>
      <c r="G766" s="80"/>
      <c r="H766" s="80"/>
      <c r="I766" s="38"/>
      <c r="J766" s="38"/>
      <c r="K766" s="15"/>
      <c r="L766" s="15"/>
      <c r="M766" s="15"/>
      <c r="N766" s="15"/>
      <c r="O766" s="16"/>
    </row>
    <row r="767" spans="2:15" ht="16.5" thickBot="1">
      <c r="B767" s="122"/>
      <c r="C767" s="144"/>
      <c r="D767" s="5" t="s">
        <v>13</v>
      </c>
      <c r="E767" s="47">
        <f>SUM(E761:E766)</f>
        <v>13.5</v>
      </c>
      <c r="F767" s="47">
        <f t="shared" ref="F767:L767" si="289">SUM(F761:F766)</f>
        <v>0</v>
      </c>
      <c r="G767" s="47">
        <f t="shared" si="289"/>
        <v>1.4</v>
      </c>
      <c r="H767" s="47">
        <f t="shared" si="289"/>
        <v>12.1</v>
      </c>
      <c r="I767" s="47">
        <f t="shared" si="289"/>
        <v>0</v>
      </c>
      <c r="J767" s="47">
        <f t="shared" si="289"/>
        <v>0</v>
      </c>
      <c r="K767" s="47">
        <f t="shared" si="289"/>
        <v>0</v>
      </c>
      <c r="L767" s="47">
        <f t="shared" si="289"/>
        <v>0</v>
      </c>
      <c r="M767" s="13"/>
      <c r="N767" s="13"/>
      <c r="O767" s="14"/>
    </row>
    <row r="768" spans="2:15" ht="15.75">
      <c r="B768" s="118">
        <v>98</v>
      </c>
      <c r="C768" s="156" t="s">
        <v>88</v>
      </c>
      <c r="D768" s="6" t="s">
        <v>16</v>
      </c>
      <c r="E768" s="48"/>
      <c r="F768" s="48"/>
      <c r="G768" s="48"/>
      <c r="H768" s="48"/>
      <c r="I768" s="22"/>
      <c r="J768" s="22"/>
      <c r="K768" s="10"/>
      <c r="L768" s="10"/>
      <c r="M768" s="10"/>
      <c r="N768" s="10"/>
      <c r="O768" s="11"/>
    </row>
    <row r="769" spans="2:15" ht="15.75">
      <c r="B769" s="119"/>
      <c r="C769" s="136"/>
      <c r="D769" s="7" t="s">
        <v>17</v>
      </c>
      <c r="E769" s="49">
        <v>0.2</v>
      </c>
      <c r="F769" s="49"/>
      <c r="G769" s="49"/>
      <c r="H769" s="49"/>
      <c r="I769" s="27"/>
      <c r="J769" s="27"/>
      <c r="K769" s="2"/>
      <c r="L769" s="2"/>
      <c r="M769" s="2"/>
      <c r="N769" s="2"/>
      <c r="O769" s="12"/>
    </row>
    <row r="770" spans="2:15" ht="15.75">
      <c r="B770" s="119"/>
      <c r="C770" s="136"/>
      <c r="D770" s="7" t="s">
        <v>18</v>
      </c>
      <c r="E770" s="49">
        <v>0.2</v>
      </c>
      <c r="F770" s="49"/>
      <c r="G770" s="49"/>
      <c r="H770" s="49"/>
      <c r="I770" s="27"/>
      <c r="J770" s="27"/>
      <c r="K770" s="2"/>
      <c r="L770" s="2"/>
      <c r="M770" s="2"/>
      <c r="N770" s="2"/>
      <c r="O770" s="12"/>
    </row>
    <row r="771" spans="2:15" ht="15.75">
      <c r="B771" s="119"/>
      <c r="C771" s="136"/>
      <c r="D771" s="7" t="s">
        <v>32</v>
      </c>
      <c r="E771" s="49">
        <v>0.2</v>
      </c>
      <c r="F771" s="49"/>
      <c r="G771" s="49"/>
      <c r="H771" s="49"/>
      <c r="I771" s="27"/>
      <c r="J771" s="27"/>
      <c r="K771" s="2"/>
      <c r="L771" s="2"/>
      <c r="M771" s="2"/>
      <c r="N771" s="2"/>
      <c r="O771" s="12"/>
    </row>
    <row r="772" spans="2:15" ht="15.75">
      <c r="B772" s="119"/>
      <c r="C772" s="136"/>
      <c r="D772" s="71" t="s">
        <v>90</v>
      </c>
      <c r="E772" s="80"/>
      <c r="F772" s="80"/>
      <c r="G772" s="80"/>
      <c r="H772" s="80"/>
      <c r="I772" s="38"/>
      <c r="J772" s="38"/>
      <c r="K772" s="15"/>
      <c r="L772" s="15"/>
      <c r="M772" s="15"/>
      <c r="N772" s="15"/>
      <c r="O772" s="16"/>
    </row>
    <row r="773" spans="2:15" ht="15.75">
      <c r="B773" s="119"/>
      <c r="C773" s="136"/>
      <c r="D773" s="71" t="s">
        <v>91</v>
      </c>
      <c r="E773" s="80"/>
      <c r="F773" s="80"/>
      <c r="G773" s="80"/>
      <c r="H773" s="80"/>
      <c r="I773" s="38"/>
      <c r="J773" s="38"/>
      <c r="K773" s="15"/>
      <c r="L773" s="15"/>
      <c r="M773" s="15"/>
      <c r="N773" s="15"/>
      <c r="O773" s="16"/>
    </row>
    <row r="774" spans="2:15" ht="16.5" thickBot="1">
      <c r="B774" s="122"/>
      <c r="C774" s="144"/>
      <c r="D774" s="5" t="s">
        <v>13</v>
      </c>
      <c r="E774" s="47">
        <f>SUM(E768:E773)</f>
        <v>0.60000000000000009</v>
      </c>
      <c r="F774" s="47">
        <f t="shared" ref="F774:L774" si="290">SUM(F768:F773)</f>
        <v>0</v>
      </c>
      <c r="G774" s="47">
        <f t="shared" si="290"/>
        <v>0</v>
      </c>
      <c r="H774" s="47">
        <f t="shared" si="290"/>
        <v>0</v>
      </c>
      <c r="I774" s="47">
        <f t="shared" si="290"/>
        <v>0</v>
      </c>
      <c r="J774" s="47">
        <f t="shared" si="290"/>
        <v>0</v>
      </c>
      <c r="K774" s="47">
        <f t="shared" si="290"/>
        <v>0</v>
      </c>
      <c r="L774" s="47">
        <f t="shared" si="290"/>
        <v>0</v>
      </c>
      <c r="M774" s="13"/>
      <c r="N774" s="13"/>
      <c r="O774" s="14"/>
    </row>
    <row r="775" spans="2:15">
      <c r="B775" s="210"/>
    </row>
    <row r="776" spans="2:15">
      <c r="B776" s="210"/>
    </row>
    <row r="777" spans="2:15">
      <c r="B777" s="210"/>
      <c r="C777" t="s">
        <v>89</v>
      </c>
      <c r="E777" s="68">
        <f>E24+E66+E199+E290+E367+E556+E655+E732+E760</f>
        <v>1358.1504</v>
      </c>
    </row>
    <row r="778" spans="2:15">
      <c r="B778" s="210"/>
    </row>
    <row r="779" spans="2:15">
      <c r="B779" s="210"/>
    </row>
  </sheetData>
  <mergeCells count="228">
    <mergeCell ref="B634:B640"/>
    <mergeCell ref="C634:C640"/>
    <mergeCell ref="C599:C605"/>
    <mergeCell ref="B599:B605"/>
    <mergeCell ref="B606:B612"/>
    <mergeCell ref="C606:C612"/>
    <mergeCell ref="C613:C619"/>
    <mergeCell ref="B613:B619"/>
    <mergeCell ref="B620:B626"/>
    <mergeCell ref="C620:C626"/>
    <mergeCell ref="C627:C633"/>
    <mergeCell ref="B627:B633"/>
    <mergeCell ref="B698:B704"/>
    <mergeCell ref="P459:Q465"/>
    <mergeCell ref="C592:C598"/>
    <mergeCell ref="C754:C760"/>
    <mergeCell ref="C761:C767"/>
    <mergeCell ref="B761:B767"/>
    <mergeCell ref="C768:C774"/>
    <mergeCell ref="C733:C739"/>
    <mergeCell ref="B733:B739"/>
    <mergeCell ref="C740:C746"/>
    <mergeCell ref="B740:B746"/>
    <mergeCell ref="C747:C753"/>
    <mergeCell ref="B747:B753"/>
    <mergeCell ref="C698:C704"/>
    <mergeCell ref="B705:B711"/>
    <mergeCell ref="C705:C711"/>
    <mergeCell ref="C712:C718"/>
    <mergeCell ref="B712:B718"/>
    <mergeCell ref="C719:C725"/>
    <mergeCell ref="B719:B725"/>
    <mergeCell ref="C494:C500"/>
    <mergeCell ref="B494:B500"/>
    <mergeCell ref="C501:C507"/>
    <mergeCell ref="B501:B507"/>
    <mergeCell ref="C424:C430"/>
    <mergeCell ref="C431:C437"/>
    <mergeCell ref="C410:C416"/>
    <mergeCell ref="C417:C423"/>
    <mergeCell ref="C473:C479"/>
    <mergeCell ref="B473:B479"/>
    <mergeCell ref="C480:C486"/>
    <mergeCell ref="B480:B486"/>
    <mergeCell ref="C487:C493"/>
    <mergeCell ref="B487:B493"/>
    <mergeCell ref="C445:C451"/>
    <mergeCell ref="C452:C458"/>
    <mergeCell ref="B452:B458"/>
    <mergeCell ref="C459:C465"/>
    <mergeCell ref="B459:B465"/>
    <mergeCell ref="C466:C472"/>
    <mergeCell ref="B466:B472"/>
    <mergeCell ref="C396:C402"/>
    <mergeCell ref="C403:C409"/>
    <mergeCell ref="B775:B779"/>
    <mergeCell ref="C340:C346"/>
    <mergeCell ref="C347:C353"/>
    <mergeCell ref="C354:C360"/>
    <mergeCell ref="B354:B360"/>
    <mergeCell ref="C361:C367"/>
    <mergeCell ref="B361:B367"/>
    <mergeCell ref="C368:C374"/>
    <mergeCell ref="B368:B374"/>
    <mergeCell ref="C375:C381"/>
    <mergeCell ref="C508:C514"/>
    <mergeCell ref="B508:B514"/>
    <mergeCell ref="C515:C521"/>
    <mergeCell ref="B515:B521"/>
    <mergeCell ref="C522:C528"/>
    <mergeCell ref="B522:B528"/>
    <mergeCell ref="C529:C535"/>
    <mergeCell ref="B529:B535"/>
    <mergeCell ref="B417:B423"/>
    <mergeCell ref="B424:B430"/>
    <mergeCell ref="B431:B437"/>
    <mergeCell ref="B438:B444"/>
    <mergeCell ref="B312:B318"/>
    <mergeCell ref="C312:C318"/>
    <mergeCell ref="C536:C542"/>
    <mergeCell ref="B536:B542"/>
    <mergeCell ref="C543:C549"/>
    <mergeCell ref="B543:B549"/>
    <mergeCell ref="C550:C556"/>
    <mergeCell ref="B550:B556"/>
    <mergeCell ref="C326:C332"/>
    <mergeCell ref="B326:B332"/>
    <mergeCell ref="C333:C339"/>
    <mergeCell ref="B333:B339"/>
    <mergeCell ref="B340:B346"/>
    <mergeCell ref="B347:B353"/>
    <mergeCell ref="B375:B381"/>
    <mergeCell ref="B382:B388"/>
    <mergeCell ref="B389:B395"/>
    <mergeCell ref="B396:B402"/>
    <mergeCell ref="B403:B409"/>
    <mergeCell ref="B410:B416"/>
    <mergeCell ref="C438:C444"/>
    <mergeCell ref="B445:B451"/>
    <mergeCell ref="C382:C388"/>
    <mergeCell ref="C389:C395"/>
    <mergeCell ref="B256:B262"/>
    <mergeCell ref="B270:B276"/>
    <mergeCell ref="C284:C290"/>
    <mergeCell ref="C291:C297"/>
    <mergeCell ref="B284:B290"/>
    <mergeCell ref="B291:B297"/>
    <mergeCell ref="C298:C304"/>
    <mergeCell ref="B298:B304"/>
    <mergeCell ref="C305:C311"/>
    <mergeCell ref="B305:B311"/>
    <mergeCell ref="C46:C52"/>
    <mergeCell ref="C53:C59"/>
    <mergeCell ref="B53:B59"/>
    <mergeCell ref="C319:C325"/>
    <mergeCell ref="B319:B325"/>
    <mergeCell ref="C263:C269"/>
    <mergeCell ref="B263:B269"/>
    <mergeCell ref="C270:C276"/>
    <mergeCell ref="C277:C283"/>
    <mergeCell ref="B277:B283"/>
    <mergeCell ref="C193:C199"/>
    <mergeCell ref="C242:C248"/>
    <mergeCell ref="B242:B248"/>
    <mergeCell ref="C249:C255"/>
    <mergeCell ref="B249:B255"/>
    <mergeCell ref="C256:C262"/>
    <mergeCell ref="C200:C206"/>
    <mergeCell ref="C207:C213"/>
    <mergeCell ref="B207:B213"/>
    <mergeCell ref="B200:B206"/>
    <mergeCell ref="C214:C220"/>
    <mergeCell ref="B214:B220"/>
    <mergeCell ref="C221:C227"/>
    <mergeCell ref="B221:B227"/>
    <mergeCell ref="C102:C108"/>
    <mergeCell ref="B102:B108"/>
    <mergeCell ref="C109:C115"/>
    <mergeCell ref="B109:B115"/>
    <mergeCell ref="C67:C73"/>
    <mergeCell ref="B67:B73"/>
    <mergeCell ref="C81:C87"/>
    <mergeCell ref="B81:B87"/>
    <mergeCell ref="C88:C94"/>
    <mergeCell ref="B88:B94"/>
    <mergeCell ref="C74:C80"/>
    <mergeCell ref="B74:B80"/>
    <mergeCell ref="M7:M9"/>
    <mergeCell ref="N7:N9"/>
    <mergeCell ref="O7:O9"/>
    <mergeCell ref="B7:B9"/>
    <mergeCell ref="C7:C9"/>
    <mergeCell ref="D7:D9"/>
    <mergeCell ref="E7:L7"/>
    <mergeCell ref="F8:J8"/>
    <mergeCell ref="K8:L8"/>
    <mergeCell ref="B663:B669"/>
    <mergeCell ref="C684:C690"/>
    <mergeCell ref="C691:C697"/>
    <mergeCell ref="B691:B697"/>
    <mergeCell ref="C557:C563"/>
    <mergeCell ref="B557:B563"/>
    <mergeCell ref="C564:C570"/>
    <mergeCell ref="B564:B570"/>
    <mergeCell ref="E8:E9"/>
    <mergeCell ref="C32:C38"/>
    <mergeCell ref="B32:B38"/>
    <mergeCell ref="C39:C45"/>
    <mergeCell ref="B39:B45"/>
    <mergeCell ref="C60:C66"/>
    <mergeCell ref="B60:B66"/>
    <mergeCell ref="C10:C16"/>
    <mergeCell ref="B10:B16"/>
    <mergeCell ref="B17:O17"/>
    <mergeCell ref="C18:C24"/>
    <mergeCell ref="B18:B24"/>
    <mergeCell ref="C25:C31"/>
    <mergeCell ref="B25:B31"/>
    <mergeCell ref="C95:C101"/>
    <mergeCell ref="B95:B101"/>
    <mergeCell ref="C144:C150"/>
    <mergeCell ref="B144:B150"/>
    <mergeCell ref="C151:C157"/>
    <mergeCell ref="B151:B157"/>
    <mergeCell ref="B768:B774"/>
    <mergeCell ref="C571:C577"/>
    <mergeCell ref="C578:C584"/>
    <mergeCell ref="C585:C591"/>
    <mergeCell ref="B571:B577"/>
    <mergeCell ref="B578:B584"/>
    <mergeCell ref="B585:B591"/>
    <mergeCell ref="B684:B690"/>
    <mergeCell ref="C670:C676"/>
    <mergeCell ref="B670:B676"/>
    <mergeCell ref="B592:B598"/>
    <mergeCell ref="C677:C683"/>
    <mergeCell ref="B677:B683"/>
    <mergeCell ref="C726:C732"/>
    <mergeCell ref="B726:B732"/>
    <mergeCell ref="B649:B655"/>
    <mergeCell ref="C649:C655"/>
    <mergeCell ref="C656:C662"/>
    <mergeCell ref="B656:B662"/>
    <mergeCell ref="C663:C669"/>
    <mergeCell ref="B228:B234"/>
    <mergeCell ref="C228:C234"/>
    <mergeCell ref="B235:B241"/>
    <mergeCell ref="C235:C241"/>
    <mergeCell ref="B641:B647"/>
    <mergeCell ref="C641:C647"/>
    <mergeCell ref="C186:C192"/>
    <mergeCell ref="B186:B192"/>
    <mergeCell ref="C116:C122"/>
    <mergeCell ref="B116:B122"/>
    <mergeCell ref="C130:C136"/>
    <mergeCell ref="B130:B136"/>
    <mergeCell ref="C179:C185"/>
    <mergeCell ref="B179:B185"/>
    <mergeCell ref="C137:C143"/>
    <mergeCell ref="B137:B143"/>
    <mergeCell ref="C158:C164"/>
    <mergeCell ref="B158:B164"/>
    <mergeCell ref="C165:C171"/>
    <mergeCell ref="B165:B171"/>
    <mergeCell ref="C172:C178"/>
    <mergeCell ref="B172:B178"/>
    <mergeCell ref="C123:C129"/>
    <mergeCell ref="B123:B129"/>
  </mergeCells>
  <pageMargins left="0.70866141732283472" right="0.70866141732283472" top="0.35433070866141736" bottom="0.35433070866141736" header="0" footer="0"/>
  <pageSetup paperSize="9" scale="70" fitToHeight="4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2018-11-09T13:21:40Z</dcterms:modified>
</cp:coreProperties>
</file>