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activeTab="0"/>
  </bookViews>
  <sheets>
    <sheet name="отчет" sheetId="1" r:id="rId1"/>
  </sheets>
  <definedNames>
    <definedName name="_xlnm.Print_Titles" localSheetId="0">'отчет'!$7:$10</definedName>
    <definedName name="_xlnm.Print_Area" localSheetId="0">'отчет'!$A$1:$I$93</definedName>
  </definedNames>
  <calcPr fullCalcOnLoad="1"/>
</workbook>
</file>

<file path=xl/sharedStrings.xml><?xml version="1.0" encoding="utf-8"?>
<sst xmlns="http://schemas.openxmlformats.org/spreadsheetml/2006/main" count="216" uniqueCount="173">
  <si>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</si>
  <si>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</si>
  <si>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</si>
  <si>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</si>
  <si>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</si>
  <si>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</si>
  <si>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</si>
  <si>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</si>
  <si>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</si>
  <si>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</si>
  <si>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</si>
  <si>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</si>
  <si>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</si>
  <si>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</si>
  <si>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</si>
  <si>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</si>
  <si>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</si>
  <si>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</si>
  <si>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</si>
  <si>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Регулирование открытия классов, классов-комплектов в общеобразовательных организациях муниципальным заданием</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</si>
  <si>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</si>
  <si>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</si>
  <si>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клубной сети на уровне муниципального района</t>
  </si>
  <si>
    <t>Централизация библиотечной сети на уровне муниципального района</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</si>
  <si>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</si>
  <si>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сусбидии в объеме, соответствующем показателям муниципального задания, которые не были достигнуты</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</si>
  <si>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</si>
  <si>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</si>
  <si>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</si>
  <si>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</si>
  <si>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</si>
  <si>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</si>
  <si>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</si>
  <si>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</si>
  <si>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1.3.</t>
  </si>
  <si>
    <t>2.</t>
  </si>
  <si>
    <t>2.1.</t>
  </si>
  <si>
    <t>2.2.</t>
  </si>
  <si>
    <t>2.5.</t>
  </si>
  <si>
    <t>2.6.</t>
  </si>
  <si>
    <t>2.7.</t>
  </si>
  <si>
    <t>2.8.</t>
  </si>
  <si>
    <t>2.10.</t>
  </si>
  <si>
    <t>2.16.</t>
  </si>
  <si>
    <t>2.17.</t>
  </si>
  <si>
    <t>2.18.</t>
  </si>
  <si>
    <t>2.20.</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</si>
  <si>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</si>
  <si>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</si>
  <si>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</si>
  <si>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</si>
  <si>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</si>
  <si>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</si>
  <si>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</si>
  <si>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</si>
  <si>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</si>
  <si>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4.1.</t>
  </si>
  <si>
    <t>4.2.</t>
  </si>
  <si>
    <t>4.3.</t>
  </si>
  <si>
    <t>4.4.</t>
  </si>
  <si>
    <t>4.5.</t>
  </si>
  <si>
    <t>3.9.</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</si>
  <si>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</si>
  <si>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</si>
  <si>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</si>
  <si>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</si>
  <si>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</si>
  <si>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</si>
  <si>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</si>
  <si>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5.</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</si>
  <si>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</si>
  <si>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</si>
  <si>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</si>
  <si>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</si>
  <si>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</si>
  <si>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Рассмотрение организаций на муниципальных комиссиях, подготовка предложений по рассмотрению организаций на республиканских комиссиях.</t>
  </si>
  <si>
    <t>Выработка предложений по внесению изменений в региональное налоговое законодательство по:
-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 в отношении которых применяется патентная система налогообложения, в целях стимулирования легализации доходов от предпринимательской деятельности;
- расширению перечня видов деятельности, в рамках осуществления которых возможно применение патентной системы налогообложения; 
- введению налоговых каникул для начинающих предпринимателей</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</si>
  <si>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</si>
  <si>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</si>
  <si>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</si>
  <si>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</si>
  <si>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</si>
  <si>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</si>
  <si>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</si>
  <si>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5.1.</t>
  </si>
  <si>
    <t>5.2.</t>
  </si>
  <si>
    <t>5.3.</t>
  </si>
  <si>
    <t>5.4.</t>
  </si>
  <si>
    <t>Обеспечение роста поступлений за счет доходов от использования и реализации земельных участков и муниципального имущества</t>
  </si>
  <si>
    <t>4.6.</t>
  </si>
  <si>
    <t>4.7.</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</si>
  <si>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</si>
  <si>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</si>
  <si>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</si>
  <si>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</si>
  <si>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</si>
  <si>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</si>
  <si>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</si>
  <si>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</si>
  <si>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</si>
  <si>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</si>
  <si>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</si>
  <si>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</si>
  <si>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</si>
  <si>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</si>
  <si>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</si>
  <si>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</si>
  <si>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</si>
  <si>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</si>
  <si>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</si>
  <si>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</si>
  <si>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</si>
  <si>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</si>
  <si>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</si>
  <si>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</si>
  <si>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</si>
  <si>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</si>
  <si>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</si>
  <si>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</si>
  <si>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</si>
  <si>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</si>
  <si>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</si>
  <si>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</si>
  <si>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</si>
  <si>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</si>
  <si>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</si>
  <si>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t>
  </si>
  <si>
    <r>
      <t xml:space="preserve">Наименование мероприятия в Программе </t>
    </r>
    <r>
      <rPr>
        <u val="single"/>
        <sz val="11"/>
        <rFont val="Times New Roman"/>
        <family val="1"/>
      </rPr>
      <t>(указать, если отличается)</t>
    </r>
  </si>
  <si>
    <t xml:space="preserve">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организаций: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 а также выплачивающих заработную плату ниже уровня среднеотраслевой заработной платы.
Рассмотрение организаций на муниципальных комиссиях  по укреплению налоговой и бюджетной дисциплины
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
</t>
  </si>
  <si>
    <t xml:space="preserve">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 </t>
  </si>
  <si>
    <t>Проведение индивидуальной работы с руководителями организаций по увеличению уровня заработной платы наемных работников</t>
  </si>
  <si>
    <t xml:space="preserve">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
</t>
  </si>
  <si>
    <t xml:space="preserve">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
</t>
  </si>
  <si>
    <t xml:space="preserve">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
</t>
  </si>
  <si>
    <t xml:space="preserve">Передача полномочий администраций поселений, являющихся административными центрами муниципальных районов, администрациям муниципальных районов
Подготовка предложений по объединению поселений
- объединение администраций поселений в городской округ
</t>
  </si>
  <si>
    <t xml:space="preserve">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
1. Сокращение 1 ставки уборщицы, 1 ставки электромонтера ДОШИ. Сокращение 0,5 ставки рабочего по КОЗ, 0,5 ставки помощника повара, 0,25 ставки уборщицы,0,5 ставки дворника в ДОУ № 2. Сокращение 0,5 ставки уборщицы МОУ Вешкельской СОШ.Сокращение ставок в спортивной школе. Сокращение 1 ставки завхоза, 1,5 ставки повара, 1 ставки рабочего по КОЗ в Лоймольской СОШ, Суоярвской СОШ, Пийтисекской ООШ. (7,75 ст.*17245руб.*5 мес. = 668244 руб.+ 30,2% (201810 руб.) = 870054 руб.
</t>
  </si>
  <si>
    <t xml:space="preserve">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
- социальных работников
1. Сокращение по 0,5 ставки музыкального руководителя в ДОУ № 1 и ДОУ №5, 0,5 ставки учителя-логопеда ДОУ № 1, 0,5 ставки педагога организатора МОУ Пийтсиекская ООШ  (1,5 ст.*17601 руб.* 4 мес.= 105606 руб.+30,2% (31893 руб.) = 137499 руб.)
</t>
  </si>
  <si>
    <t xml:space="preserve">Регулирование открытия классов, классов-комплектов в общеобразовательных организациях муниципальным заданием
1. Сокращение по 1 классу-комплекту в МОУ «Вешкельская СОШ», МОУ Пийтсиекская ООШ, МОУ Лоймольская СОШ , Суоярвской СОШ  (4,4 ст.* 31341руб. * 4 мес. = 551602 руб. + 30,2% (166584 руб.) = 718186 руб.)
2. Сокращение 1 класса-комплекта в МОУ «Лахколампинская СОШ», сокращение 1 группы в ДОУ № 5  (2,5 ст. * 27427 руб. * 12 мес. = 822810 руб.+ 30,2% (248489 руб.) =  1071299 руб).
3. Сокращение 1 класса-комплекта в Суоярвской СОШ, 2 класса-комплекта МОУ «Поросозерской СОШ»  (3,5 ст.*29581 руб. *12 мес. = 1242402 руб. + 30,2% (375205 руб.) =  1617607 руб.
</t>
  </si>
  <si>
    <t>проведена работа по взысканию задолженности по врендной плате за использование муниципального имущества и земельных участков</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</si>
  <si>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помещений)(объединение образовательных учреждений пос.Пийтсиёки и Лоймола (540тыс.руб) объединение образовательных учреждений поселков Найстеньярви и Лахколампи (593 тыс.руб)</t>
  </si>
  <si>
    <t>2.2</t>
  </si>
  <si>
    <t>2.3</t>
  </si>
  <si>
    <t>2.4</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</si>
  <si>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обязательств)за счет средств местного бюджета 1000 тыс.руб в 2018 г.; 800 тыс.руб. в 2019г.; 800 тыс.руб. в 2020г.; за счет средств РК 800 тыс.руб.в 2018г.600тыс.руб. в 2019г., 600 тыс.руб. в 2020 г.)</t>
  </si>
  <si>
    <t>4.1</t>
  </si>
  <si>
    <t>4.2</t>
  </si>
  <si>
    <t>Взаимодействие с кредитными организациями по снижению процентной ставки</t>
  </si>
  <si>
    <t>заключение соглашений с Министерством финансов Республики Карелия о реструктуризации муниципального долга</t>
  </si>
  <si>
    <t>направление писем в кредитные организации о снижении ставки по кредиту</t>
  </si>
  <si>
    <t>проведена работа по задолженности по ЕНВД, по взысканию задолженности по арендной плате.</t>
  </si>
  <si>
    <t>проведены оптимизационные мероприятия по сокращению ставок</t>
  </si>
  <si>
    <t>за счет расширения платных услуг по ФОКу, увеличение родительской платы</t>
  </si>
  <si>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</si>
  <si>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</si>
  <si>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Проведение работы по договорм купли-продажи имущества, заключенными с субъектами малого  и среднего предпринимательства в соответствии с Федеральным законом 159-ФЗ от 22.07.2008 (с рассрочкой платежа)</t>
  </si>
  <si>
    <t>экономия за счет средств Республики Карелия -2129,5 тыс.руб., за счет средств местного бюджета - 517,6 тыс.руб.</t>
  </si>
  <si>
    <t>снижение за счет проведения энергосберегающих мероприятий и за счет снижения тарифа</t>
  </si>
  <si>
    <r>
      <t xml:space="preserve">Проведение работы с организациями и индивидуальными предпринимателями, имеющими задоллженность по НДФЛ </t>
    </r>
    <r>
      <rPr>
        <i/>
        <sz val="14"/>
        <rFont val="Times New Roman"/>
        <family val="1"/>
      </rPr>
      <t xml:space="preserve">  </t>
    </r>
    <r>
      <rPr>
        <i/>
        <u val="single"/>
        <sz val="14"/>
        <rFont val="Times New Roman"/>
        <family val="1"/>
      </rPr>
      <t>(организации и предприниматели рассматриваются на муниципальных комиссиях по задолженности по НДФЛ в основном за 2016,2017 год. Поступившая сумма задолженности 546 руб.)</t>
    </r>
  </si>
  <si>
    <t xml:space="preserve">выявление неучтенных объектов недвижимости </t>
  </si>
  <si>
    <r>
      <t xml:space="preserve">поступление от рекламы </t>
    </r>
    <r>
      <rPr>
        <i/>
        <u val="single"/>
        <sz val="14"/>
        <rFont val="Times New Roman"/>
        <family val="1"/>
      </rPr>
      <t>(расторжение договоров по размещению рекламы со стороны поставщика)</t>
    </r>
  </si>
  <si>
    <t>сокращены с 1 сентября - оплата по сокращению</t>
  </si>
  <si>
    <t xml:space="preserve">ставки сокращены, оплата при сокращении </t>
  </si>
  <si>
    <t xml:space="preserve">Сокращение по 1 классу-комплекту в МОУ «Вешкельская СОШ», МОУ Пийтсиекская ООШ, МОУ Лоймольская СОШ , Суоярвской СОШ  </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</si>
  <si>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
1. расторжение договора Вешкельской СОШ с Государственным бюджетным учреждением социального обслуживания Республики Карелия «Центр помощи детям, оставшимся без попечения родителей, №8»;  перевод дошкольной группы в здание школы. (71тыс.руб. отопл. по дошк.группе); изъятие из оперативного управления здания МОУ "Лахколампинская СОШ" в п.Суоеки (содержание здания и ком.усл.,сокращение рабочих по бойлерной установке 450 тыс.руб.; изъятие из оперативного управления МОУ "Поросозерская СОШ"(отопл.130 тыс.руб.,электроэн.110 тыс.руб.,сокращ.МОП 96тыс.руб.)
 освобождение здания архива 39 тыс.руб. закрытие здания Пийтсиекской школа 150 тыс.руб.</t>
  </si>
  <si>
    <t xml:space="preserve">расторжение договора Вешкельской СОШ с Государственным бюджетным учреждением социального обслуживания Республики Карелия «Центр помощи детям, оставшимся без попечения родителей, .освобождение здания архива .,изъятие из оперативного управления МОУ "Поросозерская СОШ" изъятие из оперативного управления здания МОУ "Лахколампинская СОШ" в п.Суоеки </t>
  </si>
  <si>
    <t xml:space="preserve">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
1. Сокращение 0,5 ставки зам.директора УВР  Лоймольской СОШ; 0,5 ставки зам.директора по УВР Пийтсиекской ООШ (2чел. * 11703 руб. * 4 мес.(с 1 сентября)= 93624 руб. + 30,2% (20274) = 121898 руб.) Сокращение 1 ставки директора после реорганизации Суоекской НОШ; сокращение 0,5 ставки зам.директора по УВР Вешкельской СОШ (1,5 ст.*15818 руб.*12мес.=284724 руб.+30,2%(85987)=370711 руб.
</t>
  </si>
  <si>
    <t>перевод библиотеки Найстеньярвского поселения в здание детского сада, перевод библиотека Поросозерского поселения в здание школы</t>
  </si>
  <si>
    <t>по состоянию на 01 февраля 2019 года</t>
  </si>
  <si>
    <t>2019 год</t>
  </si>
  <si>
    <t xml:space="preserve">Приостановка действия нормативно-правового акта по ежемесячным доплатам к страховой пенсии </t>
  </si>
  <si>
    <t>Принятие нормативно-правового актра о приостанослении действия Положения о порядке назначения, перерасчета и выплаты ежемесячной доплаты к страховой пенсии по старости (инвалидности) муниципальным служащим орагнов местного самоуправления</t>
  </si>
  <si>
    <t>Юридический отдел</t>
  </si>
  <si>
    <t>продажа по программе приватизации 2018 года по г.Суоярви имущество-501,6 тыс.руб., земля - 818,4 тыс.руб., по району имущество 97,8 тыс.руб., земля 9,2 тыс.руб.</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</si>
</sst>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7">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4"/>
      <name val="Calibri"/>
      <family val="2"/>
    </font>
    <font>
      <sz val="16"/>
      <name val="Times New Roman"/>
      <family val="1"/>
    </font>
    <font>
      <sz val="14"/>
      <color indexed="8"/>
      <name val="Times New Roman"/>
      <family val="1"/>
    </font>
    <font>
      <sz val="16"/>
      <name val="Calibri"/>
      <family val="2"/>
    </font>
    <font>
      <i/>
      <sz val="16"/>
      <name val="Times New Roman"/>
      <family val="1"/>
    </font>
    <font>
      <i/>
      <u val="single"/>
      <sz val="16"/>
      <name val="Times New Roman"/>
      <family val="1"/>
    </font>
    <font>
      <u val="single"/>
      <sz val="14"/>
      <name val="Times New Roman"/>
      <family val="1"/>
    </font>
    <font>
      <b/>
      <sz val="20"/>
      <name val="Times New Roman"/>
      <family val="1"/>
    </font>
    <font>
      <sz val="11"/>
      <name val="Times New Roman"/>
      <family val="1"/>
    </font>
    <font>
      <u val="single"/>
      <sz val="11"/>
      <name val="Times New Roman"/>
      <family val="1"/>
    </font>
    <font>
      <sz val="9"/>
      <name val="Times New Roman"/>
      <family val="1"/>
    </font>
    <font>
      <sz val="10"/>
      <name val="Times New Roman"/>
      <family val="1"/>
    </font>
    <font>
      <sz val="10"/>
      <color indexed="8"/>
      <name val="Times New Roman"/>
      <family val="1"/>
    </font>
    <font>
      <b/>
      <sz val="14"/>
      <color indexed="10"/>
      <name val="Times New Roman"/>
      <family val="1"/>
    </font>
    <font>
      <i/>
      <sz val="14"/>
      <name val="Times New Roman"/>
      <family val="1"/>
    </font>
    <font>
      <i/>
      <u val="single"/>
      <sz val="14"/>
      <name val="Times New Roman"/>
      <family val="1"/>
    </font>
    <font>
      <i/>
      <u val="single"/>
      <sz val="14"/>
      <color indexed="8"/>
      <name val="Times New Roman"/>
      <family val="1"/>
    </font>
    <font>
      <i/>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bottom style="medium"/>
    </border>
    <border>
      <left style="thin"/>
      <right style="medium"/>
      <top/>
      <bottom style="thin"/>
    </border>
    <border>
      <left style="thin"/>
      <right style="medium"/>
      <top style="thin"/>
      <bottom style="medium"/>
    </border>
    <border>
      <left style="medium"/>
      <right style="thin"/>
      <top/>
      <bottom style="thin"/>
    </border>
    <border>
      <left style="medium"/>
      <right style="thin"/>
      <top/>
      <bottom/>
    </border>
    <border>
      <left style="thin"/>
      <right style="thin"/>
      <top/>
      <bottom/>
    </border>
    <border>
      <left style="thin"/>
      <right style="medium"/>
      <top/>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thin"/>
      <top/>
      <bottom style="medium"/>
    </border>
    <border>
      <left style="thin"/>
      <right/>
      <top style="thin"/>
      <bottom style="thin"/>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style="medium"/>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48">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6"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8" fillId="0" borderId="10" xfId="54" applyFont="1" applyFill="1" applyBorder="1" applyAlignment="1">
      <alignment vertical="center" wrapText="1"/>
      <protection/>
    </xf>
    <xf numFmtId="0" fontId="8" fillId="0" borderId="10" xfId="0" applyFont="1" applyFill="1" applyBorder="1" applyAlignment="1">
      <alignment horizontal="justify" vertical="center" wrapText="1"/>
    </xf>
    <xf numFmtId="0" fontId="5" fillId="35"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7" fillId="34" borderId="0" xfId="0" applyFont="1" applyFill="1" applyAlignment="1">
      <alignment horizontal="center" vertical="center" wrapText="1"/>
    </xf>
    <xf numFmtId="0" fontId="5" fillId="35" borderId="0" xfId="0" applyFont="1" applyFill="1" applyAlignment="1">
      <alignment horizontal="center" vertical="center" wrapText="1"/>
    </xf>
    <xf numFmtId="0" fontId="9" fillId="35" borderId="0" xfId="0" applyFont="1" applyFill="1" applyAlignment="1">
      <alignment wrapText="1"/>
    </xf>
    <xf numFmtId="0" fontId="5" fillId="35"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top" wrapText="1"/>
    </xf>
    <xf numFmtId="164" fontId="8" fillId="0" borderId="10" xfId="54" applyNumberFormat="1" applyFont="1" applyFill="1" applyBorder="1" applyAlignment="1">
      <alignment horizontal="center" vertical="center" wrapText="1"/>
      <protection/>
    </xf>
    <xf numFmtId="164" fontId="8" fillId="0" borderId="10" xfId="0" applyNumberFormat="1" applyFont="1" applyFill="1" applyBorder="1" applyAlignment="1">
      <alignment horizontal="center" vertical="center" wrapText="1"/>
    </xf>
    <xf numFmtId="0" fontId="5" fillId="35" borderId="13" xfId="0" applyFont="1" applyFill="1" applyBorder="1" applyAlignment="1">
      <alignment horizontal="left" vertical="center" wrapText="1"/>
    </xf>
    <xf numFmtId="9" fontId="5" fillId="35" borderId="14" xfId="0" applyNumberFormat="1" applyFont="1" applyFill="1" applyBorder="1" applyAlignment="1">
      <alignment horizontal="center" vertical="center" wrapText="1"/>
    </xf>
    <xf numFmtId="0" fontId="3" fillId="34" borderId="13" xfId="0" applyFont="1" applyFill="1" applyBorder="1" applyAlignment="1">
      <alignment horizontal="left" vertical="center" wrapText="1"/>
    </xf>
    <xf numFmtId="9" fontId="3" fillId="34"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9" fontId="3" fillId="33" borderId="14"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6" fillId="34" borderId="13" xfId="0" applyFont="1" applyFill="1" applyBorder="1" applyAlignment="1">
      <alignment wrapText="1"/>
    </xf>
    <xf numFmtId="9" fontId="2" fillId="33" borderId="14" xfId="0" applyNumberFormat="1" applyFont="1" applyFill="1" applyBorder="1" applyAlignment="1">
      <alignment horizontal="center" vertical="center" wrapText="1"/>
    </xf>
    <xf numFmtId="9" fontId="2" fillId="34" borderId="14"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center" vertical="center" wrapText="1"/>
    </xf>
    <xf numFmtId="164" fontId="3" fillId="36" borderId="11" xfId="0" applyNumberFormat="1" applyFont="1" applyFill="1" applyBorder="1" applyAlignment="1">
      <alignment horizontal="center" vertical="center" wrapText="1"/>
    </xf>
    <xf numFmtId="9" fontId="2" fillId="36" borderId="18"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164"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vertical="top" wrapText="1"/>
    </xf>
    <xf numFmtId="0" fontId="17"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7" fillId="33" borderId="10" xfId="0" applyFont="1" applyFill="1" applyBorder="1" applyAlignment="1">
      <alignment horizontal="left" vertical="center" wrapText="1"/>
    </xf>
    <xf numFmtId="0" fontId="17" fillId="0" borderId="10" xfId="0" applyFont="1" applyFill="1" applyBorder="1" applyAlignment="1">
      <alignment horizontal="justify" vertical="top" wrapText="1"/>
    </xf>
    <xf numFmtId="0" fontId="18" fillId="0" borderId="10" xfId="54" applyFont="1" applyFill="1" applyBorder="1" applyAlignment="1">
      <alignment vertical="center" wrapText="1"/>
      <protection/>
    </xf>
    <xf numFmtId="0" fontId="18" fillId="0" borderId="10" xfId="0" applyFont="1" applyFill="1" applyBorder="1" applyAlignment="1">
      <alignment horizontal="justify" vertical="center" wrapText="1"/>
    </xf>
    <xf numFmtId="9" fontId="2" fillId="0" borderId="14" xfId="0" applyNumberFormat="1" applyFont="1" applyFill="1" applyBorder="1" applyAlignment="1">
      <alignment horizontal="center" vertical="center" wrapText="1"/>
    </xf>
    <xf numFmtId="164" fontId="2" fillId="33" borderId="24" xfId="0" applyNumberFormat="1" applyFont="1" applyFill="1" applyBorder="1" applyAlignment="1">
      <alignment horizontal="center" vertical="center" wrapText="1"/>
    </xf>
    <xf numFmtId="9" fontId="2" fillId="33" borderId="25" xfId="0" applyNumberFormat="1"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164" fontId="56" fillId="33"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1" fillId="33" borderId="10" xfId="0" applyFont="1" applyFill="1" applyBorder="1" applyAlignment="1">
      <alignment horizontal="left" vertical="center" wrapText="1"/>
    </xf>
    <xf numFmtId="0" fontId="21" fillId="0" borderId="10" xfId="0" applyFont="1" applyFill="1" applyBorder="1" applyAlignment="1">
      <alignment horizontal="justify" vertical="top" wrapText="1"/>
    </xf>
    <xf numFmtId="0" fontId="21" fillId="0" borderId="10" xfId="0" applyFont="1" applyFill="1" applyBorder="1" applyAlignment="1">
      <alignment horizontal="left" vertical="center" wrapText="1"/>
    </xf>
    <xf numFmtId="0" fontId="22" fillId="0" borderId="10" xfId="54" applyFont="1" applyFill="1" applyBorder="1" applyAlignment="1">
      <alignment vertical="center" wrapText="1"/>
      <protection/>
    </xf>
    <xf numFmtId="0" fontId="2" fillId="33" borderId="10" xfId="0" applyFont="1" applyFill="1" applyBorder="1" applyAlignment="1">
      <alignment horizontal="center" vertical="center" wrapText="1"/>
    </xf>
    <xf numFmtId="164" fontId="2" fillId="37" borderId="10" xfId="0" applyNumberFormat="1" applyFont="1" applyFill="1" applyBorder="1" applyAlignment="1">
      <alignment horizontal="center" vertical="center" wrapText="1"/>
    </xf>
    <xf numFmtId="164" fontId="3" fillId="37" borderId="10" xfId="0" applyNumberFormat="1" applyFont="1" applyFill="1" applyBorder="1" applyAlignment="1">
      <alignment horizontal="center" vertical="center" wrapText="1"/>
    </xf>
    <xf numFmtId="164" fontId="2" fillId="38" borderId="10" xfId="0" applyNumberFormat="1" applyFont="1" applyFill="1" applyBorder="1" applyAlignment="1">
      <alignment horizontal="center" vertical="center" wrapText="1"/>
    </xf>
    <xf numFmtId="164" fontId="3" fillId="39"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3" fillId="33" borderId="10" xfId="0" applyFont="1" applyFill="1" applyBorder="1" applyAlignment="1">
      <alignment horizontal="left" vertical="center" wrapText="1"/>
    </xf>
    <xf numFmtId="0" fontId="5" fillId="33" borderId="0" xfId="0" applyFont="1" applyFill="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10" fillId="33" borderId="0" xfId="0" applyFont="1" applyFill="1" applyAlignment="1">
      <alignment horizontal="left" vertical="center" wrapText="1"/>
    </xf>
    <xf numFmtId="0" fontId="14" fillId="33" borderId="24"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2" fillId="33" borderId="19" xfId="0"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0" fillId="0" borderId="23" xfId="0" applyFont="1" applyBorder="1" applyAlignment="1">
      <alignment/>
    </xf>
    <xf numFmtId="0" fontId="0" fillId="0" borderId="18" xfId="0" applyFont="1" applyBorder="1" applyAlignment="1">
      <alignment/>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35" borderId="37" xfId="0" applyFont="1" applyFill="1" applyBorder="1" applyAlignment="1">
      <alignment horizontal="right" wrapText="1"/>
    </xf>
    <xf numFmtId="0" fontId="5" fillId="35" borderId="38" xfId="0" applyFont="1" applyFill="1" applyBorder="1" applyAlignment="1">
      <alignment horizontal="right" wrapText="1"/>
    </xf>
    <xf numFmtId="0" fontId="5" fillId="35" borderId="12" xfId="0" applyFont="1" applyFill="1" applyBorder="1" applyAlignment="1">
      <alignment horizontal="right" wrapText="1"/>
    </xf>
    <xf numFmtId="0" fontId="3" fillId="36" borderId="20" xfId="0" applyFont="1" applyFill="1" applyBorder="1" applyAlignment="1">
      <alignment horizontal="left" vertical="center" wrapText="1"/>
    </xf>
    <xf numFmtId="0" fontId="3" fillId="36" borderId="11" xfId="0" applyFont="1" applyFill="1" applyBorder="1" applyAlignment="1">
      <alignment horizontal="left" vertical="center" wrapText="1"/>
    </xf>
    <xf numFmtId="164" fontId="2" fillId="0" borderId="24" xfId="0" applyNumberFormat="1" applyFont="1" applyFill="1" applyBorder="1" applyAlignment="1">
      <alignment horizontal="center" vertical="center" wrapText="1"/>
    </xf>
    <xf numFmtId="0" fontId="0" fillId="0" borderId="22" xfId="0" applyBorder="1" applyAlignment="1">
      <alignment/>
    </xf>
    <xf numFmtId="0" fontId="0" fillId="0" borderId="11" xfId="0" applyBorder="1" applyAlignment="1">
      <alignment/>
    </xf>
    <xf numFmtId="164" fontId="2" fillId="0" borderId="2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3"/>
  <sheetViews>
    <sheetView tabSelected="1" view="pageBreakPreview" zoomScale="60" zoomScalePageLayoutView="0" workbookViewId="0" topLeftCell="A1">
      <selection activeCell="A1" sqref="A1:I1"/>
    </sheetView>
  </sheetViews>
  <sheetFormatPr defaultColWidth="9.140625" defaultRowHeight="15"/>
  <cols>
    <col min="1" max="1" width="9.140625" style="2" customWidth="1"/>
    <col min="2" max="2" width="12.28125" style="2" customWidth="1"/>
    <col min="3" max="3" width="110.00390625" style="1" customWidth="1"/>
    <col min="4" max="4" width="41.8515625" style="1" customWidth="1"/>
    <col min="5" max="5" width="36.421875" style="1" customWidth="1"/>
    <col min="6" max="6" width="12.7109375" style="1" customWidth="1"/>
    <col min="7" max="9" width="12.7109375" style="2" customWidth="1"/>
    <col min="10" max="10" width="9.140625" style="2" customWidth="1"/>
    <col min="11" max="16384" width="9.140625" style="2" customWidth="1"/>
  </cols>
  <sheetData>
    <row r="1" spans="1:9" ht="20.25" customHeight="1">
      <c r="A1" s="97" t="s">
        <v>152</v>
      </c>
      <c r="B1" s="97"/>
      <c r="C1" s="97"/>
      <c r="D1" s="97"/>
      <c r="E1" s="97"/>
      <c r="F1" s="97"/>
      <c r="G1" s="97"/>
      <c r="H1" s="97"/>
      <c r="I1" s="97"/>
    </row>
    <row r="2" spans="1:9" ht="20.25" customHeight="1">
      <c r="A2" s="97" t="s">
        <v>167</v>
      </c>
      <c r="B2" s="97"/>
      <c r="C2" s="97"/>
      <c r="D2" s="97"/>
      <c r="E2" s="97"/>
      <c r="F2" s="97"/>
      <c r="G2" s="97"/>
      <c r="H2" s="97"/>
      <c r="I2" s="97"/>
    </row>
    <row r="3" spans="1:9" ht="20.25" customHeight="1">
      <c r="A3" s="108" t="s">
        <v>97</v>
      </c>
      <c r="B3" s="108"/>
      <c r="C3" s="108"/>
      <c r="D3" s="108"/>
      <c r="E3" s="108"/>
      <c r="F3" s="108"/>
      <c r="G3" s="108"/>
      <c r="H3" s="108"/>
      <c r="I3" s="108"/>
    </row>
    <row r="4" spans="1:9" ht="20.25" customHeight="1">
      <c r="A4" s="108" t="s">
        <v>115</v>
      </c>
      <c r="B4" s="108"/>
      <c r="C4" s="108"/>
      <c r="D4" s="108"/>
      <c r="E4" s="108"/>
      <c r="F4" s="108"/>
      <c r="G4" s="108"/>
      <c r="H4" s="108"/>
      <c r="I4" s="108"/>
    </row>
    <row r="5" spans="1:9" ht="20.25" customHeight="1">
      <c r="A5" s="108" t="s">
        <v>98</v>
      </c>
      <c r="B5" s="108"/>
      <c r="C5" s="108"/>
      <c r="D5" s="108"/>
      <c r="E5" s="108"/>
      <c r="F5" s="108"/>
      <c r="G5" s="108"/>
      <c r="H5" s="108"/>
      <c r="I5" s="108"/>
    </row>
    <row r="6" spans="2:15" ht="3.75" customHeight="1" thickBot="1">
      <c r="B6" s="107"/>
      <c r="C6" s="107"/>
      <c r="D6" s="107"/>
      <c r="E6" s="107"/>
      <c r="F6" s="107"/>
      <c r="G6" s="107"/>
      <c r="H6" s="107"/>
      <c r="I6" s="107"/>
      <c r="J6" s="4"/>
      <c r="K6" s="4"/>
      <c r="L6" s="4"/>
      <c r="M6" s="4"/>
      <c r="N6" s="4"/>
      <c r="O6" s="4"/>
    </row>
    <row r="7" spans="1:9" s="4" customFormat="1" ht="18.75">
      <c r="A7" s="121" t="s">
        <v>1</v>
      </c>
      <c r="B7" s="115" t="s">
        <v>108</v>
      </c>
      <c r="C7" s="101" t="s">
        <v>2</v>
      </c>
      <c r="D7" s="101"/>
      <c r="E7" s="115" t="s">
        <v>106</v>
      </c>
      <c r="F7" s="101" t="s">
        <v>104</v>
      </c>
      <c r="G7" s="101"/>
      <c r="H7" s="101"/>
      <c r="I7" s="102"/>
    </row>
    <row r="8" spans="1:9" s="4" customFormat="1" ht="39" customHeight="1">
      <c r="A8" s="122"/>
      <c r="B8" s="116"/>
      <c r="C8" s="111"/>
      <c r="D8" s="111"/>
      <c r="E8" s="116"/>
      <c r="F8" s="105" t="s">
        <v>100</v>
      </c>
      <c r="G8" s="106"/>
      <c r="H8" s="111" t="s">
        <v>102</v>
      </c>
      <c r="I8" s="112"/>
    </row>
    <row r="9" spans="1:9" s="4" customFormat="1" ht="21.75" customHeight="1">
      <c r="A9" s="122"/>
      <c r="B9" s="116"/>
      <c r="C9" s="103" t="s">
        <v>110</v>
      </c>
      <c r="D9" s="109" t="s">
        <v>127</v>
      </c>
      <c r="E9" s="116"/>
      <c r="F9" s="103" t="s">
        <v>99</v>
      </c>
      <c r="G9" s="28" t="s">
        <v>101</v>
      </c>
      <c r="H9" s="103" t="s">
        <v>105</v>
      </c>
      <c r="I9" s="113" t="s">
        <v>103</v>
      </c>
    </row>
    <row r="10" spans="1:9" s="4" customFormat="1" ht="21.75" customHeight="1" thickBot="1">
      <c r="A10" s="123"/>
      <c r="B10" s="117"/>
      <c r="C10" s="104"/>
      <c r="D10" s="110"/>
      <c r="E10" s="117"/>
      <c r="F10" s="104"/>
      <c r="G10" s="51" t="s">
        <v>168</v>
      </c>
      <c r="H10" s="104"/>
      <c r="I10" s="114"/>
    </row>
    <row r="11" spans="1:9" s="4" customFormat="1" ht="33.75" customHeight="1" thickBot="1">
      <c r="A11" s="98" t="s">
        <v>117</v>
      </c>
      <c r="B11" s="99"/>
      <c r="C11" s="99"/>
      <c r="D11" s="99"/>
      <c r="E11" s="99"/>
      <c r="F11" s="99"/>
      <c r="G11" s="99"/>
      <c r="H11" s="99"/>
      <c r="I11" s="100"/>
    </row>
    <row r="12" spans="1:9" s="4" customFormat="1" ht="24.75" customHeight="1">
      <c r="A12" s="135" t="s">
        <v>107</v>
      </c>
      <c r="B12" s="136"/>
      <c r="C12" s="136"/>
      <c r="D12" s="52"/>
      <c r="E12" s="53"/>
      <c r="F12" s="54">
        <f>F13+F49</f>
        <v>36111.3</v>
      </c>
      <c r="G12" s="54">
        <f>G13+G49</f>
        <v>7922</v>
      </c>
      <c r="H12" s="54">
        <f>H13+H49</f>
        <v>1427</v>
      </c>
      <c r="I12" s="55">
        <f>IF(OR(G12=0,H12=0),"",H12/G12)</f>
        <v>0.18013127997980308</v>
      </c>
    </row>
    <row r="13" spans="1:15" s="22" customFormat="1" ht="31.5" customHeight="1">
      <c r="A13" s="37"/>
      <c r="B13" s="20" t="s">
        <v>3</v>
      </c>
      <c r="C13" s="25" t="s">
        <v>5</v>
      </c>
      <c r="D13" s="25"/>
      <c r="E13" s="25"/>
      <c r="F13" s="29">
        <f>F14+F20+F24+F32+F42</f>
        <v>9655</v>
      </c>
      <c r="G13" s="29">
        <f>G14+G20+G24+G32+G42</f>
        <v>2042</v>
      </c>
      <c r="H13" s="29">
        <f>H14+H20+H24+H32+H42</f>
        <v>1427</v>
      </c>
      <c r="I13" s="38">
        <f>IF(OR(G13=0,H13=0),"",H13/G13)</f>
        <v>0.698824681684623</v>
      </c>
      <c r="J13" s="21"/>
      <c r="K13" s="21"/>
      <c r="L13" s="21"/>
      <c r="M13" s="21"/>
      <c r="N13" s="21"/>
      <c r="O13" s="21"/>
    </row>
    <row r="14" spans="1:15" s="13" customFormat="1" ht="40.5" customHeight="1">
      <c r="A14" s="39"/>
      <c r="B14" s="7" t="s">
        <v>0</v>
      </c>
      <c r="C14" s="26" t="s">
        <v>70</v>
      </c>
      <c r="D14" s="26"/>
      <c r="E14" s="26"/>
      <c r="F14" s="30">
        <f>SUM(F15:F19)</f>
        <v>2100</v>
      </c>
      <c r="G14" s="30">
        <f>SUM(G15:G19)</f>
        <v>600</v>
      </c>
      <c r="H14" s="30">
        <f>SUM(H15:H19)</f>
        <v>0</v>
      </c>
      <c r="I14" s="40">
        <f aca="true" t="shared" si="0" ref="I14:I69">IF(OR(G14=0,H14=0),"",H14/G14)</f>
      </c>
      <c r="J14" s="12"/>
      <c r="K14" s="12"/>
      <c r="L14" s="12"/>
      <c r="M14" s="12"/>
      <c r="N14" s="12"/>
      <c r="O14" s="12"/>
    </row>
    <row r="15" spans="1:15" s="13" customFormat="1" ht="108.75" customHeight="1">
      <c r="A15" s="128">
        <v>1</v>
      </c>
      <c r="B15" s="142" t="s">
        <v>8</v>
      </c>
      <c r="C15" s="6" t="s">
        <v>109</v>
      </c>
      <c r="D15" s="143" t="s">
        <v>128</v>
      </c>
      <c r="E15" s="129" t="s">
        <v>157</v>
      </c>
      <c r="F15" s="137">
        <v>1900</v>
      </c>
      <c r="G15" s="137">
        <v>500</v>
      </c>
      <c r="H15" s="137">
        <v>0</v>
      </c>
      <c r="I15" s="125">
        <f t="shared" si="0"/>
      </c>
      <c r="J15" s="12"/>
      <c r="K15" s="12"/>
      <c r="L15" s="12"/>
      <c r="M15" s="12"/>
      <c r="N15" s="12"/>
      <c r="O15" s="12"/>
    </row>
    <row r="16" spans="1:15" s="13" customFormat="1" ht="97.5" customHeight="1">
      <c r="A16" s="128"/>
      <c r="B16" s="142"/>
      <c r="C16" s="6" t="s">
        <v>75</v>
      </c>
      <c r="D16" s="144"/>
      <c r="E16" s="130"/>
      <c r="F16" s="138"/>
      <c r="G16" s="140"/>
      <c r="H16" s="140"/>
      <c r="I16" s="126"/>
      <c r="J16" s="12"/>
      <c r="K16" s="12"/>
      <c r="L16" s="12"/>
      <c r="M16" s="12"/>
      <c r="N16" s="12"/>
      <c r="O16" s="12"/>
    </row>
    <row r="17" spans="1:15" s="13" customFormat="1" ht="201.75" customHeight="1">
      <c r="A17" s="128"/>
      <c r="B17" s="142"/>
      <c r="C17" s="6" t="s">
        <v>74</v>
      </c>
      <c r="D17" s="145"/>
      <c r="E17" s="131"/>
      <c r="F17" s="139"/>
      <c r="G17" s="141"/>
      <c r="H17" s="141"/>
      <c r="I17" s="127"/>
      <c r="J17" s="12"/>
      <c r="K17" s="12"/>
      <c r="L17" s="12"/>
      <c r="M17" s="12"/>
      <c r="N17" s="12"/>
      <c r="O17" s="12"/>
    </row>
    <row r="18" spans="1:15" s="13" customFormat="1" ht="127.5" customHeight="1">
      <c r="A18" s="41">
        <v>2</v>
      </c>
      <c r="B18" s="11" t="s">
        <v>15</v>
      </c>
      <c r="C18" s="6" t="s">
        <v>65</v>
      </c>
      <c r="D18" s="69" t="s">
        <v>129</v>
      </c>
      <c r="E18" s="6"/>
      <c r="F18" s="31">
        <v>100</v>
      </c>
      <c r="G18" s="31">
        <v>50</v>
      </c>
      <c r="H18" s="31">
        <v>0</v>
      </c>
      <c r="I18" s="78"/>
      <c r="J18" s="12"/>
      <c r="K18" s="12"/>
      <c r="L18" s="12"/>
      <c r="M18" s="12"/>
      <c r="N18" s="12"/>
      <c r="O18" s="12"/>
    </row>
    <row r="19" spans="1:15" s="13" customFormat="1" ht="38.25">
      <c r="A19" s="41">
        <v>3</v>
      </c>
      <c r="B19" s="11" t="s">
        <v>34</v>
      </c>
      <c r="C19" s="6" t="s">
        <v>71</v>
      </c>
      <c r="D19" s="69" t="s">
        <v>130</v>
      </c>
      <c r="E19" s="6"/>
      <c r="F19" s="31">
        <v>100</v>
      </c>
      <c r="G19" s="31">
        <v>50</v>
      </c>
      <c r="H19" s="31">
        <v>0</v>
      </c>
      <c r="I19" s="78">
        <f t="shared" si="0"/>
      </c>
      <c r="J19" s="12"/>
      <c r="K19" s="12"/>
      <c r="L19" s="12"/>
      <c r="M19" s="12"/>
      <c r="N19" s="12"/>
      <c r="O19" s="12"/>
    </row>
    <row r="20" spans="1:15" s="13" customFormat="1" ht="37.5">
      <c r="A20" s="39"/>
      <c r="B20" s="7" t="s">
        <v>35</v>
      </c>
      <c r="C20" s="26" t="s">
        <v>72</v>
      </c>
      <c r="D20" s="26"/>
      <c r="E20" s="26"/>
      <c r="F20" s="30">
        <f>SUM(F21:F22)</f>
        <v>50</v>
      </c>
      <c r="G20" s="30">
        <f>SUM(G21:G22)</f>
        <v>0</v>
      </c>
      <c r="H20" s="30">
        <f>SUM(H21:H22)</f>
        <v>0</v>
      </c>
      <c r="I20" s="40">
        <f t="shared" si="0"/>
      </c>
      <c r="J20" s="12"/>
      <c r="K20" s="12"/>
      <c r="L20" s="12"/>
      <c r="M20" s="12"/>
      <c r="N20" s="12"/>
      <c r="O20" s="12"/>
    </row>
    <row r="21" spans="1:15" s="13" customFormat="1" ht="60.75" customHeight="1">
      <c r="A21" s="41">
        <v>4</v>
      </c>
      <c r="B21" s="14" t="s">
        <v>36</v>
      </c>
      <c r="C21" s="6" t="s">
        <v>73</v>
      </c>
      <c r="D21" s="69" t="s">
        <v>73</v>
      </c>
      <c r="E21" s="6"/>
      <c r="F21" s="31">
        <v>50</v>
      </c>
      <c r="G21" s="31">
        <v>0</v>
      </c>
      <c r="H21" s="31">
        <v>0</v>
      </c>
      <c r="I21" s="42">
        <f t="shared" si="0"/>
      </c>
      <c r="J21" s="12"/>
      <c r="K21" s="12"/>
      <c r="L21" s="12"/>
      <c r="M21" s="12"/>
      <c r="N21" s="12"/>
      <c r="O21" s="12"/>
    </row>
    <row r="22" spans="1:15" s="13" customFormat="1" ht="136.5" customHeight="1" hidden="1">
      <c r="A22" s="41">
        <v>6</v>
      </c>
      <c r="B22" s="11" t="s">
        <v>37</v>
      </c>
      <c r="C22" s="70" t="s">
        <v>76</v>
      </c>
      <c r="D22" s="6"/>
      <c r="E22" s="6"/>
      <c r="F22" s="31"/>
      <c r="G22" s="31"/>
      <c r="H22" s="84"/>
      <c r="I22" s="42">
        <f t="shared" si="0"/>
      </c>
      <c r="J22" s="12"/>
      <c r="K22" s="12"/>
      <c r="L22" s="12"/>
      <c r="M22" s="12"/>
      <c r="N22" s="12"/>
      <c r="O22" s="12"/>
    </row>
    <row r="23" spans="1:15" s="13" customFormat="1" ht="18.75" hidden="1">
      <c r="A23" s="41">
        <v>7</v>
      </c>
      <c r="B23" s="11"/>
      <c r="C23" s="6" t="s">
        <v>126</v>
      </c>
      <c r="D23" s="6"/>
      <c r="E23" s="6"/>
      <c r="F23" s="31"/>
      <c r="G23" s="31"/>
      <c r="H23" s="84"/>
      <c r="I23" s="42"/>
      <c r="J23" s="12"/>
      <c r="K23" s="12"/>
      <c r="L23" s="12"/>
      <c r="M23" s="12"/>
      <c r="N23" s="12"/>
      <c r="O23" s="12"/>
    </row>
    <row r="24" spans="1:15" s="13" customFormat="1" ht="18.75">
      <c r="A24" s="39"/>
      <c r="B24" s="7" t="s">
        <v>48</v>
      </c>
      <c r="C24" s="26" t="s">
        <v>91</v>
      </c>
      <c r="D24" s="26"/>
      <c r="E24" s="26"/>
      <c r="F24" s="30">
        <f>SUM(F25:F30)</f>
        <v>200</v>
      </c>
      <c r="G24" s="30">
        <f>SUM(G25:G30)</f>
        <v>100</v>
      </c>
      <c r="H24" s="30">
        <f>SUM(H25:H30)</f>
        <v>0</v>
      </c>
      <c r="I24" s="40">
        <f t="shared" si="0"/>
      </c>
      <c r="J24" s="12"/>
      <c r="K24" s="12"/>
      <c r="L24" s="12"/>
      <c r="M24" s="12"/>
      <c r="N24" s="12"/>
      <c r="O24" s="12"/>
    </row>
    <row r="25" spans="1:15" s="13" customFormat="1" ht="237.75" customHeight="1">
      <c r="A25" s="41">
        <v>5</v>
      </c>
      <c r="B25" s="11" t="s">
        <v>50</v>
      </c>
      <c r="C25" s="6" t="s">
        <v>112</v>
      </c>
      <c r="D25" s="68" t="s">
        <v>131</v>
      </c>
      <c r="E25" s="6" t="s">
        <v>158</v>
      </c>
      <c r="F25" s="31">
        <v>100</v>
      </c>
      <c r="G25" s="31">
        <v>50</v>
      </c>
      <c r="H25" s="31">
        <v>0</v>
      </c>
      <c r="I25" s="78">
        <f t="shared" si="0"/>
      </c>
      <c r="J25" s="12"/>
      <c r="K25" s="12"/>
      <c r="L25" s="12"/>
      <c r="M25" s="12"/>
      <c r="N25" s="12"/>
      <c r="O25" s="12"/>
    </row>
    <row r="26" spans="1:15" ht="319.5" customHeight="1">
      <c r="A26" s="43">
        <v>6</v>
      </c>
      <c r="B26" s="3" t="s">
        <v>51</v>
      </c>
      <c r="C26" s="6" t="s">
        <v>113</v>
      </c>
      <c r="D26" s="68" t="s">
        <v>132</v>
      </c>
      <c r="E26" s="6"/>
      <c r="F26" s="31">
        <v>100</v>
      </c>
      <c r="G26" s="32">
        <v>50</v>
      </c>
      <c r="H26" s="32">
        <v>0</v>
      </c>
      <c r="I26" s="44">
        <f t="shared" si="0"/>
      </c>
      <c r="J26" s="4"/>
      <c r="K26" s="4"/>
      <c r="L26" s="4"/>
      <c r="M26" s="4"/>
      <c r="N26" s="4"/>
      <c r="O26" s="4"/>
    </row>
    <row r="27" spans="1:15" ht="18.75" hidden="1">
      <c r="A27" s="41">
        <v>10</v>
      </c>
      <c r="B27" s="3" t="s">
        <v>52</v>
      </c>
      <c r="C27" s="71" t="s">
        <v>77</v>
      </c>
      <c r="D27" s="15"/>
      <c r="E27" s="15"/>
      <c r="F27" s="34"/>
      <c r="G27" s="32"/>
      <c r="H27" s="33"/>
      <c r="I27" s="44">
        <f t="shared" si="0"/>
      </c>
      <c r="J27" s="4"/>
      <c r="K27" s="4"/>
      <c r="L27" s="4"/>
      <c r="M27" s="4"/>
      <c r="N27" s="4"/>
      <c r="O27" s="4"/>
    </row>
    <row r="28" spans="1:15" ht="0.75" customHeight="1">
      <c r="A28" s="43">
        <v>11</v>
      </c>
      <c r="B28" s="3" t="s">
        <v>53</v>
      </c>
      <c r="C28" s="71" t="s">
        <v>92</v>
      </c>
      <c r="D28" s="15"/>
      <c r="E28" s="15"/>
      <c r="F28" s="34"/>
      <c r="G28" s="32"/>
      <c r="H28" s="33"/>
      <c r="I28" s="44">
        <f t="shared" si="0"/>
      </c>
      <c r="J28" s="4"/>
      <c r="K28" s="4"/>
      <c r="L28" s="4"/>
      <c r="M28" s="4"/>
      <c r="N28" s="4"/>
      <c r="O28" s="4"/>
    </row>
    <row r="29" spans="1:15" ht="30" hidden="1">
      <c r="A29" s="41">
        <v>12</v>
      </c>
      <c r="B29" s="3" t="s">
        <v>54</v>
      </c>
      <c r="C29" s="71" t="s">
        <v>93</v>
      </c>
      <c r="D29" s="15"/>
      <c r="E29" s="15"/>
      <c r="F29" s="34"/>
      <c r="G29" s="32"/>
      <c r="H29" s="33"/>
      <c r="I29" s="44">
        <f t="shared" si="0"/>
      </c>
      <c r="J29" s="4"/>
      <c r="K29" s="4"/>
      <c r="L29" s="4"/>
      <c r="M29" s="4"/>
      <c r="N29" s="4"/>
      <c r="O29" s="4"/>
    </row>
    <row r="30" spans="1:15" ht="30" hidden="1">
      <c r="A30" s="43">
        <v>13</v>
      </c>
      <c r="B30" s="3" t="s">
        <v>55</v>
      </c>
      <c r="C30" s="71" t="s">
        <v>64</v>
      </c>
      <c r="D30" s="15"/>
      <c r="E30" s="15"/>
      <c r="F30" s="34"/>
      <c r="G30" s="32"/>
      <c r="H30" s="33"/>
      <c r="I30" s="44">
        <f t="shared" si="0"/>
      </c>
      <c r="J30" s="4"/>
      <c r="K30" s="4"/>
      <c r="L30" s="4"/>
      <c r="M30" s="4"/>
      <c r="N30" s="4"/>
      <c r="O30" s="4"/>
    </row>
    <row r="31" spans="1:15" ht="18.75" hidden="1">
      <c r="A31" s="43">
        <v>15</v>
      </c>
      <c r="B31" s="3"/>
      <c r="C31" s="6" t="s">
        <v>126</v>
      </c>
      <c r="D31" s="6"/>
      <c r="E31" s="6"/>
      <c r="F31" s="31"/>
      <c r="G31" s="32"/>
      <c r="H31" s="83"/>
      <c r="I31" s="44"/>
      <c r="J31" s="4"/>
      <c r="K31" s="4"/>
      <c r="L31" s="4"/>
      <c r="M31" s="4"/>
      <c r="N31" s="4"/>
      <c r="O31" s="4"/>
    </row>
    <row r="32" spans="1:15" ht="37.5" customHeight="1">
      <c r="A32" s="39"/>
      <c r="B32" s="7" t="s">
        <v>49</v>
      </c>
      <c r="C32" s="26" t="s">
        <v>88</v>
      </c>
      <c r="D32" s="26"/>
      <c r="E32" s="26"/>
      <c r="F32" s="30">
        <f>F34+F35+F36+F37+F38+F39+F41</f>
        <v>6120</v>
      </c>
      <c r="G32" s="30">
        <f>G34+G35+G36+G37+G38+G39+G41</f>
        <v>1037</v>
      </c>
      <c r="H32" s="30">
        <f>H34+H35+H36+H37+H38+H39+H41</f>
        <v>1427</v>
      </c>
      <c r="I32" s="40">
        <f t="shared" si="0"/>
        <v>1.3760848601735776</v>
      </c>
      <c r="J32" s="4"/>
      <c r="K32" s="4"/>
      <c r="L32" s="4"/>
      <c r="M32" s="4"/>
      <c r="N32" s="4"/>
      <c r="O32" s="4"/>
    </row>
    <row r="33" spans="1:15" ht="80.25" customHeight="1" hidden="1">
      <c r="A33" s="43">
        <v>16</v>
      </c>
      <c r="B33" s="3" t="s">
        <v>56</v>
      </c>
      <c r="C33" s="73" t="s">
        <v>78</v>
      </c>
      <c r="D33" s="16"/>
      <c r="E33" s="16"/>
      <c r="F33" s="31"/>
      <c r="G33" s="32"/>
      <c r="H33" s="83"/>
      <c r="I33" s="44">
        <f t="shared" si="0"/>
      </c>
      <c r="J33" s="4"/>
      <c r="K33" s="4"/>
      <c r="L33" s="4"/>
      <c r="M33" s="4"/>
      <c r="N33" s="4"/>
      <c r="O33" s="4"/>
    </row>
    <row r="34" spans="1:15" ht="131.25">
      <c r="A34" s="43">
        <v>8</v>
      </c>
      <c r="B34" s="90" t="s">
        <v>56</v>
      </c>
      <c r="C34" s="5" t="s">
        <v>66</v>
      </c>
      <c r="D34" s="74" t="s">
        <v>66</v>
      </c>
      <c r="E34" s="86" t="s">
        <v>172</v>
      </c>
      <c r="F34" s="32">
        <v>160</v>
      </c>
      <c r="G34" s="93">
        <v>107</v>
      </c>
      <c r="H34" s="32">
        <v>1427</v>
      </c>
      <c r="I34" s="44">
        <f t="shared" si="0"/>
        <v>13.336448598130842</v>
      </c>
      <c r="J34" s="4"/>
      <c r="K34" s="4"/>
      <c r="L34" s="4"/>
      <c r="M34" s="4"/>
      <c r="N34" s="4"/>
      <c r="O34" s="4"/>
    </row>
    <row r="35" spans="1:15" ht="76.5">
      <c r="A35" s="43">
        <v>9</v>
      </c>
      <c r="B35" s="90" t="s">
        <v>57</v>
      </c>
      <c r="C35" s="5" t="s">
        <v>67</v>
      </c>
      <c r="D35" s="74" t="s">
        <v>67</v>
      </c>
      <c r="E35" s="86"/>
      <c r="F35" s="32">
        <v>200</v>
      </c>
      <c r="G35" s="32">
        <v>100</v>
      </c>
      <c r="H35" s="33">
        <v>0</v>
      </c>
      <c r="I35" s="44">
        <f t="shared" si="0"/>
      </c>
      <c r="J35" s="4"/>
      <c r="K35" s="4"/>
      <c r="L35" s="4"/>
      <c r="M35" s="4"/>
      <c r="N35" s="4"/>
      <c r="O35" s="4"/>
    </row>
    <row r="36" spans="1:15" ht="52.5" customHeight="1">
      <c r="A36" s="43">
        <v>10</v>
      </c>
      <c r="B36" s="90" t="s">
        <v>58</v>
      </c>
      <c r="C36" s="5" t="s">
        <v>79</v>
      </c>
      <c r="D36" s="74" t="s">
        <v>79</v>
      </c>
      <c r="E36" s="5"/>
      <c r="F36" s="32">
        <v>460</v>
      </c>
      <c r="G36" s="93">
        <v>230</v>
      </c>
      <c r="H36" s="33">
        <v>0</v>
      </c>
      <c r="I36" s="44">
        <f t="shared" si="0"/>
      </c>
      <c r="J36" s="4"/>
      <c r="K36" s="4"/>
      <c r="L36" s="4"/>
      <c r="M36" s="4"/>
      <c r="N36" s="4"/>
      <c r="O36" s="4"/>
    </row>
    <row r="37" spans="1:15" ht="25.5">
      <c r="A37" s="43">
        <v>11</v>
      </c>
      <c r="B37" s="90" t="s">
        <v>59</v>
      </c>
      <c r="C37" s="6" t="s">
        <v>62</v>
      </c>
      <c r="D37" s="69" t="s">
        <v>62</v>
      </c>
      <c r="E37" s="6"/>
      <c r="F37" s="31">
        <v>300</v>
      </c>
      <c r="G37" s="32">
        <v>50</v>
      </c>
      <c r="H37" s="93">
        <v>0</v>
      </c>
      <c r="I37" s="44">
        <f t="shared" si="0"/>
      </c>
      <c r="J37" s="4"/>
      <c r="K37" s="4"/>
      <c r="L37" s="4"/>
      <c r="M37" s="4"/>
      <c r="N37" s="4"/>
      <c r="O37" s="4"/>
    </row>
    <row r="38" spans="1:15" ht="68.25" customHeight="1">
      <c r="A38" s="43">
        <v>12</v>
      </c>
      <c r="B38" s="90" t="s">
        <v>60</v>
      </c>
      <c r="C38" s="17" t="s">
        <v>80</v>
      </c>
      <c r="D38" s="75" t="s">
        <v>80</v>
      </c>
      <c r="E38" s="87"/>
      <c r="F38" s="31">
        <v>400</v>
      </c>
      <c r="G38" s="32">
        <v>100</v>
      </c>
      <c r="H38" s="93">
        <v>0</v>
      </c>
      <c r="I38" s="44">
        <f t="shared" si="0"/>
      </c>
      <c r="J38" s="4"/>
      <c r="K38" s="4"/>
      <c r="L38" s="4"/>
      <c r="M38" s="4"/>
      <c r="N38" s="4"/>
      <c r="O38" s="4"/>
    </row>
    <row r="39" spans="1:17" ht="312" customHeight="1">
      <c r="A39" s="43">
        <v>13</v>
      </c>
      <c r="B39" s="90" t="s">
        <v>89</v>
      </c>
      <c r="C39" s="6" t="s">
        <v>114</v>
      </c>
      <c r="D39" s="69" t="s">
        <v>133</v>
      </c>
      <c r="E39" s="6" t="s">
        <v>138</v>
      </c>
      <c r="F39" s="31">
        <v>3550</v>
      </c>
      <c r="G39" s="32">
        <v>450</v>
      </c>
      <c r="H39" s="93">
        <v>0</v>
      </c>
      <c r="I39" s="47">
        <f t="shared" si="0"/>
      </c>
      <c r="J39" s="4"/>
      <c r="K39" s="4"/>
      <c r="L39" s="4"/>
      <c r="M39" s="4"/>
      <c r="N39" s="4"/>
      <c r="O39" s="4"/>
      <c r="Q39" s="2" t="s">
        <v>96</v>
      </c>
    </row>
    <row r="40" spans="1:15" ht="1.5" customHeight="1" hidden="1">
      <c r="A40" s="43">
        <v>23</v>
      </c>
      <c r="B40" s="3"/>
      <c r="C40" s="6" t="s">
        <v>126</v>
      </c>
      <c r="D40" s="6"/>
      <c r="E40" s="6"/>
      <c r="F40" s="31"/>
      <c r="G40" s="32"/>
      <c r="H40" s="92"/>
      <c r="I40" s="47">
        <f t="shared" si="0"/>
      </c>
      <c r="J40" s="4"/>
      <c r="K40" s="4"/>
      <c r="L40" s="4"/>
      <c r="M40" s="4"/>
      <c r="N40" s="4"/>
      <c r="O40" s="4"/>
    </row>
    <row r="41" spans="1:15" ht="103.5" customHeight="1">
      <c r="A41" s="43">
        <v>14</v>
      </c>
      <c r="B41" s="90" t="s">
        <v>90</v>
      </c>
      <c r="C41" s="6" t="s">
        <v>153</v>
      </c>
      <c r="D41" s="70" t="s">
        <v>154</v>
      </c>
      <c r="E41" s="6"/>
      <c r="F41" s="31">
        <v>1050</v>
      </c>
      <c r="G41" s="32">
        <v>0</v>
      </c>
      <c r="H41" s="93">
        <v>0</v>
      </c>
      <c r="I41" s="47">
        <f t="shared" si="0"/>
      </c>
      <c r="J41" s="4"/>
      <c r="K41" s="4"/>
      <c r="L41" s="4"/>
      <c r="M41" s="4"/>
      <c r="N41" s="4"/>
      <c r="O41" s="4"/>
    </row>
    <row r="42" spans="1:15" ht="18.75">
      <c r="A42" s="39"/>
      <c r="B42" s="7" t="s">
        <v>69</v>
      </c>
      <c r="C42" s="26" t="s">
        <v>68</v>
      </c>
      <c r="D42" s="26"/>
      <c r="E42" s="26"/>
      <c r="F42" s="30">
        <f>SUM(F43:F47)</f>
        <v>1185</v>
      </c>
      <c r="G42" s="30">
        <f>SUM(G43:G47)</f>
        <v>305</v>
      </c>
      <c r="H42" s="94">
        <f>SUM(H43:H47)</f>
        <v>0</v>
      </c>
      <c r="I42" s="40">
        <f t="shared" si="0"/>
      </c>
      <c r="J42" s="4"/>
      <c r="K42" s="4"/>
      <c r="L42" s="4"/>
      <c r="M42" s="4"/>
      <c r="N42" s="4"/>
      <c r="O42" s="4"/>
    </row>
    <row r="43" spans="1:15" ht="75">
      <c r="A43" s="43">
        <v>15</v>
      </c>
      <c r="B43" s="3" t="s">
        <v>84</v>
      </c>
      <c r="C43" s="6" t="s">
        <v>81</v>
      </c>
      <c r="D43" s="69" t="s">
        <v>81</v>
      </c>
      <c r="E43" s="88" t="s">
        <v>149</v>
      </c>
      <c r="F43" s="31">
        <v>350</v>
      </c>
      <c r="G43" s="32">
        <v>100</v>
      </c>
      <c r="H43" s="93">
        <v>0</v>
      </c>
      <c r="I43" s="47">
        <f t="shared" si="0"/>
      </c>
      <c r="J43" s="4"/>
      <c r="K43" s="4"/>
      <c r="L43" s="4"/>
      <c r="M43" s="4"/>
      <c r="N43" s="4"/>
      <c r="O43" s="4"/>
    </row>
    <row r="44" spans="1:15" ht="93.75" customHeight="1">
      <c r="A44" s="43">
        <v>16</v>
      </c>
      <c r="B44" s="82" t="s">
        <v>85</v>
      </c>
      <c r="C44" s="18" t="s">
        <v>82</v>
      </c>
      <c r="D44" s="76" t="s">
        <v>82</v>
      </c>
      <c r="E44" s="89"/>
      <c r="F44" s="35">
        <v>10</v>
      </c>
      <c r="G44" s="93">
        <v>5</v>
      </c>
      <c r="H44" s="32">
        <v>0</v>
      </c>
      <c r="I44" s="47">
        <f t="shared" si="0"/>
      </c>
      <c r="J44" s="4"/>
      <c r="K44" s="4"/>
      <c r="L44" s="4"/>
      <c r="M44" s="4"/>
      <c r="N44" s="4"/>
      <c r="O44" s="4"/>
    </row>
    <row r="45" spans="1:15" ht="40.5" customHeight="1" hidden="1">
      <c r="A45" s="43">
        <v>27</v>
      </c>
      <c r="B45" s="3" t="s">
        <v>87</v>
      </c>
      <c r="C45" s="16" t="s">
        <v>83</v>
      </c>
      <c r="D45" s="16"/>
      <c r="E45" s="16"/>
      <c r="F45" s="31"/>
      <c r="G45" s="32"/>
      <c r="H45" s="32"/>
      <c r="I45" s="47">
        <f t="shared" si="0"/>
      </c>
      <c r="J45" s="4"/>
      <c r="K45" s="4"/>
      <c r="L45" s="4"/>
      <c r="M45" s="4"/>
      <c r="N45" s="4"/>
      <c r="O45" s="4"/>
    </row>
    <row r="46" spans="1:15" ht="52.5" customHeight="1">
      <c r="A46" s="43">
        <v>17</v>
      </c>
      <c r="B46" s="82" t="s">
        <v>86</v>
      </c>
      <c r="C46" s="19" t="s">
        <v>94</v>
      </c>
      <c r="D46" s="77" t="s">
        <v>94</v>
      </c>
      <c r="E46" s="19"/>
      <c r="F46" s="36">
        <v>50</v>
      </c>
      <c r="G46" s="32">
        <v>0</v>
      </c>
      <c r="H46" s="32">
        <v>0</v>
      </c>
      <c r="I46" s="47">
        <f t="shared" si="0"/>
      </c>
      <c r="J46" s="4"/>
      <c r="K46" s="4"/>
      <c r="L46" s="4"/>
      <c r="M46" s="4"/>
      <c r="N46" s="4"/>
      <c r="O46" s="4"/>
    </row>
    <row r="47" spans="1:15" ht="105.75" customHeight="1">
      <c r="A47" s="43">
        <v>18</v>
      </c>
      <c r="B47" s="82" t="s">
        <v>87</v>
      </c>
      <c r="C47" s="16" t="s">
        <v>95</v>
      </c>
      <c r="D47" s="72" t="s">
        <v>95</v>
      </c>
      <c r="E47" s="16" t="s">
        <v>159</v>
      </c>
      <c r="F47" s="31">
        <v>775</v>
      </c>
      <c r="G47" s="32">
        <v>200</v>
      </c>
      <c r="H47" s="32">
        <v>0</v>
      </c>
      <c r="I47" s="47">
        <f t="shared" si="0"/>
      </c>
      <c r="J47" s="4"/>
      <c r="K47" s="4"/>
      <c r="L47" s="4"/>
      <c r="M47" s="4"/>
      <c r="N47" s="4"/>
      <c r="O47" s="4"/>
    </row>
    <row r="48" spans="1:15" ht="46.5" customHeight="1" hidden="1">
      <c r="A48" s="43">
        <v>30</v>
      </c>
      <c r="B48" s="3"/>
      <c r="C48" s="6" t="s">
        <v>126</v>
      </c>
      <c r="D48" s="16"/>
      <c r="E48" s="16"/>
      <c r="F48" s="31"/>
      <c r="G48" s="32"/>
      <c r="H48" s="32"/>
      <c r="I48" s="47"/>
      <c r="J48" s="4"/>
      <c r="K48" s="4"/>
      <c r="L48" s="4"/>
      <c r="M48" s="4"/>
      <c r="N48" s="4"/>
      <c r="O48" s="4"/>
    </row>
    <row r="49" spans="1:15" s="24" customFormat="1" ht="38.25" customHeight="1">
      <c r="A49" s="146" t="s">
        <v>4</v>
      </c>
      <c r="B49" s="147"/>
      <c r="C49" s="25" t="s">
        <v>6</v>
      </c>
      <c r="D49" s="25"/>
      <c r="E49" s="25"/>
      <c r="F49" s="29">
        <f>F52+F56+F71+F78</f>
        <v>26456.3</v>
      </c>
      <c r="G49" s="29">
        <f>G52+G56+G71+G78</f>
        <v>5880</v>
      </c>
      <c r="H49" s="29">
        <f>H52+H56+H71+H78</f>
        <v>0</v>
      </c>
      <c r="I49" s="38">
        <f t="shared" si="0"/>
      </c>
      <c r="J49" s="23"/>
      <c r="K49" s="23"/>
      <c r="L49" s="23"/>
      <c r="M49" s="23"/>
      <c r="N49" s="23"/>
      <c r="O49" s="23"/>
    </row>
    <row r="50" spans="1:15" s="24" customFormat="1" ht="21">
      <c r="A50" s="132" t="s">
        <v>124</v>
      </c>
      <c r="B50" s="133"/>
      <c r="C50" s="134"/>
      <c r="D50" s="25"/>
      <c r="E50" s="25"/>
      <c r="F50" s="29"/>
      <c r="G50" s="29"/>
      <c r="H50" s="29"/>
      <c r="I50" s="38">
        <f t="shared" si="0"/>
      </c>
      <c r="J50" s="23"/>
      <c r="K50" s="23"/>
      <c r="L50" s="23"/>
      <c r="M50" s="23"/>
      <c r="N50" s="23"/>
      <c r="O50" s="23"/>
    </row>
    <row r="51" spans="1:15" s="24" customFormat="1" ht="21">
      <c r="A51" s="132" t="s">
        <v>125</v>
      </c>
      <c r="B51" s="133"/>
      <c r="C51" s="134"/>
      <c r="D51" s="25"/>
      <c r="E51" s="25"/>
      <c r="F51" s="29"/>
      <c r="G51" s="29"/>
      <c r="H51" s="29"/>
      <c r="I51" s="38">
        <f t="shared" si="0"/>
      </c>
      <c r="J51" s="23"/>
      <c r="K51" s="23"/>
      <c r="L51" s="23"/>
      <c r="M51" s="23"/>
      <c r="N51" s="23"/>
      <c r="O51" s="23"/>
    </row>
    <row r="52" spans="1:15" s="10" customFormat="1" ht="18.75">
      <c r="A52" s="46"/>
      <c r="B52" s="7" t="s">
        <v>0</v>
      </c>
      <c r="C52" s="26" t="s">
        <v>7</v>
      </c>
      <c r="D52" s="26"/>
      <c r="E52" s="26"/>
      <c r="F52" s="30">
        <f>SUM(F53:F53)</f>
        <v>9059</v>
      </c>
      <c r="G52" s="30">
        <f>SUM(G53:G53)</f>
        <v>0</v>
      </c>
      <c r="H52" s="30">
        <f>SUM(H53:H53)</f>
        <v>0</v>
      </c>
      <c r="I52" s="40">
        <f t="shared" si="0"/>
      </c>
      <c r="J52" s="8"/>
      <c r="K52" s="8"/>
      <c r="L52" s="8"/>
      <c r="M52" s="8"/>
      <c r="N52" s="8"/>
      <c r="O52" s="8"/>
    </row>
    <row r="53" spans="1:9" ht="103.5" customHeight="1">
      <c r="A53" s="43">
        <v>19</v>
      </c>
      <c r="B53" s="3" t="s">
        <v>8</v>
      </c>
      <c r="C53" s="5" t="s">
        <v>14</v>
      </c>
      <c r="D53" s="81" t="s">
        <v>134</v>
      </c>
      <c r="E53" s="6" t="s">
        <v>171</v>
      </c>
      <c r="F53" s="79">
        <v>9059</v>
      </c>
      <c r="G53" s="79">
        <v>0</v>
      </c>
      <c r="H53" s="79">
        <v>0</v>
      </c>
      <c r="I53" s="80">
        <f t="shared" si="0"/>
      </c>
    </row>
    <row r="54" spans="1:9" ht="18.75" hidden="1">
      <c r="A54" s="43">
        <v>39</v>
      </c>
      <c r="B54" s="3"/>
      <c r="C54" s="6" t="s">
        <v>126</v>
      </c>
      <c r="D54" s="6"/>
      <c r="E54" s="6"/>
      <c r="F54" s="31"/>
      <c r="G54" s="32"/>
      <c r="H54" s="32"/>
      <c r="I54" s="47"/>
    </row>
    <row r="55" spans="1:9" ht="168.75">
      <c r="A55" s="43">
        <v>20</v>
      </c>
      <c r="B55" s="95">
        <v>1.2</v>
      </c>
      <c r="C55" s="6" t="s">
        <v>169</v>
      </c>
      <c r="D55" s="6" t="s">
        <v>170</v>
      </c>
      <c r="E55" s="6" t="s">
        <v>171</v>
      </c>
      <c r="F55" s="31">
        <v>5080</v>
      </c>
      <c r="G55" s="32">
        <v>5080</v>
      </c>
      <c r="H55" s="32">
        <v>393</v>
      </c>
      <c r="I55" s="80">
        <f t="shared" si="0"/>
        <v>0.07736220472440945</v>
      </c>
    </row>
    <row r="56" spans="1:9" s="9" customFormat="1" ht="18.75">
      <c r="A56" s="45"/>
      <c r="B56" s="7" t="s">
        <v>35</v>
      </c>
      <c r="C56" s="26" t="s">
        <v>13</v>
      </c>
      <c r="D56" s="26"/>
      <c r="E56" s="26"/>
      <c r="F56" s="30">
        <f>SUM(F57:F69)</f>
        <v>8586.3</v>
      </c>
      <c r="G56" s="30">
        <f>SUM(G57:G69)</f>
        <v>3275</v>
      </c>
      <c r="H56" s="30">
        <f>SUM(H57:H69)</f>
        <v>0</v>
      </c>
      <c r="I56" s="48">
        <f t="shared" si="0"/>
      </c>
    </row>
    <row r="57" spans="1:9" ht="127.5">
      <c r="A57" s="43">
        <v>20</v>
      </c>
      <c r="B57" s="3" t="s">
        <v>36</v>
      </c>
      <c r="C57" s="6" t="s">
        <v>32</v>
      </c>
      <c r="D57" s="69" t="s">
        <v>139</v>
      </c>
      <c r="E57" s="6"/>
      <c r="F57" s="31">
        <v>1133</v>
      </c>
      <c r="G57" s="32">
        <v>1133</v>
      </c>
      <c r="H57" s="32">
        <v>0</v>
      </c>
      <c r="I57" s="47">
        <f t="shared" si="0"/>
      </c>
    </row>
    <row r="58" spans="1:9" ht="287.25" customHeight="1">
      <c r="A58" s="43">
        <v>21</v>
      </c>
      <c r="B58" s="85" t="s">
        <v>140</v>
      </c>
      <c r="C58" s="5" t="s">
        <v>21</v>
      </c>
      <c r="D58" s="74" t="s">
        <v>163</v>
      </c>
      <c r="E58" s="96" t="s">
        <v>164</v>
      </c>
      <c r="F58" s="32">
        <v>1046</v>
      </c>
      <c r="G58" s="32">
        <v>0</v>
      </c>
      <c r="H58" s="93">
        <v>0</v>
      </c>
      <c r="I58" s="47">
        <f t="shared" si="0"/>
      </c>
    </row>
    <row r="59" spans="1:9" ht="75">
      <c r="A59" s="43">
        <v>22</v>
      </c>
      <c r="B59" s="85" t="s">
        <v>141</v>
      </c>
      <c r="C59" s="5" t="s">
        <v>28</v>
      </c>
      <c r="D59" s="74" t="s">
        <v>28</v>
      </c>
      <c r="E59" s="86" t="s">
        <v>151</v>
      </c>
      <c r="F59" s="32">
        <v>1300</v>
      </c>
      <c r="G59" s="32">
        <v>500</v>
      </c>
      <c r="H59" s="93">
        <v>0</v>
      </c>
      <c r="I59" s="47">
        <f t="shared" si="0"/>
      </c>
    </row>
    <row r="60" spans="1:9" ht="204">
      <c r="A60" s="43">
        <v>23</v>
      </c>
      <c r="B60" s="85" t="s">
        <v>142</v>
      </c>
      <c r="C60" s="5" t="s">
        <v>20</v>
      </c>
      <c r="D60" s="74" t="s">
        <v>165</v>
      </c>
      <c r="E60" s="86" t="s">
        <v>160</v>
      </c>
      <c r="F60" s="32">
        <v>492.6</v>
      </c>
      <c r="G60" s="32">
        <v>370.7</v>
      </c>
      <c r="H60" s="93">
        <v>0</v>
      </c>
      <c r="I60" s="47">
        <f t="shared" si="0"/>
      </c>
    </row>
    <row r="61" spans="1:9" ht="258.75" customHeight="1">
      <c r="A61" s="43">
        <v>24</v>
      </c>
      <c r="B61" s="82" t="s">
        <v>38</v>
      </c>
      <c r="C61" s="6" t="s">
        <v>33</v>
      </c>
      <c r="D61" s="69" t="s">
        <v>135</v>
      </c>
      <c r="E61" s="88" t="s">
        <v>150</v>
      </c>
      <c r="F61" s="31">
        <v>870.1</v>
      </c>
      <c r="G61" s="32">
        <v>0</v>
      </c>
      <c r="H61" s="93">
        <v>0</v>
      </c>
      <c r="I61" s="47">
        <f t="shared" si="0"/>
      </c>
    </row>
    <row r="62" spans="1:9" ht="260.25" customHeight="1">
      <c r="A62" s="43">
        <v>25</v>
      </c>
      <c r="B62" s="82" t="s">
        <v>39</v>
      </c>
      <c r="C62" s="5" t="s">
        <v>116</v>
      </c>
      <c r="D62" s="74" t="s">
        <v>136</v>
      </c>
      <c r="E62" s="86" t="s">
        <v>161</v>
      </c>
      <c r="F62" s="32">
        <v>137.5</v>
      </c>
      <c r="G62" s="32">
        <v>0</v>
      </c>
      <c r="H62" s="93">
        <v>0</v>
      </c>
      <c r="I62" s="47">
        <f t="shared" si="0"/>
      </c>
    </row>
    <row r="63" spans="1:9" ht="75" hidden="1">
      <c r="A63" s="43">
        <v>49</v>
      </c>
      <c r="B63" s="3" t="s">
        <v>42</v>
      </c>
      <c r="C63" s="5" t="s">
        <v>24</v>
      </c>
      <c r="D63" s="5"/>
      <c r="E63" s="5"/>
      <c r="F63" s="32"/>
      <c r="G63" s="32"/>
      <c r="H63" s="91"/>
      <c r="I63" s="47">
        <f t="shared" si="0"/>
      </c>
    </row>
    <row r="64" spans="1:9" ht="57" customHeight="1" hidden="1">
      <c r="A64" s="43">
        <v>55</v>
      </c>
      <c r="B64" s="3" t="s">
        <v>43</v>
      </c>
      <c r="C64" s="5" t="s">
        <v>25</v>
      </c>
      <c r="D64" s="5"/>
      <c r="E64" s="5"/>
      <c r="F64" s="32"/>
      <c r="G64" s="32"/>
      <c r="H64" s="91"/>
      <c r="I64" s="47">
        <f t="shared" si="0"/>
      </c>
    </row>
    <row r="65" spans="1:9" ht="18.75" hidden="1">
      <c r="A65" s="43">
        <v>56</v>
      </c>
      <c r="B65" s="3" t="s">
        <v>44</v>
      </c>
      <c r="C65" s="5" t="s">
        <v>31</v>
      </c>
      <c r="D65" s="5"/>
      <c r="E65" s="5"/>
      <c r="F65" s="32"/>
      <c r="G65" s="32"/>
      <c r="H65" s="91"/>
      <c r="I65" s="47">
        <f t="shared" si="0"/>
      </c>
    </row>
    <row r="66" spans="1:9" ht="0.75" customHeight="1">
      <c r="A66" s="43">
        <v>57</v>
      </c>
      <c r="B66" s="3" t="s">
        <v>45</v>
      </c>
      <c r="C66" s="5" t="s">
        <v>63</v>
      </c>
      <c r="D66" s="5"/>
      <c r="E66" s="5"/>
      <c r="F66" s="32"/>
      <c r="G66" s="32"/>
      <c r="H66" s="91">
        <v>0</v>
      </c>
      <c r="I66" s="47">
        <f t="shared" si="0"/>
      </c>
    </row>
    <row r="67" spans="1:9" ht="233.25" customHeight="1">
      <c r="A67" s="43">
        <v>26</v>
      </c>
      <c r="B67" s="82" t="s">
        <v>40</v>
      </c>
      <c r="C67" s="5" t="s">
        <v>19</v>
      </c>
      <c r="D67" s="74" t="s">
        <v>137</v>
      </c>
      <c r="E67" s="86" t="s">
        <v>162</v>
      </c>
      <c r="F67" s="32">
        <v>3407.1</v>
      </c>
      <c r="G67" s="32">
        <v>1071.3</v>
      </c>
      <c r="H67" s="93">
        <v>0</v>
      </c>
      <c r="I67" s="47">
        <f t="shared" si="0"/>
      </c>
    </row>
    <row r="68" spans="1:9" ht="18.75" hidden="1">
      <c r="A68" s="43">
        <v>59</v>
      </c>
      <c r="B68" s="3" t="s">
        <v>46</v>
      </c>
      <c r="C68" s="5" t="s">
        <v>22</v>
      </c>
      <c r="D68" s="5"/>
      <c r="E68" s="5"/>
      <c r="F68" s="32"/>
      <c r="G68" s="32"/>
      <c r="H68" s="32"/>
      <c r="I68" s="47">
        <f t="shared" si="0"/>
      </c>
    </row>
    <row r="69" spans="1:9" ht="57.75" customHeight="1">
      <c r="A69" s="43">
        <v>27</v>
      </c>
      <c r="B69" s="82" t="s">
        <v>41</v>
      </c>
      <c r="C69" s="6" t="s">
        <v>23</v>
      </c>
      <c r="D69" s="69" t="s">
        <v>166</v>
      </c>
      <c r="E69" s="88"/>
      <c r="F69" s="31">
        <v>200</v>
      </c>
      <c r="G69" s="93">
        <v>200</v>
      </c>
      <c r="H69" s="32">
        <v>0</v>
      </c>
      <c r="I69" s="47">
        <f t="shared" si="0"/>
      </c>
    </row>
    <row r="70" spans="1:9" ht="1.5" customHeight="1">
      <c r="A70" s="43">
        <v>61</v>
      </c>
      <c r="B70" s="3"/>
      <c r="C70" s="6" t="s">
        <v>126</v>
      </c>
      <c r="D70" s="6"/>
      <c r="E70" s="6"/>
      <c r="F70" s="31"/>
      <c r="G70" s="32"/>
      <c r="H70" s="32"/>
      <c r="I70" s="47"/>
    </row>
    <row r="71" spans="1:9" s="9" customFormat="1" ht="18.75">
      <c r="A71" s="45"/>
      <c r="B71" s="7" t="s">
        <v>48</v>
      </c>
      <c r="C71" s="26" t="s">
        <v>18</v>
      </c>
      <c r="D71" s="26"/>
      <c r="E71" s="26"/>
      <c r="F71" s="30">
        <f>SUM(F72:F76)</f>
        <v>7670</v>
      </c>
      <c r="G71" s="30">
        <f>SUM(G72:G76)</f>
        <v>2220</v>
      </c>
      <c r="H71" s="30">
        <f>SUM(H72:H76)</f>
        <v>0</v>
      </c>
      <c r="I71" s="48">
        <f aca="true" t="shared" si="1" ref="I71:I84">IF(OR(G71=0,H71=0),"",H71/G71)</f>
      </c>
    </row>
    <row r="72" spans="1:9" ht="165.75">
      <c r="A72" s="43">
        <v>28</v>
      </c>
      <c r="B72" s="3" t="s">
        <v>50</v>
      </c>
      <c r="C72" s="6" t="s">
        <v>30</v>
      </c>
      <c r="D72" s="69" t="s">
        <v>143</v>
      </c>
      <c r="E72" s="6" t="s">
        <v>155</v>
      </c>
      <c r="F72" s="31">
        <v>5450</v>
      </c>
      <c r="G72" s="32">
        <v>1400</v>
      </c>
      <c r="H72" s="93">
        <v>0</v>
      </c>
      <c r="I72" s="47">
        <f t="shared" si="1"/>
      </c>
    </row>
    <row r="73" spans="1:9" ht="93.75">
      <c r="A73" s="43">
        <v>29</v>
      </c>
      <c r="B73" s="3" t="s">
        <v>51</v>
      </c>
      <c r="C73" s="6" t="s">
        <v>29</v>
      </c>
      <c r="D73" s="69" t="s">
        <v>29</v>
      </c>
      <c r="E73" s="88" t="s">
        <v>156</v>
      </c>
      <c r="F73" s="31">
        <v>1020</v>
      </c>
      <c r="G73" s="32">
        <v>220</v>
      </c>
      <c r="H73" s="32">
        <v>0</v>
      </c>
      <c r="I73" s="47">
        <f t="shared" si="1"/>
      </c>
    </row>
    <row r="74" spans="1:9" ht="25.5">
      <c r="A74" s="43">
        <v>30</v>
      </c>
      <c r="B74" s="3" t="s">
        <v>52</v>
      </c>
      <c r="C74" s="5" t="s">
        <v>26</v>
      </c>
      <c r="D74" s="74" t="s">
        <v>26</v>
      </c>
      <c r="E74" s="5"/>
      <c r="F74" s="32">
        <v>1200</v>
      </c>
      <c r="G74" s="32">
        <v>600</v>
      </c>
      <c r="H74" s="32">
        <v>0</v>
      </c>
      <c r="I74" s="47">
        <f t="shared" si="1"/>
      </c>
    </row>
    <row r="75" spans="1:9" ht="18.75" hidden="1">
      <c r="A75" s="43">
        <v>65</v>
      </c>
      <c r="B75" s="3" t="s">
        <v>53</v>
      </c>
      <c r="C75" s="6" t="s">
        <v>27</v>
      </c>
      <c r="D75" s="6"/>
      <c r="E75" s="6"/>
      <c r="F75" s="31"/>
      <c r="G75" s="32"/>
      <c r="H75" s="32"/>
      <c r="I75" s="47">
        <f t="shared" si="1"/>
      </c>
    </row>
    <row r="76" spans="1:9" ht="0.75" customHeight="1" hidden="1">
      <c r="A76" s="43">
        <v>70</v>
      </c>
      <c r="B76" s="3" t="s">
        <v>61</v>
      </c>
      <c r="C76" s="5" t="s">
        <v>47</v>
      </c>
      <c r="D76" s="5"/>
      <c r="E76" s="5"/>
      <c r="F76" s="32"/>
      <c r="G76" s="32"/>
      <c r="H76" s="32"/>
      <c r="I76" s="47">
        <f t="shared" si="1"/>
      </c>
    </row>
    <row r="77" spans="1:9" ht="18.75" hidden="1">
      <c r="A77" s="43">
        <v>71</v>
      </c>
      <c r="B77" s="3"/>
      <c r="C77" s="5" t="s">
        <v>126</v>
      </c>
      <c r="D77" s="5"/>
      <c r="E77" s="5"/>
      <c r="F77" s="32"/>
      <c r="G77" s="32"/>
      <c r="H77" s="32"/>
      <c r="I77" s="47"/>
    </row>
    <row r="78" spans="1:9" s="9" customFormat="1" ht="18.75">
      <c r="A78" s="45"/>
      <c r="B78" s="7" t="s">
        <v>49</v>
      </c>
      <c r="C78" s="26" t="s">
        <v>12</v>
      </c>
      <c r="D78" s="26"/>
      <c r="E78" s="26"/>
      <c r="F78" s="30">
        <f>SUM(F79:F84)</f>
        <v>1141</v>
      </c>
      <c r="G78" s="30">
        <f>SUM(G79:G84)</f>
        <v>385</v>
      </c>
      <c r="H78" s="30">
        <f>SUM(H79:H84)</f>
        <v>0</v>
      </c>
      <c r="I78" s="48">
        <f t="shared" si="1"/>
      </c>
    </row>
    <row r="79" spans="1:9" ht="1.5" customHeight="1" hidden="1">
      <c r="A79" s="43">
        <v>72</v>
      </c>
      <c r="B79" s="3" t="s">
        <v>56</v>
      </c>
      <c r="C79" s="6" t="s">
        <v>16</v>
      </c>
      <c r="D79" s="6"/>
      <c r="E79" s="6"/>
      <c r="F79" s="31"/>
      <c r="G79" s="32"/>
      <c r="H79" s="32"/>
      <c r="I79" s="47">
        <f t="shared" si="1"/>
      </c>
    </row>
    <row r="80" spans="1:9" ht="37.5" hidden="1">
      <c r="A80" s="43">
        <v>73</v>
      </c>
      <c r="B80" s="3" t="s">
        <v>57</v>
      </c>
      <c r="C80" s="5" t="s">
        <v>10</v>
      </c>
      <c r="D80" s="5"/>
      <c r="E80" s="5"/>
      <c r="F80" s="32"/>
      <c r="G80" s="32"/>
      <c r="H80" s="32"/>
      <c r="I80" s="47">
        <f t="shared" si="1"/>
      </c>
    </row>
    <row r="81" spans="1:9" ht="1.5" customHeight="1">
      <c r="A81" s="43">
        <v>74</v>
      </c>
      <c r="B81" s="3" t="s">
        <v>58</v>
      </c>
      <c r="C81" s="5" t="s">
        <v>11</v>
      </c>
      <c r="D81" s="5"/>
      <c r="E81" s="5"/>
      <c r="F81" s="32"/>
      <c r="G81" s="32"/>
      <c r="H81" s="32"/>
      <c r="I81" s="47">
        <f t="shared" si="1"/>
      </c>
    </row>
    <row r="82" spans="1:9" ht="95.25" customHeight="1" hidden="1">
      <c r="A82" s="43">
        <v>75</v>
      </c>
      <c r="B82" s="3" t="s">
        <v>59</v>
      </c>
      <c r="C82" s="5" t="s">
        <v>9</v>
      </c>
      <c r="D82" s="5"/>
      <c r="E82" s="5"/>
      <c r="F82" s="32"/>
      <c r="G82" s="32"/>
      <c r="H82" s="32"/>
      <c r="I82" s="47">
        <f t="shared" si="1"/>
      </c>
    </row>
    <row r="83" spans="1:9" ht="95.25" customHeight="1">
      <c r="A83" s="43">
        <v>31</v>
      </c>
      <c r="B83" s="85" t="s">
        <v>144</v>
      </c>
      <c r="C83" s="5" t="s">
        <v>17</v>
      </c>
      <c r="D83" s="74" t="s">
        <v>147</v>
      </c>
      <c r="E83" s="5"/>
      <c r="F83" s="32">
        <v>1134</v>
      </c>
      <c r="G83" s="32">
        <v>378</v>
      </c>
      <c r="H83" s="93">
        <v>0</v>
      </c>
      <c r="I83" s="47">
        <f>IF(OR(G83=0,H83=0),"",H83/G83)</f>
      </c>
    </row>
    <row r="84" spans="1:9" ht="94.5" customHeight="1">
      <c r="A84" s="43">
        <v>32</v>
      </c>
      <c r="B84" s="85" t="s">
        <v>145</v>
      </c>
      <c r="C84" s="5" t="s">
        <v>146</v>
      </c>
      <c r="D84" s="74" t="s">
        <v>148</v>
      </c>
      <c r="E84" s="86"/>
      <c r="F84" s="32">
        <v>7</v>
      </c>
      <c r="G84" s="93">
        <v>7</v>
      </c>
      <c r="H84" s="32">
        <v>0</v>
      </c>
      <c r="I84" s="47">
        <f t="shared" si="1"/>
      </c>
    </row>
    <row r="85" spans="1:9" ht="18.75" hidden="1">
      <c r="A85" s="63">
        <v>77</v>
      </c>
      <c r="B85" s="64"/>
      <c r="C85" s="65" t="s">
        <v>126</v>
      </c>
      <c r="D85" s="65"/>
      <c r="E85" s="65"/>
      <c r="F85" s="66"/>
      <c r="G85" s="66"/>
      <c r="H85" s="66"/>
      <c r="I85" s="67"/>
    </row>
    <row r="86" spans="1:9" ht="18.75" hidden="1">
      <c r="A86" s="121" t="s">
        <v>1</v>
      </c>
      <c r="B86" s="115" t="s">
        <v>108</v>
      </c>
      <c r="C86" s="101" t="s">
        <v>2</v>
      </c>
      <c r="D86" s="101"/>
      <c r="E86" s="115" t="s">
        <v>106</v>
      </c>
      <c r="F86" s="101" t="s">
        <v>122</v>
      </c>
      <c r="G86" s="101"/>
      <c r="H86" s="101"/>
      <c r="I86" s="102"/>
    </row>
    <row r="87" spans="1:9" ht="18.75" hidden="1">
      <c r="A87" s="122"/>
      <c r="B87" s="116"/>
      <c r="C87" s="111"/>
      <c r="D87" s="111"/>
      <c r="E87" s="116"/>
      <c r="F87" s="118" t="s">
        <v>123</v>
      </c>
      <c r="G87" s="118" t="s">
        <v>119</v>
      </c>
      <c r="H87" s="118"/>
      <c r="I87" s="120"/>
    </row>
    <row r="88" spans="1:9" ht="18.75" hidden="1">
      <c r="A88" s="122"/>
      <c r="B88" s="116"/>
      <c r="C88" s="103" t="s">
        <v>110</v>
      </c>
      <c r="D88" s="103" t="s">
        <v>111</v>
      </c>
      <c r="E88" s="116"/>
      <c r="F88" s="118"/>
      <c r="G88" s="103" t="s">
        <v>120</v>
      </c>
      <c r="H88" s="118" t="s">
        <v>121</v>
      </c>
      <c r="I88" s="120" t="s">
        <v>103</v>
      </c>
    </row>
    <row r="89" spans="1:9" ht="0.75" customHeight="1" hidden="1" thickBot="1">
      <c r="A89" s="123"/>
      <c r="B89" s="117"/>
      <c r="C89" s="104"/>
      <c r="D89" s="104"/>
      <c r="E89" s="117"/>
      <c r="F89" s="119"/>
      <c r="G89" s="104"/>
      <c r="H89" s="119"/>
      <c r="I89" s="124"/>
    </row>
    <row r="90" spans="1:9" ht="36.75" customHeight="1" hidden="1" thickBot="1">
      <c r="A90" s="98" t="s">
        <v>118</v>
      </c>
      <c r="B90" s="99"/>
      <c r="C90" s="99"/>
      <c r="D90" s="99"/>
      <c r="E90" s="99"/>
      <c r="F90" s="99"/>
      <c r="G90" s="99"/>
      <c r="H90" s="99"/>
      <c r="I90" s="100"/>
    </row>
    <row r="91" spans="1:9" ht="18.75" hidden="1">
      <c r="A91" s="61"/>
      <c r="B91" s="27"/>
      <c r="C91" s="57"/>
      <c r="D91" s="57"/>
      <c r="E91" s="57"/>
      <c r="F91" s="57"/>
      <c r="G91" s="27"/>
      <c r="H91" s="27"/>
      <c r="I91" s="62"/>
    </row>
    <row r="92" spans="1:9" ht="18.75" hidden="1">
      <c r="A92" s="43"/>
      <c r="B92" s="3"/>
      <c r="C92" s="56"/>
      <c r="D92" s="56"/>
      <c r="E92" s="56"/>
      <c r="F92" s="56"/>
      <c r="G92" s="3"/>
      <c r="H92" s="3"/>
      <c r="I92" s="58"/>
    </row>
    <row r="93" spans="1:9" ht="19.5" hidden="1" thickBot="1">
      <c r="A93" s="49"/>
      <c r="B93" s="50"/>
      <c r="C93" s="59"/>
      <c r="D93" s="59"/>
      <c r="E93" s="59"/>
      <c r="F93" s="59"/>
      <c r="G93" s="50"/>
      <c r="H93" s="50"/>
      <c r="I93" s="60"/>
    </row>
  </sheetData>
  <sheetProtection/>
  <mergeCells count="44">
    <mergeCell ref="I15:I17"/>
    <mergeCell ref="A15:A17"/>
    <mergeCell ref="A7:A10"/>
    <mergeCell ref="E15:E17"/>
    <mergeCell ref="A51:C51"/>
    <mergeCell ref="A12:C12"/>
    <mergeCell ref="B7:B10"/>
    <mergeCell ref="C7:D8"/>
    <mergeCell ref="C9:C10"/>
    <mergeCell ref="A50:C50"/>
    <mergeCell ref="F15:F17"/>
    <mergeCell ref="G15:G17"/>
    <mergeCell ref="H15:H17"/>
    <mergeCell ref="B15:B17"/>
    <mergeCell ref="D15:D17"/>
    <mergeCell ref="A49:B49"/>
    <mergeCell ref="A90:I90"/>
    <mergeCell ref="F87:F89"/>
    <mergeCell ref="G87:I87"/>
    <mergeCell ref="G88:G89"/>
    <mergeCell ref="A86:A89"/>
    <mergeCell ref="B86:B89"/>
    <mergeCell ref="C86:D87"/>
    <mergeCell ref="E86:E89"/>
    <mergeCell ref="F86:I86"/>
    <mergeCell ref="C88:C89"/>
    <mergeCell ref="D88:D89"/>
    <mergeCell ref="H88:H89"/>
    <mergeCell ref="I88:I89"/>
    <mergeCell ref="A1:I1"/>
    <mergeCell ref="A2:I2"/>
    <mergeCell ref="A11:I11"/>
    <mergeCell ref="F7:I7"/>
    <mergeCell ref="F9:F10"/>
    <mergeCell ref="F8:G8"/>
    <mergeCell ref="B6:I6"/>
    <mergeCell ref="A4:I4"/>
    <mergeCell ref="A5:I5"/>
    <mergeCell ref="A3:I3"/>
    <mergeCell ref="D9:D10"/>
    <mergeCell ref="H8:I8"/>
    <mergeCell ref="H9:H10"/>
    <mergeCell ref="I9:I10"/>
    <mergeCell ref="E7:E10"/>
  </mergeCells>
  <printOptions horizontalCentered="1"/>
  <pageMargins left="0.1968503937007874" right="0.1968503937007874" top="0.25" bottom="0.2362204724409449" header="0.11811023622047245" footer="0.11811023622047245"/>
  <pageSetup fitToHeight="0" horizontalDpi="600" verticalDpi="600" orientation="landscape" paperSize="9" scale="55"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2019-04-15T05:37:39Z</dcterms:modified>
  <cp:category/>
  <cp:version/>
  <cp:contentType/>
  <cp:contentStatus/>
</cp:coreProperties>
</file>