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640" activeTab="0"/>
  </bookViews>
  <sheets>
    <sheet name="отчет" sheetId="1" r:id="rId1"/>
  </sheets>
  <definedNames>
    <definedName name="_xlnm.Print_Titles" localSheetId="0">'отчет'!$7:$10</definedName>
    <definedName name="_xlnm.Print_Area" localSheetId="0">'отчет'!$A$1:$I$93</definedName>
  </definedNames>
  <calcPr fullCalcOnLoad="1"/>
</workbook>
</file>

<file path=xl/sharedStrings.xml><?xml version="1.0" encoding="utf-8"?>
<sst xmlns="http://schemas.openxmlformats.org/spreadsheetml/2006/main" count="209" uniqueCount="166">
  <si>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</si>
  <si>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</si>
  <si>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</si>
  <si>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</si>
  <si>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</si>
  <si>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</si>
  <si>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</si>
  <si>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Оптимизация расходов на муниципальное управление</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</si>
  <si>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</si>
  <si>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</si>
  <si>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краткосрочных бюджетных кредитов на пополнение остатков средств на счетах местных бюджетов в случаях и на условиях, установленных законодательством</t>
  </si>
  <si>
    <t>Привлечение кредитов кредитных организаций в форме возобновляемых кредитных линий</t>
  </si>
  <si>
    <t>Оптимизация расходов на обслуживание муниципального долга</t>
  </si>
  <si>
    <t>Оптимизация бюджетной сети</t>
  </si>
  <si>
    <t>Передача полномочий администраций поселений, являющихся административными центрами муниципальных районов, администрациям муниципальных районов</t>
  </si>
  <si>
    <t>1.2.</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</si>
  <si>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</si>
  <si>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</si>
  <si>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</si>
  <si>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Регулирование открытия классов, классов-комплектов в общеобразовательных организациях муниципальным заданием</t>
  </si>
  <si>
    <t>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</si>
  <si>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</si>
  <si>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клубной сети на уровне муниципального района</t>
  </si>
  <si>
    <t>Централизация библиотечной сети на уровне муниципального района</t>
  </si>
  <si>
    <t>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t>
  </si>
  <si>
    <t>Установление в Порядке формирования муниципального задания на оказание муниципальных услуг (выполнение работ) и финансового обеспечения выполнения этого задания норм о возврате сусбидии в объеме, соответствующем показателям муниципального задания, которые не были достигнуты</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</si>
  <si>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</si>
  <si>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</si>
  <si>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</si>
  <si>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</si>
  <si>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</si>
  <si>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</si>
  <si>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</si>
  <si>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Оптимизация численности работников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t>
  </si>
  <si>
    <t>1.3.</t>
  </si>
  <si>
    <t>2.</t>
  </si>
  <si>
    <t>2.1.</t>
  </si>
  <si>
    <t>2.2.</t>
  </si>
  <si>
    <t>2.5.</t>
  </si>
  <si>
    <t>2.6.</t>
  </si>
  <si>
    <t>2.7.</t>
  </si>
  <si>
    <t>2.8.</t>
  </si>
  <si>
    <t>2.10.</t>
  </si>
  <si>
    <t>2.16.</t>
  </si>
  <si>
    <t>2.17.</t>
  </si>
  <si>
    <t>2.18.</t>
  </si>
  <si>
    <t>2.20.</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</si>
  <si>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</si>
  <si>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</si>
  <si>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</si>
  <si>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</si>
  <si>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</si>
  <si>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3.3.</t>
  </si>
  <si>
    <t>3.4.</t>
  </si>
  <si>
    <t>3.5.</t>
  </si>
  <si>
    <t>3.6.</t>
  </si>
  <si>
    <t>4.1.</t>
  </si>
  <si>
    <t>4.2.</t>
  </si>
  <si>
    <t>4.3.</t>
  </si>
  <si>
    <t>4.4.</t>
  </si>
  <si>
    <t>4.5.</t>
  </si>
  <si>
    <t>3.9.</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</si>
  <si>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</si>
  <si>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</si>
  <si>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t>
  </si>
  <si>
    <t>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t>
  </si>
  <si>
    <t>Обеспечение роста поступлений от реализации программы приватизации</t>
  </si>
  <si>
    <t>Мобилизация доходов в виде дивидендов от участия в уставном капитале хозяйственных обществ, в том числе за счет повышения размера дивидендов до 50% чистой прибыли, рассчитанной по показателям консолидированной финансовой отчетности</t>
  </si>
  <si>
    <t>Повышение собираемости налоговых и неналоговых доходов</t>
  </si>
  <si>
    <t>5.</t>
  </si>
  <si>
    <t>Повышение эффективности администрирования налога на доходы физических лиц. Легализация неформальной занятости</t>
  </si>
  <si>
    <t xml:space="preserve">Проведение индивидуальной работы с руководителями организаций по увеличению уровня заработной платы наемных работников                      </t>
  </si>
  <si>
    <t>Расширение налоговой базы местных бюджетов за счет налогов по специальным налоговым режимам</t>
  </si>
  <si>
    <t>Пересмотр размера корректирующего коэффициента базовой доходности К2, применяемого при расчете единого налога на вмененный доход для отдельных видов деятельности</t>
  </si>
  <si>
    <t>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t>
  </si>
  <si>
    <t>Рассмотрение организаций на муниципальных комиссиях, подготовка предложений по рассмотрению организаций на республиканских комиссиях.</t>
  </si>
  <si>
    <t>Выработка предложений по внесению изменений в региональное налоговое законодательство по:
-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 в отношении которых применяется патентная система налогообложения, в целях стимулирования легализации доходов от предпринимательской деятельности;
- расширению перечня видов деятельности, в рамках осуществления которых возможно применение патентной системы налогообложения; 
- введению налоговых каникул для начинающих предпринимателей</t>
  </si>
  <si>
    <t>Осуществление муниципального земельного контроля</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</si>
  <si>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</si>
  <si>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Проведение работы по выявлению неиспользуемого имущества в целях привлечения его в хозяйственный оборот (продажа, сдача в аренду)</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</si>
  <si>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</si>
  <si>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Организация работы Комиссии по мобилизации налоговых и неналоговых доходов (проведение заседаний не реже 11 раз в год)</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</si>
  <si>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</si>
  <si>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Мониторинг выполнения главными администраторами доходов бюджета муниципального образования утвержденных прогнозных показателей по администрируемым ими доходам</t>
  </si>
  <si>
    <t>5.1.</t>
  </si>
  <si>
    <t>5.2.</t>
  </si>
  <si>
    <t>5.3.</t>
  </si>
  <si>
    <t>5.4.</t>
  </si>
  <si>
    <t>Обеспечение роста поступлений за счет доходов от использования и реализации земельных участков и муниципального имущества</t>
  </si>
  <si>
    <t>4.6.</t>
  </si>
  <si>
    <t>4.7.</t>
  </si>
  <si>
    <t>Увеличение доходов бюджета за счет имущественных налогов</t>
  </si>
  <si>
    <t xml:space="preserve">Участие представителей органов местного самоуправления в заседаниях Комиссии по оспариванию кадастровой стоимости объектов недвижимости, созданной при Управлении Федеральной службы  государственной регистрации, кадастра и картографии по Республике Карелия, при оспаривании стоимости объектов недвижимости и земельных участков, находящихся на территории муниципального образования </t>
  </si>
  <si>
    <t>Проведение оценки эффективности налоговых льгот (пониженных ставок) по налогу на имущество физических лиц и земельному налогу и отмена неэффективных льгот</t>
  </si>
  <si>
    <t>Проведение работы по развитию предпринимательства (в том числе в сферах туризма, сельского хозяйства) за счет предоставляемых мер поддержки</t>
  </si>
  <si>
    <t>Проработка вопроса об увеличении поступлений в бюджет за счет привлечения новых источников</t>
  </si>
  <si>
    <t xml:space="preserve"> </t>
  </si>
  <si>
    <r>
      <t xml:space="preserve">Периодичность отчета: </t>
    </r>
    <r>
      <rPr>
        <i/>
        <u val="single"/>
        <sz val="16"/>
        <rFont val="Times New Roman"/>
        <family val="1"/>
      </rPr>
      <t>ежемесячная</t>
    </r>
  </si>
  <si>
    <r>
      <t xml:space="preserve">Единицы измерения: </t>
    </r>
    <r>
      <rPr>
        <i/>
        <u val="single"/>
        <sz val="16"/>
        <rFont val="Times New Roman"/>
        <family val="1"/>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</si>
  <si>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</si>
  <si>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</si>
  <si>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</si>
  <si>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</si>
  <si>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</si>
  <si>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</si>
  <si>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</si>
  <si>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</si>
  <si>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ВСЕГО по Программе</t>
  </si>
  <si>
    <t>№ пункта Типового плана</t>
  </si>
  <si>
    <t>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отдельных организаций.</t>
  </si>
  <si>
    <t>Наименование мероприятия в Типовом плане</t>
  </si>
  <si>
    <r>
      <t xml:space="preserve">Наименование мероприятия в Программе </t>
    </r>
    <r>
      <rPr>
        <u val="single"/>
        <sz val="14"/>
        <rFont val="Times New Roman"/>
        <family val="1"/>
      </rPr>
      <t>(указать, если отличается)</t>
    </r>
  </si>
  <si>
    <t>Вовлечение в налоговый оборот объектов недвижимости.</t>
  </si>
  <si>
    <t>Вовлечение в налоговый оборот земельных участков.</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</si>
  <si>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t>
  </si>
  <si>
    <r>
      <t xml:space="preserve">Срок представления: </t>
    </r>
    <r>
      <rPr>
        <i/>
        <u val="single"/>
        <sz val="16"/>
        <rFont val="Times New Roman"/>
        <family val="1"/>
      </rPr>
      <t>10 число месяца, следующего за отчетным</t>
    </r>
  </si>
  <si>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t>
  </si>
  <si>
    <t>Мероприятия, предусматривающие достижение бюджетного эффекта</t>
  </si>
  <si>
    <t>Мероприятия, для которых установлены иные показатели результативности</t>
  </si>
  <si>
    <t>Значение</t>
  </si>
  <si>
    <t>План</t>
  </si>
  <si>
    <t>Факт</t>
  </si>
  <si>
    <t>Целевой показатель результативности</t>
  </si>
  <si>
    <t>Наимено-вание</t>
  </si>
  <si>
    <t>в т.ч. за счет средств местного бюджета</t>
  </si>
  <si>
    <t>в т.ч. за счет средств субвенций</t>
  </si>
  <si>
    <t>…</t>
  </si>
  <si>
    <r>
      <t xml:space="preserve">Наименование мероприятия в Программе </t>
    </r>
    <r>
      <rPr>
        <u val="single"/>
        <sz val="11"/>
        <rFont val="Times New Roman"/>
        <family val="1"/>
      </rPr>
      <t>(указать, если отличается)</t>
    </r>
  </si>
  <si>
    <t xml:space="preserve">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организаций:
1) осуществляющих выплату заработной платы ниже размера, установленного Соглашением о минимальной заработной плате в Республике Карелия;
2) имеющих признаки неформальной занятости и (или) осуществляющих выплату неофициальной заработной платы;
3) имеющих значительные суммы налогового разрыва по страховым взносам и НДФЛ, имеющих задолженность по НДФЛ и страховым взносам, а также выплачивающих заработную плату ниже уровня среднеотраслевой заработной платы.
Рассмотрение организаций на муниципальных комиссиях  по укреплению налоговой и бюджетной дисциплины
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
</t>
  </si>
  <si>
    <t xml:space="preserve">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 </t>
  </si>
  <si>
    <t>Проведение индивидуальной работы с руководителями организаций по увеличению уровня заработной платы наемных работников</t>
  </si>
  <si>
    <t xml:space="preserve">Вовлечение в налоговый оборот объектов недвижимости:
- выявление неучтенных (в отношении которых государственный кадастровый учет и (или) государственная регистрация прав не осуществлена) объектов недвижимости на территории муниципального образования;
- проведение работы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
- проведение работы по дополнению и (или) уточнению сведений об объектах недвижимого имущества, в том числе: установление (уточнение) площадей зданий, помещений, сооружений; установление (уточнение адреса места нахождения зданий, помещений, сооружений; установление правообладателей зданий, помещений, сооружений
</t>
  </si>
  <si>
    <t xml:space="preserve">Вовлечение в налоговый оборот земельных участков:
- выявление отсутствующих и (или) недостоверных сведений о земельных участках (кадастровая стоимость, площадь, категория земель и (или) вид разрешенного использования, группа видов разрешенного использования), для дальнейшего определения (уточнения) и вовлечения в налогоый оборот;
- реализация мероприятий в рамках муниципального земельного контроля по выявлению не используемых по целевому назначению земельных участков, на которые зарегистрированы права, но отсутствуют данные по кадастровой оценке, невостребованных земельных участков (долей, паев) из земель сельскохозяйственного назначения и принятие мер по оформлению их в муниципальную собственность. Предоставление соответствующих сведений в налоговые органы для рассмотрения вопроса об основаниях применения ставки земельного налога;
- уточнение сведений о правообладателях ранее учтенных земельных участков в случае отсутствия соответствующих сведений в Едином государственном реестре недвижимости и передача информации в установленном статьей 85 Налогового кодекса Российской Федерации порядке для постановки их на учет в налоговом органе
</t>
  </si>
  <si>
    <t xml:space="preserve">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 
- 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проведение работы по взысканию задолженности по арендной плате за использование муниципального имущества и земельных участков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и т.д.);
- ведение реестра исполнительных документов по взысканию задолженности в бюджет за использование муниципального имущества, проведение ежеквартальной сверки результатов взыскания с территориальными органами Федеральной службы судебных приставов. Принятие решений о направлении исков об обеспечительных мерах в рамках исковой работы по взысканию задолженности через суд
</t>
  </si>
  <si>
    <t xml:space="preserve">Передача полномочий администраций поселений, являющихся административными центрами муниципальных районов, администрациям муниципальных районов
Подготовка предложений по объединению поселений
- объединение администраций поселений в городской округ
</t>
  </si>
  <si>
    <t xml:space="preserve">Оптимизация численности работников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
1. Сокращение 1 ставки уборщицы, 1 ставки электромонтера ДОШИ. Сокращение 0,5 ставки рабочего по КОЗ, 0,5 ставки помощника повара, 0,25 ставки уборщицы,0,5 ставки дворника в ДОУ № 2. Сокращение 0,5 ставки уборщицы МОУ Вешкельской СОШ.Сокращение ставок в спортивной школе. Сокращение 1 ставки завхоза, 1,5 ставки повара, 1 ставки рабочего по КОЗ в Лоймольской СОШ, Суоярвской СОШ, Пийтисекской ООШ. (7,75 ст.*17245руб.*5 мес. = 668244 руб.+ 30,2% (201810 руб.) = 870054 руб.
</t>
  </si>
  <si>
    <t xml:space="preserve">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 в том числе:
- педагогических работников общеобразовательных организаций, дошкольных образовательных организаций, организаций дополнительного образования детей;
- работников учреждений культуры;
- социальных работников
1. Сокращение по 0,5 ставки музыкального руководителя в ДОУ № 1 и ДОУ №5, 0,5 ставки учителя-логопеда ДОУ № 1, 0,5 ставки педагога организатора МОУ Пийтсиекская ООШ  (1,5 ст.*17601 руб.* 4 мес.= 105606 руб.+30,2% (31893 руб.) = 137499 руб.)
</t>
  </si>
  <si>
    <t xml:space="preserve">Регулирование открытия классов, классов-комплектов в общеобразовательных организациях муниципальным заданием
1. Сокращение по 1 классу-комплекту в МОУ «Вешкельская СОШ», МОУ Пийтсиекская ООШ, МОУ Лоймольская СОШ , Суоярвской СОШ  (4,4 ст.* 31341руб. * 4 мес. = 551602 руб. + 30,2% (166584 руб.) = 718186 руб.)
2. Сокращение 1 класса-комплекта в МОУ «Лахколампинская СОШ», сокращение 1 группы в ДОУ № 5  (2,5 ст. * 27427 руб. * 12 мес. = 822810 руб.+ 30,2% (248489 руб.) =  1071299 руб).
3. Сокращение 1 класса-комплекта в Суоярвской СОШ, 2 класса-комплекта МОУ «Поросозерской СОШ»  (3,5 ст.*29581 руб. *12 мес. = 1242402 руб. + 30,2% (375205 руб.) =  1617607 руб.
</t>
  </si>
  <si>
    <t>проведена работа по взысканию задолженности по врендной плате за использование муниципального имущества и земельных участков</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</si>
  <si>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помещений)(объединение образовательных учреждений пос.Пийтсиёки и Лоймола (540тыс.руб) объединение образовательных учреждений поселков Найстеньярви и Лахколампи (593 тыс.руб)</t>
  </si>
  <si>
    <t>2.2</t>
  </si>
  <si>
    <t>2.3</t>
  </si>
  <si>
    <t>2.4</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</si>
  <si>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обязательств)за счет средств местного бюджета 1000 тыс.руб в 2018 г.; 800 тыс.руб. в 2019г.; 800 тыс.руб. в 2020г.; за счет средств РК 800 тыс.руб.в 2018г.600тыс.руб. в 2019г., 600 тыс.руб. в 2020 г.)</t>
  </si>
  <si>
    <t>4.1</t>
  </si>
  <si>
    <t>4.2</t>
  </si>
  <si>
    <t>Взаимодействие с кредитными организациями по снижению процентной ставки</t>
  </si>
  <si>
    <t>заключение соглашений с Министерством финансов Республики Карелия о реструктуризации муниципального долга</t>
  </si>
  <si>
    <t>направление писем в кредитные организации о снижении ставки по кредиту</t>
  </si>
  <si>
    <t>проведена работа по задолженности по ЕНВД, по взысканию задолженности по арендной плате.</t>
  </si>
  <si>
    <t xml:space="preserve">Отчет о реализации мероприятий по оздоровлению муниципальных финансов Суоярвского муниципального района </t>
  </si>
  <si>
    <t>Увеличение доходов по договорам купли-продажи имущества</t>
  </si>
  <si>
    <t>Проведение работы по договорм купли-продажи имущества, заключенными с субъектами малого  и среднего предпринимательства в соответствии с Федеральным законом 159-ФЗ от 22.07.2008 (с рассрочкой платежа)</t>
  </si>
  <si>
    <t>снижение за счет проведения энергосберегающих мероприятий и за счет снижения тарифа</t>
  </si>
  <si>
    <t xml:space="preserve">выявление неучтенных объектов недвижимости </t>
  </si>
  <si>
    <r>
      <t xml:space="preserve">поступление от рекламы </t>
    </r>
    <r>
      <rPr>
        <i/>
        <u val="single"/>
        <sz val="14"/>
        <rFont val="Times New Roman"/>
        <family val="1"/>
      </rPr>
      <t>(расторжение договоров по размещению рекламы со стороны поставщика)</t>
    </r>
  </si>
  <si>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
1. расторжение договора Вешкельской СОШ с Государственным бюджетным учреждением социального обслуживания Республики Карелия «Центр помощи детям, оставшимся без попечения родителей, №8»;  перевод дошкольной группы в здание школы. (71тыс.руб. отопл. по дошк.группе); изъятие из оперативного управления здания МОУ "Лахколампинская СОШ" в п.Суоеки (содержание здания и ком.усл.,сокращение рабочих по бойлерной установке 450 тыс.руб.; изъятие из оперативного управления МОУ "Поросозерская СОШ"(отопл.130 тыс.руб.,электроэн.110 тыс.руб.,сокращ.МОП 96тыс.руб.)
 освобождение здания архива 39 тыс.руб. закрытие здания Пийтсиекской школа 150 тыс.руб.</t>
  </si>
  <si>
    <t xml:space="preserve">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
1. Сокращение 0,5 ставки зам.директора УВР  Лоймольской СОШ; 0,5 ставки зам.директора по УВР Пийтсиекской ООШ (2чел. * 11703 руб. * 4 мес.(с 1 сентября)= 93624 руб. + 30,2% (20274) = 121898 руб.) Сокращение 1 ставки директора после реорганизации Суоекской НОШ; сокращение 0,5 ставки зам.директора по УВР Вешкельской СОШ (1,5 ст.*15818 руб.*12мес.=284724 руб.+30,2%(85987)=370711 руб.
</t>
  </si>
  <si>
    <t>перевод библиотеки Найстеньярвского поселения в здание детского сада, перевод библиотека Поросозерского поселения в здание школы</t>
  </si>
  <si>
    <t>2019 год</t>
  </si>
  <si>
    <t xml:space="preserve">Приостановка действия нормативно-правового акта по ежемесячным доплатам к страховой пенсии </t>
  </si>
  <si>
    <t>Принятие нормативно-правового актра о приостанослении действия Положения о порядке назначения, перерасчета и выплаты ежемесячной доплаты к страховой пенсии по старости (инвалидности) муниципальным служащим орагнов местного самоуправления</t>
  </si>
  <si>
    <t>Юридический отдел</t>
  </si>
  <si>
    <t>продажа по программе приватизации 2018 года по г.Суоярви имущество-501,6 тыс.руб., земля - 818,4 тыс.руб., по району имущество 97,8 тыс.руб., земля 9,2 тыс.руб.</t>
  </si>
  <si>
    <t>по состоянию на 01 марта  2019 года</t>
  </si>
  <si>
    <t>снято с эксплуатации 2-х этажное здание в п.Пийтсиёки</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</si>
</sst>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6">
    <font>
      <sz val="11"/>
      <color theme="1"/>
      <name val="Calibri"/>
      <family val="2"/>
    </font>
    <font>
      <sz val="11"/>
      <color indexed="8"/>
      <name val="Calibri"/>
      <family val="2"/>
    </font>
    <font>
      <sz val="14"/>
      <name val="Times New Roman"/>
      <family val="1"/>
    </font>
    <font>
      <b/>
      <sz val="14"/>
      <name val="Times New Roman"/>
      <family val="1"/>
    </font>
    <font>
      <sz val="10"/>
      <name val="Arial"/>
      <family val="2"/>
    </font>
    <font>
      <b/>
      <sz val="16"/>
      <name val="Times New Roman"/>
      <family val="1"/>
    </font>
    <font>
      <sz val="14"/>
      <name val="Calibri"/>
      <family val="2"/>
    </font>
    <font>
      <sz val="16"/>
      <name val="Times New Roman"/>
      <family val="1"/>
    </font>
    <font>
      <sz val="14"/>
      <color indexed="8"/>
      <name val="Times New Roman"/>
      <family val="1"/>
    </font>
    <font>
      <sz val="16"/>
      <name val="Calibri"/>
      <family val="2"/>
    </font>
    <font>
      <i/>
      <sz val="16"/>
      <name val="Times New Roman"/>
      <family val="1"/>
    </font>
    <font>
      <i/>
      <u val="single"/>
      <sz val="16"/>
      <name val="Times New Roman"/>
      <family val="1"/>
    </font>
    <font>
      <u val="single"/>
      <sz val="14"/>
      <name val="Times New Roman"/>
      <family val="1"/>
    </font>
    <font>
      <b/>
      <sz val="20"/>
      <name val="Times New Roman"/>
      <family val="1"/>
    </font>
    <font>
      <sz val="11"/>
      <name val="Times New Roman"/>
      <family val="1"/>
    </font>
    <font>
      <u val="single"/>
      <sz val="11"/>
      <name val="Times New Roman"/>
      <family val="1"/>
    </font>
    <font>
      <sz val="9"/>
      <name val="Times New Roman"/>
      <family val="1"/>
    </font>
    <font>
      <sz val="10"/>
      <name val="Times New Roman"/>
      <family val="1"/>
    </font>
    <font>
      <sz val="10"/>
      <color indexed="8"/>
      <name val="Times New Roman"/>
      <family val="1"/>
    </font>
    <font>
      <b/>
      <sz val="14"/>
      <color indexed="10"/>
      <name val="Times New Roman"/>
      <family val="1"/>
    </font>
    <font>
      <i/>
      <u val="single"/>
      <sz val="14"/>
      <name val="Times New Roman"/>
      <family val="1"/>
    </font>
    <font>
      <i/>
      <u val="single"/>
      <sz val="14"/>
      <color indexed="8"/>
      <name val="Times New Roman"/>
      <family val="1"/>
    </font>
    <font>
      <i/>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style="thin"/>
      <top/>
      <bottom style="medium"/>
    </border>
    <border>
      <left style="thin"/>
      <right style="medium"/>
      <top/>
      <bottom style="thin"/>
    </border>
    <border>
      <left style="thin"/>
      <right style="medium"/>
      <top style="thin"/>
      <bottom style="medium"/>
    </border>
    <border>
      <left style="medium"/>
      <right style="thin"/>
      <top/>
      <bottom style="thin"/>
    </border>
    <border>
      <left style="medium"/>
      <right style="thin"/>
      <top/>
      <bottom/>
    </border>
    <border>
      <left style="thin"/>
      <right style="thin"/>
      <top/>
      <bottom/>
    </border>
    <border>
      <left style="thin"/>
      <right style="medium"/>
      <top/>
      <bottom/>
    </border>
    <border>
      <left style="thin"/>
      <right style="thin"/>
      <top style="thin"/>
      <botto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style="medium"/>
      <top style="medium"/>
      <bottom style="thin"/>
    </border>
    <border>
      <left style="thin"/>
      <right style="thin"/>
      <top/>
      <bottom style="medium"/>
    </border>
    <border>
      <left style="thin"/>
      <right/>
      <top style="thin"/>
      <bottom style="thin"/>
    </border>
    <border>
      <left style="thin"/>
      <right style="medium"/>
      <top/>
      <bottom style="medium"/>
    </border>
    <border>
      <left style="thin"/>
      <right style="thin"/>
      <top style="medium"/>
      <bottom/>
    </border>
    <border>
      <left style="medium"/>
      <right style="thin"/>
      <top style="medium"/>
      <bottom/>
    </border>
    <border>
      <left style="medium"/>
      <right style="thin"/>
      <top/>
      <bottom style="medium"/>
    </border>
    <border>
      <left style="medium"/>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48">
    <xf numFmtId="0" fontId="0" fillId="0" borderId="0" xfId="0" applyFont="1" applyAlignment="1">
      <alignment/>
    </xf>
    <xf numFmtId="0" fontId="2" fillId="33" borderId="0" xfId="0" applyFont="1" applyFill="1" applyAlignment="1">
      <alignment horizontal="justify" vertical="center"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0" xfId="0" applyFont="1" applyFill="1" applyAlignment="1">
      <alignment horizontal="center" vertical="center" wrapText="1"/>
    </xf>
    <xf numFmtId="0" fontId="2" fillId="34" borderId="0" xfId="0" applyFont="1" applyFill="1" applyAlignment="1">
      <alignment horizontal="center" vertical="center" wrapText="1"/>
    </xf>
    <xf numFmtId="0" fontId="6" fillId="34" borderId="0" xfId="0" applyFont="1" applyFill="1" applyAlignment="1">
      <alignment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16"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8" fillId="0" borderId="10" xfId="54" applyFont="1" applyFill="1" applyBorder="1" applyAlignment="1">
      <alignment vertical="center" wrapText="1"/>
      <protection/>
    </xf>
    <xf numFmtId="0" fontId="8" fillId="0" borderId="10" xfId="0" applyFont="1" applyFill="1" applyBorder="1" applyAlignment="1">
      <alignment horizontal="justify" vertical="center" wrapText="1"/>
    </xf>
    <xf numFmtId="0" fontId="5" fillId="35" borderId="10" xfId="0" applyFont="1" applyFill="1" applyBorder="1" applyAlignment="1">
      <alignment horizontal="center" vertical="center" wrapText="1"/>
    </xf>
    <xf numFmtId="0" fontId="5" fillId="34" borderId="0" xfId="0" applyFont="1" applyFill="1" applyAlignment="1">
      <alignment horizontal="center" vertical="center" wrapText="1"/>
    </xf>
    <xf numFmtId="0" fontId="7" fillId="34" borderId="0" xfId="0" applyFont="1" applyFill="1" applyAlignment="1">
      <alignment horizontal="center" vertical="center" wrapText="1"/>
    </xf>
    <xf numFmtId="0" fontId="5" fillId="35" borderId="0" xfId="0" applyFont="1" applyFill="1" applyAlignment="1">
      <alignment horizontal="center" vertical="center" wrapText="1"/>
    </xf>
    <xf numFmtId="0" fontId="9" fillId="35" borderId="0" xfId="0" applyFont="1" applyFill="1" applyAlignment="1">
      <alignment wrapText="1"/>
    </xf>
    <xf numFmtId="0" fontId="5" fillId="35"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164" fontId="5" fillId="35" borderId="10" xfId="0" applyNumberFormat="1" applyFont="1" applyFill="1" applyBorder="1" applyAlignment="1">
      <alignment horizontal="center" vertical="center" wrapText="1"/>
    </xf>
    <xf numFmtId="164" fontId="3" fillId="34"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64" fontId="2" fillId="33" borderId="10" xfId="0" applyNumberFormat="1"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top" wrapText="1"/>
    </xf>
    <xf numFmtId="164" fontId="8" fillId="0" borderId="10" xfId="54" applyNumberFormat="1" applyFont="1" applyFill="1" applyBorder="1" applyAlignment="1">
      <alignment horizontal="center" vertical="center" wrapText="1"/>
      <protection/>
    </xf>
    <xf numFmtId="164" fontId="8" fillId="0" borderId="10" xfId="0" applyNumberFormat="1" applyFont="1" applyFill="1" applyBorder="1" applyAlignment="1">
      <alignment horizontal="center" vertical="center" wrapText="1"/>
    </xf>
    <xf numFmtId="0" fontId="5" fillId="35" borderId="13" xfId="0" applyFont="1" applyFill="1" applyBorder="1" applyAlignment="1">
      <alignment horizontal="left" vertical="center" wrapText="1"/>
    </xf>
    <xf numFmtId="9" fontId="5" fillId="35" borderId="14" xfId="0" applyNumberFormat="1" applyFont="1" applyFill="1" applyBorder="1" applyAlignment="1">
      <alignment horizontal="center" vertical="center" wrapText="1"/>
    </xf>
    <xf numFmtId="0" fontId="3" fillId="34" borderId="13" xfId="0" applyFont="1" applyFill="1" applyBorder="1" applyAlignment="1">
      <alignment horizontal="left" vertical="center" wrapText="1"/>
    </xf>
    <xf numFmtId="9" fontId="3" fillId="34"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9" fontId="3" fillId="33" borderId="14" xfId="0" applyNumberFormat="1" applyFont="1" applyFill="1" applyBorder="1" applyAlignment="1">
      <alignment horizontal="center" vertical="center" wrapText="1"/>
    </xf>
    <xf numFmtId="0" fontId="2" fillId="34" borderId="13" xfId="0" applyFont="1" applyFill="1" applyBorder="1" applyAlignment="1">
      <alignment horizontal="center" vertical="center" wrapText="1"/>
    </xf>
    <xf numFmtId="0" fontId="6" fillId="34" borderId="13" xfId="0" applyFont="1" applyFill="1" applyBorder="1" applyAlignment="1">
      <alignment wrapText="1"/>
    </xf>
    <xf numFmtId="9" fontId="2" fillId="33" borderId="14" xfId="0" applyNumberFormat="1" applyFont="1" applyFill="1" applyBorder="1" applyAlignment="1">
      <alignment horizontal="center" vertical="center" wrapText="1"/>
    </xf>
    <xf numFmtId="9" fontId="2" fillId="34" borderId="14"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3" fillId="36" borderId="11" xfId="0" applyFont="1" applyFill="1" applyBorder="1" applyAlignment="1">
      <alignment horizontal="left" vertical="center" wrapText="1"/>
    </xf>
    <xf numFmtId="0" fontId="3" fillId="36" borderId="11" xfId="0" applyFont="1" applyFill="1" applyBorder="1" applyAlignment="1">
      <alignment horizontal="center" vertical="center" wrapText="1"/>
    </xf>
    <xf numFmtId="164" fontId="3" fillId="36" borderId="11" xfId="0" applyNumberFormat="1" applyFont="1" applyFill="1" applyBorder="1" applyAlignment="1">
      <alignment horizontal="center" vertical="center" wrapText="1"/>
    </xf>
    <xf numFmtId="9" fontId="2" fillId="36" borderId="18"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2" fillId="33" borderId="11" xfId="0" applyFont="1" applyFill="1" applyBorder="1" applyAlignment="1">
      <alignment horizontal="justify" vertical="center" wrapText="1"/>
    </xf>
    <xf numFmtId="0" fontId="2" fillId="33" borderId="14"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left" vertical="center" wrapText="1"/>
    </xf>
    <xf numFmtId="164"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vertical="top" wrapText="1"/>
    </xf>
    <xf numFmtId="0" fontId="17" fillId="0" borderId="10"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17" fillId="33" borderId="10" xfId="0" applyFont="1" applyFill="1" applyBorder="1" applyAlignment="1">
      <alignment horizontal="left" vertical="center" wrapText="1"/>
    </xf>
    <xf numFmtId="0" fontId="17" fillId="0" borderId="10" xfId="0" applyFont="1" applyFill="1" applyBorder="1" applyAlignment="1">
      <alignment horizontal="justify" vertical="top" wrapText="1"/>
    </xf>
    <xf numFmtId="0" fontId="18" fillId="0" borderId="10" xfId="54" applyFont="1" applyFill="1" applyBorder="1" applyAlignment="1">
      <alignment vertical="center" wrapText="1"/>
      <protection/>
    </xf>
    <xf numFmtId="0" fontId="18" fillId="0" borderId="10" xfId="0" applyFont="1" applyFill="1" applyBorder="1" applyAlignment="1">
      <alignment horizontal="justify" vertical="center" wrapText="1"/>
    </xf>
    <xf numFmtId="9" fontId="2" fillId="0" borderId="14" xfId="0" applyNumberFormat="1" applyFont="1" applyFill="1" applyBorder="1" applyAlignment="1">
      <alignment horizontal="center" vertical="center" wrapText="1"/>
    </xf>
    <xf numFmtId="164" fontId="2" fillId="33" borderId="24" xfId="0" applyNumberFormat="1" applyFont="1" applyFill="1" applyBorder="1" applyAlignment="1">
      <alignment horizontal="center" vertical="center" wrapText="1"/>
    </xf>
    <xf numFmtId="9" fontId="2" fillId="33" borderId="25" xfId="0" applyNumberFormat="1"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2" fillId="33" borderId="10" xfId="0" applyFont="1" applyFill="1" applyBorder="1" applyAlignment="1">
      <alignment horizontal="center" vertical="center" wrapText="1"/>
    </xf>
    <xf numFmtId="164" fontId="55" fillId="33"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0" fillId="33" borderId="10" xfId="0" applyFont="1" applyFill="1" applyBorder="1" applyAlignment="1">
      <alignment horizontal="left" vertical="center" wrapText="1"/>
    </xf>
    <xf numFmtId="0" fontId="20" fillId="0" borderId="10" xfId="0" applyFont="1" applyFill="1" applyBorder="1" applyAlignment="1">
      <alignment horizontal="justify" vertical="top" wrapText="1"/>
    </xf>
    <xf numFmtId="0" fontId="20" fillId="0" borderId="10" xfId="0" applyFont="1" applyFill="1" applyBorder="1" applyAlignment="1">
      <alignment horizontal="left" vertical="center" wrapText="1"/>
    </xf>
    <xf numFmtId="0" fontId="21" fillId="0" borderId="10" xfId="54" applyFont="1" applyFill="1" applyBorder="1" applyAlignment="1">
      <alignment vertical="center" wrapText="1"/>
      <protection/>
    </xf>
    <xf numFmtId="0" fontId="2" fillId="33" borderId="10" xfId="0" applyFont="1" applyFill="1" applyBorder="1" applyAlignment="1">
      <alignment horizontal="center" vertical="center" wrapText="1"/>
    </xf>
    <xf numFmtId="164" fontId="2" fillId="37" borderId="10" xfId="0" applyNumberFormat="1" applyFont="1" applyFill="1" applyBorder="1" applyAlignment="1">
      <alignment horizontal="center" vertical="center" wrapText="1"/>
    </xf>
    <xf numFmtId="164" fontId="3" fillId="37" borderId="10" xfId="0" applyNumberFormat="1" applyFont="1" applyFill="1" applyBorder="1" applyAlignment="1">
      <alignment horizontal="center" vertical="center" wrapText="1"/>
    </xf>
    <xf numFmtId="164" fontId="2" fillId="38" borderId="10" xfId="0" applyNumberFormat="1" applyFont="1" applyFill="1" applyBorder="1" applyAlignment="1">
      <alignment horizontal="center" vertical="center" wrapText="1"/>
    </xf>
    <xf numFmtId="164" fontId="3" fillId="39"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2" fillId="33" borderId="10" xfId="0" applyFont="1" applyFill="1" applyBorder="1" applyAlignment="1">
      <alignment horizontal="left" vertical="center" wrapText="1"/>
    </xf>
    <xf numFmtId="0" fontId="5" fillId="33" borderId="0" xfId="0" applyFont="1" applyFill="1" applyAlignment="1">
      <alignment horizontal="center"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10" fillId="33" borderId="0" xfId="0" applyFont="1" applyFill="1" applyAlignment="1">
      <alignment horizontal="left" vertical="center" wrapText="1"/>
    </xf>
    <xf numFmtId="0" fontId="14" fillId="33" borderId="24"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2" fillId="33" borderId="19" xfId="0" applyFont="1" applyFill="1" applyBorder="1" applyAlignment="1">
      <alignment horizontal="center" vertical="center" wrapText="1"/>
    </xf>
    <xf numFmtId="9" fontId="2" fillId="0" borderId="25" xfId="0" applyNumberFormat="1" applyFont="1" applyFill="1" applyBorder="1" applyAlignment="1">
      <alignment horizontal="center" vertical="center" wrapText="1"/>
    </xf>
    <xf numFmtId="0" fontId="0" fillId="0" borderId="23" xfId="0" applyFont="1" applyBorder="1" applyAlignment="1">
      <alignment/>
    </xf>
    <xf numFmtId="0" fontId="0" fillId="0" borderId="18" xfId="0" applyFont="1" applyBorder="1" applyAlignment="1">
      <alignment/>
    </xf>
    <xf numFmtId="0" fontId="2" fillId="0" borderId="1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35" borderId="37" xfId="0" applyFont="1" applyFill="1" applyBorder="1" applyAlignment="1">
      <alignment horizontal="right" wrapText="1"/>
    </xf>
    <xf numFmtId="0" fontId="5" fillId="35" borderId="38" xfId="0" applyFont="1" applyFill="1" applyBorder="1" applyAlignment="1">
      <alignment horizontal="right" wrapText="1"/>
    </xf>
    <xf numFmtId="0" fontId="5" fillId="35" borderId="12" xfId="0" applyFont="1" applyFill="1" applyBorder="1" applyAlignment="1">
      <alignment horizontal="right" wrapText="1"/>
    </xf>
    <xf numFmtId="0" fontId="3" fillId="36" borderId="20" xfId="0" applyFont="1" applyFill="1" applyBorder="1" applyAlignment="1">
      <alignment horizontal="left" vertical="center" wrapText="1"/>
    </xf>
    <xf numFmtId="0" fontId="3" fillId="36" borderId="11" xfId="0" applyFont="1" applyFill="1" applyBorder="1" applyAlignment="1">
      <alignment horizontal="left" vertical="center" wrapText="1"/>
    </xf>
    <xf numFmtId="164" fontId="2" fillId="0" borderId="24" xfId="0" applyNumberFormat="1" applyFont="1" applyFill="1" applyBorder="1" applyAlignment="1">
      <alignment horizontal="center" vertical="center" wrapText="1"/>
    </xf>
    <xf numFmtId="0" fontId="0" fillId="0" borderId="22" xfId="0" applyBorder="1" applyAlignment="1">
      <alignment/>
    </xf>
    <xf numFmtId="0" fontId="0" fillId="0" borderId="11" xfId="0" applyBorder="1" applyAlignment="1">
      <alignment/>
    </xf>
    <xf numFmtId="164" fontId="2" fillId="0" borderId="22"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12"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3"/>
  <sheetViews>
    <sheetView tabSelected="1" view="pageBreakPreview" zoomScale="60" zoomScalePageLayoutView="0" workbookViewId="0" topLeftCell="A1">
      <selection activeCell="I83" sqref="I83"/>
    </sheetView>
  </sheetViews>
  <sheetFormatPr defaultColWidth="9.140625" defaultRowHeight="15"/>
  <cols>
    <col min="1" max="1" width="9.140625" style="2" customWidth="1"/>
    <col min="2" max="2" width="12.28125" style="2" customWidth="1"/>
    <col min="3" max="3" width="110.00390625" style="1" customWidth="1"/>
    <col min="4" max="4" width="41.8515625" style="1" customWidth="1"/>
    <col min="5" max="5" width="36.421875" style="1" customWidth="1"/>
    <col min="6" max="6" width="12.7109375" style="1" customWidth="1"/>
    <col min="7" max="9" width="12.7109375" style="2" customWidth="1"/>
    <col min="10" max="10" width="9.140625" style="2" customWidth="1"/>
    <col min="11" max="16384" width="9.140625" style="2" customWidth="1"/>
  </cols>
  <sheetData>
    <row r="1" spans="1:9" ht="20.25" customHeight="1">
      <c r="A1" s="97" t="s">
        <v>150</v>
      </c>
      <c r="B1" s="97"/>
      <c r="C1" s="97"/>
      <c r="D1" s="97"/>
      <c r="E1" s="97"/>
      <c r="F1" s="97"/>
      <c r="G1" s="97"/>
      <c r="H1" s="97"/>
      <c r="I1" s="97"/>
    </row>
    <row r="2" spans="1:9" ht="20.25" customHeight="1">
      <c r="A2" s="97" t="s">
        <v>164</v>
      </c>
      <c r="B2" s="97"/>
      <c r="C2" s="97"/>
      <c r="D2" s="97"/>
      <c r="E2" s="97"/>
      <c r="F2" s="97"/>
      <c r="G2" s="97"/>
      <c r="H2" s="97"/>
      <c r="I2" s="97"/>
    </row>
    <row r="3" spans="1:9" ht="20.25" customHeight="1">
      <c r="A3" s="108" t="s">
        <v>97</v>
      </c>
      <c r="B3" s="108"/>
      <c r="C3" s="108"/>
      <c r="D3" s="108"/>
      <c r="E3" s="108"/>
      <c r="F3" s="108"/>
      <c r="G3" s="108"/>
      <c r="H3" s="108"/>
      <c r="I3" s="108"/>
    </row>
    <row r="4" spans="1:9" ht="20.25" customHeight="1">
      <c r="A4" s="108" t="s">
        <v>115</v>
      </c>
      <c r="B4" s="108"/>
      <c r="C4" s="108"/>
      <c r="D4" s="108"/>
      <c r="E4" s="108"/>
      <c r="F4" s="108"/>
      <c r="G4" s="108"/>
      <c r="H4" s="108"/>
      <c r="I4" s="108"/>
    </row>
    <row r="5" spans="1:9" ht="20.25" customHeight="1">
      <c r="A5" s="108" t="s">
        <v>98</v>
      </c>
      <c r="B5" s="108"/>
      <c r="C5" s="108"/>
      <c r="D5" s="108"/>
      <c r="E5" s="108"/>
      <c r="F5" s="108"/>
      <c r="G5" s="108"/>
      <c r="H5" s="108"/>
      <c r="I5" s="108"/>
    </row>
    <row r="6" spans="2:15" ht="3.75" customHeight="1" thickBot="1">
      <c r="B6" s="107"/>
      <c r="C6" s="107"/>
      <c r="D6" s="107"/>
      <c r="E6" s="107"/>
      <c r="F6" s="107"/>
      <c r="G6" s="107"/>
      <c r="H6" s="107"/>
      <c r="I6" s="107"/>
      <c r="J6" s="4"/>
      <c r="K6" s="4"/>
      <c r="L6" s="4"/>
      <c r="M6" s="4"/>
      <c r="N6" s="4"/>
      <c r="O6" s="4"/>
    </row>
    <row r="7" spans="1:9" s="4" customFormat="1" ht="18.75">
      <c r="A7" s="121" t="s">
        <v>1</v>
      </c>
      <c r="B7" s="115" t="s">
        <v>108</v>
      </c>
      <c r="C7" s="101" t="s">
        <v>2</v>
      </c>
      <c r="D7" s="101"/>
      <c r="E7" s="115" t="s">
        <v>106</v>
      </c>
      <c r="F7" s="101" t="s">
        <v>104</v>
      </c>
      <c r="G7" s="101"/>
      <c r="H7" s="101"/>
      <c r="I7" s="102"/>
    </row>
    <row r="8" spans="1:9" s="4" customFormat="1" ht="39" customHeight="1">
      <c r="A8" s="122"/>
      <c r="B8" s="116"/>
      <c r="C8" s="111"/>
      <c r="D8" s="111"/>
      <c r="E8" s="116"/>
      <c r="F8" s="105" t="s">
        <v>100</v>
      </c>
      <c r="G8" s="106"/>
      <c r="H8" s="111" t="s">
        <v>102</v>
      </c>
      <c r="I8" s="112"/>
    </row>
    <row r="9" spans="1:9" s="4" customFormat="1" ht="21.75" customHeight="1">
      <c r="A9" s="122"/>
      <c r="B9" s="116"/>
      <c r="C9" s="103" t="s">
        <v>110</v>
      </c>
      <c r="D9" s="109" t="s">
        <v>127</v>
      </c>
      <c r="E9" s="116"/>
      <c r="F9" s="103" t="s">
        <v>99</v>
      </c>
      <c r="G9" s="28" t="s">
        <v>101</v>
      </c>
      <c r="H9" s="103" t="s">
        <v>105</v>
      </c>
      <c r="I9" s="113" t="s">
        <v>103</v>
      </c>
    </row>
    <row r="10" spans="1:9" s="4" customFormat="1" ht="21.75" customHeight="1" thickBot="1">
      <c r="A10" s="123"/>
      <c r="B10" s="117"/>
      <c r="C10" s="104"/>
      <c r="D10" s="110"/>
      <c r="E10" s="117"/>
      <c r="F10" s="104"/>
      <c r="G10" s="51" t="s">
        <v>159</v>
      </c>
      <c r="H10" s="104"/>
      <c r="I10" s="114"/>
    </row>
    <row r="11" spans="1:9" s="4" customFormat="1" ht="33.75" customHeight="1" thickBot="1">
      <c r="A11" s="98" t="s">
        <v>117</v>
      </c>
      <c r="B11" s="99"/>
      <c r="C11" s="99"/>
      <c r="D11" s="99"/>
      <c r="E11" s="99"/>
      <c r="F11" s="99"/>
      <c r="G11" s="99"/>
      <c r="H11" s="99"/>
      <c r="I11" s="100"/>
    </row>
    <row r="12" spans="1:9" s="4" customFormat="1" ht="24.75" customHeight="1">
      <c r="A12" s="135" t="s">
        <v>107</v>
      </c>
      <c r="B12" s="136"/>
      <c r="C12" s="136"/>
      <c r="D12" s="52"/>
      <c r="E12" s="53"/>
      <c r="F12" s="54">
        <f>F13+F49</f>
        <v>36111.3</v>
      </c>
      <c r="G12" s="54">
        <f>G13+G49</f>
        <v>7922</v>
      </c>
      <c r="H12" s="54">
        <f>H13+H49</f>
        <v>2029.6</v>
      </c>
      <c r="I12" s="55">
        <f>IF(OR(G12=0,H12=0),"",H12/G12)</f>
        <v>0.2561979298157031</v>
      </c>
    </row>
    <row r="13" spans="1:15" s="22" customFormat="1" ht="31.5" customHeight="1">
      <c r="A13" s="37"/>
      <c r="B13" s="20" t="s">
        <v>3</v>
      </c>
      <c r="C13" s="25" t="s">
        <v>5</v>
      </c>
      <c r="D13" s="25"/>
      <c r="E13" s="25"/>
      <c r="F13" s="29">
        <f>F14+F20+F24+F32+F42</f>
        <v>9655</v>
      </c>
      <c r="G13" s="29">
        <f>G14+G20+G24+G32+G42</f>
        <v>2042</v>
      </c>
      <c r="H13" s="29">
        <f>H14+H20+H24+H32+H42</f>
        <v>1626.3999999999999</v>
      </c>
      <c r="I13" s="38">
        <f>IF(OR(G13=0,H13=0),"",H13/G13)</f>
        <v>0.7964740450538687</v>
      </c>
      <c r="J13" s="21"/>
      <c r="K13" s="21"/>
      <c r="L13" s="21"/>
      <c r="M13" s="21"/>
      <c r="N13" s="21"/>
      <c r="O13" s="21"/>
    </row>
    <row r="14" spans="1:15" s="13" customFormat="1" ht="40.5" customHeight="1">
      <c r="A14" s="39"/>
      <c r="B14" s="7" t="s">
        <v>0</v>
      </c>
      <c r="C14" s="26" t="s">
        <v>70</v>
      </c>
      <c r="D14" s="26"/>
      <c r="E14" s="26"/>
      <c r="F14" s="30">
        <f>SUM(F15:F19)</f>
        <v>2100</v>
      </c>
      <c r="G14" s="30">
        <f>SUM(G15:G19)</f>
        <v>600</v>
      </c>
      <c r="H14" s="30">
        <f>SUM(H15:H19)</f>
        <v>0</v>
      </c>
      <c r="I14" s="40">
        <f aca="true" t="shared" si="0" ref="I14:I69">IF(OR(G14=0,H14=0),"",H14/G14)</f>
      </c>
      <c r="J14" s="12"/>
      <c r="K14" s="12"/>
      <c r="L14" s="12"/>
      <c r="M14" s="12"/>
      <c r="N14" s="12"/>
      <c r="O14" s="12"/>
    </row>
    <row r="15" spans="1:15" s="13" customFormat="1" ht="108.75" customHeight="1">
      <c r="A15" s="128">
        <v>1</v>
      </c>
      <c r="B15" s="142" t="s">
        <v>8</v>
      </c>
      <c r="C15" s="6" t="s">
        <v>109</v>
      </c>
      <c r="D15" s="143" t="s">
        <v>128</v>
      </c>
      <c r="E15" s="129"/>
      <c r="F15" s="137">
        <v>1900</v>
      </c>
      <c r="G15" s="137">
        <v>500</v>
      </c>
      <c r="H15" s="137">
        <v>0</v>
      </c>
      <c r="I15" s="125">
        <f t="shared" si="0"/>
      </c>
      <c r="J15" s="12"/>
      <c r="K15" s="12"/>
      <c r="L15" s="12"/>
      <c r="M15" s="12"/>
      <c r="N15" s="12"/>
      <c r="O15" s="12"/>
    </row>
    <row r="16" spans="1:15" s="13" customFormat="1" ht="97.5" customHeight="1">
      <c r="A16" s="128"/>
      <c r="B16" s="142"/>
      <c r="C16" s="6" t="s">
        <v>75</v>
      </c>
      <c r="D16" s="144"/>
      <c r="E16" s="130"/>
      <c r="F16" s="138"/>
      <c r="G16" s="140"/>
      <c r="H16" s="140"/>
      <c r="I16" s="126"/>
      <c r="J16" s="12"/>
      <c r="K16" s="12"/>
      <c r="L16" s="12"/>
      <c r="M16" s="12"/>
      <c r="N16" s="12"/>
      <c r="O16" s="12"/>
    </row>
    <row r="17" spans="1:15" s="13" customFormat="1" ht="201.75" customHeight="1">
      <c r="A17" s="128"/>
      <c r="B17" s="142"/>
      <c r="C17" s="6" t="s">
        <v>74</v>
      </c>
      <c r="D17" s="145"/>
      <c r="E17" s="131"/>
      <c r="F17" s="139"/>
      <c r="G17" s="141"/>
      <c r="H17" s="141"/>
      <c r="I17" s="127"/>
      <c r="J17" s="12"/>
      <c r="K17" s="12"/>
      <c r="L17" s="12"/>
      <c r="M17" s="12"/>
      <c r="N17" s="12"/>
      <c r="O17" s="12"/>
    </row>
    <row r="18" spans="1:15" s="13" customFormat="1" ht="127.5" customHeight="1">
      <c r="A18" s="41">
        <v>2</v>
      </c>
      <c r="B18" s="11" t="s">
        <v>15</v>
      </c>
      <c r="C18" s="6" t="s">
        <v>65</v>
      </c>
      <c r="D18" s="69" t="s">
        <v>129</v>
      </c>
      <c r="E18" s="6"/>
      <c r="F18" s="31">
        <v>100</v>
      </c>
      <c r="G18" s="31">
        <v>50</v>
      </c>
      <c r="H18" s="31">
        <v>0</v>
      </c>
      <c r="I18" s="78"/>
      <c r="J18" s="12"/>
      <c r="K18" s="12"/>
      <c r="L18" s="12"/>
      <c r="M18" s="12"/>
      <c r="N18" s="12"/>
      <c r="O18" s="12"/>
    </row>
    <row r="19" spans="1:15" s="13" customFormat="1" ht="38.25">
      <c r="A19" s="41">
        <v>3</v>
      </c>
      <c r="B19" s="11" t="s">
        <v>34</v>
      </c>
      <c r="C19" s="6" t="s">
        <v>71</v>
      </c>
      <c r="D19" s="69" t="s">
        <v>130</v>
      </c>
      <c r="E19" s="6"/>
      <c r="F19" s="31">
        <v>100</v>
      </c>
      <c r="G19" s="31">
        <v>50</v>
      </c>
      <c r="H19" s="31">
        <v>0</v>
      </c>
      <c r="I19" s="78">
        <f t="shared" si="0"/>
      </c>
      <c r="J19" s="12"/>
      <c r="K19" s="12"/>
      <c r="L19" s="12"/>
      <c r="M19" s="12"/>
      <c r="N19" s="12"/>
      <c r="O19" s="12"/>
    </row>
    <row r="20" spans="1:15" s="13" customFormat="1" ht="37.5">
      <c r="A20" s="39"/>
      <c r="B20" s="7" t="s">
        <v>35</v>
      </c>
      <c r="C20" s="26" t="s">
        <v>72</v>
      </c>
      <c r="D20" s="26"/>
      <c r="E20" s="26"/>
      <c r="F20" s="30">
        <f>SUM(F21:F22)</f>
        <v>50</v>
      </c>
      <c r="G20" s="30">
        <f>SUM(G21:G22)</f>
        <v>0</v>
      </c>
      <c r="H20" s="30">
        <f>SUM(H21:H22)</f>
        <v>0</v>
      </c>
      <c r="I20" s="40">
        <f t="shared" si="0"/>
      </c>
      <c r="J20" s="12"/>
      <c r="K20" s="12"/>
      <c r="L20" s="12"/>
      <c r="M20" s="12"/>
      <c r="N20" s="12"/>
      <c r="O20" s="12"/>
    </row>
    <row r="21" spans="1:15" s="13" customFormat="1" ht="60.75" customHeight="1">
      <c r="A21" s="41">
        <v>4</v>
      </c>
      <c r="B21" s="14" t="s">
        <v>36</v>
      </c>
      <c r="C21" s="6" t="s">
        <v>73</v>
      </c>
      <c r="D21" s="69" t="s">
        <v>73</v>
      </c>
      <c r="E21" s="6"/>
      <c r="F21" s="31">
        <v>50</v>
      </c>
      <c r="G21" s="31">
        <v>0</v>
      </c>
      <c r="H21" s="31">
        <v>0</v>
      </c>
      <c r="I21" s="42">
        <f t="shared" si="0"/>
      </c>
      <c r="J21" s="12"/>
      <c r="K21" s="12"/>
      <c r="L21" s="12"/>
      <c r="M21" s="12"/>
      <c r="N21" s="12"/>
      <c r="O21" s="12"/>
    </row>
    <row r="22" spans="1:15" s="13" customFormat="1" ht="136.5" customHeight="1" hidden="1">
      <c r="A22" s="41">
        <v>6</v>
      </c>
      <c r="B22" s="11" t="s">
        <v>37</v>
      </c>
      <c r="C22" s="70" t="s">
        <v>76</v>
      </c>
      <c r="D22" s="6"/>
      <c r="E22" s="6"/>
      <c r="F22" s="31"/>
      <c r="G22" s="31"/>
      <c r="H22" s="84"/>
      <c r="I22" s="42">
        <f t="shared" si="0"/>
      </c>
      <c r="J22" s="12"/>
      <c r="K22" s="12"/>
      <c r="L22" s="12"/>
      <c r="M22" s="12"/>
      <c r="N22" s="12"/>
      <c r="O22" s="12"/>
    </row>
    <row r="23" spans="1:15" s="13" customFormat="1" ht="18.75" hidden="1">
      <c r="A23" s="41">
        <v>7</v>
      </c>
      <c r="B23" s="11"/>
      <c r="C23" s="6" t="s">
        <v>126</v>
      </c>
      <c r="D23" s="6"/>
      <c r="E23" s="6"/>
      <c r="F23" s="31"/>
      <c r="G23" s="31"/>
      <c r="H23" s="84"/>
      <c r="I23" s="42"/>
      <c r="J23" s="12"/>
      <c r="K23" s="12"/>
      <c r="L23" s="12"/>
      <c r="M23" s="12"/>
      <c r="N23" s="12"/>
      <c r="O23" s="12"/>
    </row>
    <row r="24" spans="1:15" s="13" customFormat="1" ht="18.75">
      <c r="A24" s="39"/>
      <c r="B24" s="7" t="s">
        <v>48</v>
      </c>
      <c r="C24" s="26" t="s">
        <v>91</v>
      </c>
      <c r="D24" s="26"/>
      <c r="E24" s="26"/>
      <c r="F24" s="30">
        <f>SUM(F25:F30)</f>
        <v>200</v>
      </c>
      <c r="G24" s="30">
        <f>SUM(G25:G30)</f>
        <v>100</v>
      </c>
      <c r="H24" s="30">
        <f>SUM(H25:H30)</f>
        <v>0</v>
      </c>
      <c r="I24" s="40">
        <f t="shared" si="0"/>
      </c>
      <c r="J24" s="12"/>
      <c r="K24" s="12"/>
      <c r="L24" s="12"/>
      <c r="M24" s="12"/>
      <c r="N24" s="12"/>
      <c r="O24" s="12"/>
    </row>
    <row r="25" spans="1:15" s="13" customFormat="1" ht="237.75" customHeight="1">
      <c r="A25" s="41">
        <v>5</v>
      </c>
      <c r="B25" s="11" t="s">
        <v>50</v>
      </c>
      <c r="C25" s="6" t="s">
        <v>112</v>
      </c>
      <c r="D25" s="68" t="s">
        <v>131</v>
      </c>
      <c r="E25" s="6" t="s">
        <v>154</v>
      </c>
      <c r="F25" s="31">
        <v>100</v>
      </c>
      <c r="G25" s="31">
        <v>50</v>
      </c>
      <c r="H25" s="31">
        <v>0</v>
      </c>
      <c r="I25" s="78">
        <f t="shared" si="0"/>
      </c>
      <c r="J25" s="12"/>
      <c r="K25" s="12"/>
      <c r="L25" s="12"/>
      <c r="M25" s="12"/>
      <c r="N25" s="12"/>
      <c r="O25" s="12"/>
    </row>
    <row r="26" spans="1:15" ht="319.5" customHeight="1">
      <c r="A26" s="43">
        <v>6</v>
      </c>
      <c r="B26" s="3" t="s">
        <v>51</v>
      </c>
      <c r="C26" s="6" t="s">
        <v>113</v>
      </c>
      <c r="D26" s="68" t="s">
        <v>132</v>
      </c>
      <c r="E26" s="6"/>
      <c r="F26" s="31">
        <v>100</v>
      </c>
      <c r="G26" s="32">
        <v>50</v>
      </c>
      <c r="H26" s="32">
        <v>0</v>
      </c>
      <c r="I26" s="44">
        <f t="shared" si="0"/>
      </c>
      <c r="J26" s="4"/>
      <c r="K26" s="4"/>
      <c r="L26" s="4"/>
      <c r="M26" s="4"/>
      <c r="N26" s="4"/>
      <c r="O26" s="4"/>
    </row>
    <row r="27" spans="1:15" ht="18.75" hidden="1">
      <c r="A27" s="41">
        <v>10</v>
      </c>
      <c r="B27" s="3" t="s">
        <v>52</v>
      </c>
      <c r="C27" s="71" t="s">
        <v>77</v>
      </c>
      <c r="D27" s="15"/>
      <c r="E27" s="15"/>
      <c r="F27" s="34"/>
      <c r="G27" s="32"/>
      <c r="H27" s="33"/>
      <c r="I27" s="44">
        <f t="shared" si="0"/>
      </c>
      <c r="J27" s="4"/>
      <c r="K27" s="4"/>
      <c r="L27" s="4"/>
      <c r="M27" s="4"/>
      <c r="N27" s="4"/>
      <c r="O27" s="4"/>
    </row>
    <row r="28" spans="1:15" ht="0.75" customHeight="1">
      <c r="A28" s="43">
        <v>11</v>
      </c>
      <c r="B28" s="3" t="s">
        <v>53</v>
      </c>
      <c r="C28" s="71" t="s">
        <v>92</v>
      </c>
      <c r="D28" s="15"/>
      <c r="E28" s="15"/>
      <c r="F28" s="34"/>
      <c r="G28" s="32"/>
      <c r="H28" s="33"/>
      <c r="I28" s="44">
        <f t="shared" si="0"/>
      </c>
      <c r="J28" s="4"/>
      <c r="K28" s="4"/>
      <c r="L28" s="4"/>
      <c r="M28" s="4"/>
      <c r="N28" s="4"/>
      <c r="O28" s="4"/>
    </row>
    <row r="29" spans="1:15" ht="30" hidden="1">
      <c r="A29" s="41">
        <v>12</v>
      </c>
      <c r="B29" s="3" t="s">
        <v>54</v>
      </c>
      <c r="C29" s="71" t="s">
        <v>93</v>
      </c>
      <c r="D29" s="15"/>
      <c r="E29" s="15"/>
      <c r="F29" s="34"/>
      <c r="G29" s="32"/>
      <c r="H29" s="33"/>
      <c r="I29" s="44">
        <f t="shared" si="0"/>
      </c>
      <c r="J29" s="4"/>
      <c r="K29" s="4"/>
      <c r="L29" s="4"/>
      <c r="M29" s="4"/>
      <c r="N29" s="4"/>
      <c r="O29" s="4"/>
    </row>
    <row r="30" spans="1:15" ht="30" hidden="1">
      <c r="A30" s="43">
        <v>13</v>
      </c>
      <c r="B30" s="3" t="s">
        <v>55</v>
      </c>
      <c r="C30" s="71" t="s">
        <v>64</v>
      </c>
      <c r="D30" s="15"/>
      <c r="E30" s="15"/>
      <c r="F30" s="34"/>
      <c r="G30" s="32"/>
      <c r="H30" s="33"/>
      <c r="I30" s="44">
        <f t="shared" si="0"/>
      </c>
      <c r="J30" s="4"/>
      <c r="K30" s="4"/>
      <c r="L30" s="4"/>
      <c r="M30" s="4"/>
      <c r="N30" s="4"/>
      <c r="O30" s="4"/>
    </row>
    <row r="31" spans="1:15" ht="18.75" hidden="1">
      <c r="A31" s="43">
        <v>15</v>
      </c>
      <c r="B31" s="3"/>
      <c r="C31" s="6" t="s">
        <v>126</v>
      </c>
      <c r="D31" s="6"/>
      <c r="E31" s="6"/>
      <c r="F31" s="31"/>
      <c r="G31" s="32"/>
      <c r="H31" s="83"/>
      <c r="I31" s="44"/>
      <c r="J31" s="4"/>
      <c r="K31" s="4"/>
      <c r="L31" s="4"/>
      <c r="M31" s="4"/>
      <c r="N31" s="4"/>
      <c r="O31" s="4"/>
    </row>
    <row r="32" spans="1:15" ht="37.5" customHeight="1">
      <c r="A32" s="39"/>
      <c r="B32" s="7" t="s">
        <v>49</v>
      </c>
      <c r="C32" s="26" t="s">
        <v>88</v>
      </c>
      <c r="D32" s="26"/>
      <c r="E32" s="26"/>
      <c r="F32" s="30">
        <f>F34+F35+F36+F37+F38+F39+F41</f>
        <v>6120</v>
      </c>
      <c r="G32" s="30">
        <f>G34+G35+G36+G37+G38+G39+G41</f>
        <v>1037</v>
      </c>
      <c r="H32" s="30">
        <f>H34+H35+H36+H37+H38+H39+H41</f>
        <v>1626.3999999999999</v>
      </c>
      <c r="I32" s="40">
        <f t="shared" si="0"/>
        <v>1.5683702989392476</v>
      </c>
      <c r="J32" s="4"/>
      <c r="K32" s="4"/>
      <c r="L32" s="4"/>
      <c r="M32" s="4"/>
      <c r="N32" s="4"/>
      <c r="O32" s="4"/>
    </row>
    <row r="33" spans="1:15" ht="80.25" customHeight="1" hidden="1">
      <c r="A33" s="43">
        <v>16</v>
      </c>
      <c r="B33" s="3" t="s">
        <v>56</v>
      </c>
      <c r="C33" s="73" t="s">
        <v>78</v>
      </c>
      <c r="D33" s="16"/>
      <c r="E33" s="16"/>
      <c r="F33" s="31"/>
      <c r="G33" s="32"/>
      <c r="H33" s="83"/>
      <c r="I33" s="44">
        <f t="shared" si="0"/>
      </c>
      <c r="J33" s="4"/>
      <c r="K33" s="4"/>
      <c r="L33" s="4"/>
      <c r="M33" s="4"/>
      <c r="N33" s="4"/>
      <c r="O33" s="4"/>
    </row>
    <row r="34" spans="1:15" ht="131.25">
      <c r="A34" s="43">
        <v>8</v>
      </c>
      <c r="B34" s="90" t="s">
        <v>56</v>
      </c>
      <c r="C34" s="5" t="s">
        <v>66</v>
      </c>
      <c r="D34" s="74" t="s">
        <v>66</v>
      </c>
      <c r="E34" s="86" t="s">
        <v>163</v>
      </c>
      <c r="F34" s="32">
        <v>160</v>
      </c>
      <c r="G34" s="93">
        <v>107</v>
      </c>
      <c r="H34" s="32">
        <v>1427</v>
      </c>
      <c r="I34" s="44">
        <f t="shared" si="0"/>
        <v>13.336448598130842</v>
      </c>
      <c r="J34" s="4"/>
      <c r="K34" s="4"/>
      <c r="L34" s="4"/>
      <c r="M34" s="4"/>
      <c r="N34" s="4"/>
      <c r="O34" s="4"/>
    </row>
    <row r="35" spans="1:15" ht="76.5">
      <c r="A35" s="43">
        <v>9</v>
      </c>
      <c r="B35" s="90" t="s">
        <v>57</v>
      </c>
      <c r="C35" s="5" t="s">
        <v>67</v>
      </c>
      <c r="D35" s="74" t="s">
        <v>67</v>
      </c>
      <c r="E35" s="86"/>
      <c r="F35" s="32">
        <v>200</v>
      </c>
      <c r="G35" s="32">
        <v>100</v>
      </c>
      <c r="H35" s="33">
        <v>0</v>
      </c>
      <c r="I35" s="44">
        <f t="shared" si="0"/>
      </c>
      <c r="J35" s="4"/>
      <c r="K35" s="4"/>
      <c r="L35" s="4"/>
      <c r="M35" s="4"/>
      <c r="N35" s="4"/>
      <c r="O35" s="4"/>
    </row>
    <row r="36" spans="1:15" ht="52.5" customHeight="1">
      <c r="A36" s="43">
        <v>10</v>
      </c>
      <c r="B36" s="90" t="s">
        <v>58</v>
      </c>
      <c r="C36" s="5" t="s">
        <v>79</v>
      </c>
      <c r="D36" s="74" t="s">
        <v>79</v>
      </c>
      <c r="E36" s="5"/>
      <c r="F36" s="32">
        <v>460</v>
      </c>
      <c r="G36" s="93">
        <v>230</v>
      </c>
      <c r="H36" s="33">
        <v>0</v>
      </c>
      <c r="I36" s="44">
        <f t="shared" si="0"/>
      </c>
      <c r="J36" s="4"/>
      <c r="K36" s="4"/>
      <c r="L36" s="4"/>
      <c r="M36" s="4"/>
      <c r="N36" s="4"/>
      <c r="O36" s="4"/>
    </row>
    <row r="37" spans="1:15" ht="25.5">
      <c r="A37" s="43">
        <v>11</v>
      </c>
      <c r="B37" s="90" t="s">
        <v>59</v>
      </c>
      <c r="C37" s="6" t="s">
        <v>62</v>
      </c>
      <c r="D37" s="69" t="s">
        <v>62</v>
      </c>
      <c r="E37" s="6"/>
      <c r="F37" s="31">
        <v>300</v>
      </c>
      <c r="G37" s="32">
        <v>50</v>
      </c>
      <c r="H37" s="93">
        <v>0</v>
      </c>
      <c r="I37" s="44">
        <f t="shared" si="0"/>
      </c>
      <c r="J37" s="4"/>
      <c r="K37" s="4"/>
      <c r="L37" s="4"/>
      <c r="M37" s="4"/>
      <c r="N37" s="4"/>
      <c r="O37" s="4"/>
    </row>
    <row r="38" spans="1:15" ht="68.25" customHeight="1">
      <c r="A38" s="43">
        <v>12</v>
      </c>
      <c r="B38" s="90" t="s">
        <v>60</v>
      </c>
      <c r="C38" s="17" t="s">
        <v>80</v>
      </c>
      <c r="D38" s="75" t="s">
        <v>80</v>
      </c>
      <c r="E38" s="87"/>
      <c r="F38" s="31">
        <v>400</v>
      </c>
      <c r="G38" s="32">
        <v>100</v>
      </c>
      <c r="H38" s="93">
        <v>0</v>
      </c>
      <c r="I38" s="44">
        <f t="shared" si="0"/>
      </c>
      <c r="J38" s="4"/>
      <c r="K38" s="4"/>
      <c r="L38" s="4"/>
      <c r="M38" s="4"/>
      <c r="N38" s="4"/>
      <c r="O38" s="4"/>
    </row>
    <row r="39" spans="1:17" ht="312" customHeight="1">
      <c r="A39" s="43">
        <v>13</v>
      </c>
      <c r="B39" s="90" t="s">
        <v>89</v>
      </c>
      <c r="C39" s="6" t="s">
        <v>114</v>
      </c>
      <c r="D39" s="69" t="s">
        <v>133</v>
      </c>
      <c r="E39" s="6" t="s">
        <v>138</v>
      </c>
      <c r="F39" s="31">
        <v>3550</v>
      </c>
      <c r="G39" s="32">
        <v>450</v>
      </c>
      <c r="H39" s="93">
        <v>121.8</v>
      </c>
      <c r="I39" s="47">
        <f t="shared" si="0"/>
        <v>0.27066666666666667</v>
      </c>
      <c r="J39" s="4"/>
      <c r="K39" s="4"/>
      <c r="L39" s="4"/>
      <c r="M39" s="4"/>
      <c r="N39" s="4"/>
      <c r="O39" s="4"/>
      <c r="Q39" s="2" t="s">
        <v>96</v>
      </c>
    </row>
    <row r="40" spans="1:15" ht="1.5" customHeight="1" hidden="1">
      <c r="A40" s="43">
        <v>23</v>
      </c>
      <c r="B40" s="3"/>
      <c r="C40" s="6" t="s">
        <v>126</v>
      </c>
      <c r="D40" s="6"/>
      <c r="E40" s="6"/>
      <c r="F40" s="31"/>
      <c r="G40" s="32"/>
      <c r="H40" s="92"/>
      <c r="I40" s="47">
        <f t="shared" si="0"/>
      </c>
      <c r="J40" s="4"/>
      <c r="K40" s="4"/>
      <c r="L40" s="4"/>
      <c r="M40" s="4"/>
      <c r="N40" s="4"/>
      <c r="O40" s="4"/>
    </row>
    <row r="41" spans="1:15" ht="103.5" customHeight="1">
      <c r="A41" s="43">
        <v>14</v>
      </c>
      <c r="B41" s="90" t="s">
        <v>90</v>
      </c>
      <c r="C41" s="6" t="s">
        <v>151</v>
      </c>
      <c r="D41" s="70" t="s">
        <v>152</v>
      </c>
      <c r="E41" s="6"/>
      <c r="F41" s="31">
        <v>1050</v>
      </c>
      <c r="G41" s="32">
        <v>0</v>
      </c>
      <c r="H41" s="93">
        <v>77.6</v>
      </c>
      <c r="I41" s="47">
        <f t="shared" si="0"/>
      </c>
      <c r="J41" s="4"/>
      <c r="K41" s="4"/>
      <c r="L41" s="4"/>
      <c r="M41" s="4"/>
      <c r="N41" s="4"/>
      <c r="O41" s="4"/>
    </row>
    <row r="42" spans="1:15" ht="18.75">
      <c r="A42" s="39"/>
      <c r="B42" s="7" t="s">
        <v>69</v>
      </c>
      <c r="C42" s="26" t="s">
        <v>68</v>
      </c>
      <c r="D42" s="26"/>
      <c r="E42" s="26"/>
      <c r="F42" s="30">
        <f>SUM(F43:F47)</f>
        <v>1185</v>
      </c>
      <c r="G42" s="30">
        <f>SUM(G43:G47)</f>
        <v>305</v>
      </c>
      <c r="H42" s="94">
        <f>SUM(H43:H47)</f>
        <v>0</v>
      </c>
      <c r="I42" s="40">
        <f t="shared" si="0"/>
      </c>
      <c r="J42" s="4"/>
      <c r="K42" s="4"/>
      <c r="L42" s="4"/>
      <c r="M42" s="4"/>
      <c r="N42" s="4"/>
      <c r="O42" s="4"/>
    </row>
    <row r="43" spans="1:15" ht="93.75">
      <c r="A43" s="43">
        <v>15</v>
      </c>
      <c r="B43" s="3" t="s">
        <v>84</v>
      </c>
      <c r="C43" s="6" t="s">
        <v>81</v>
      </c>
      <c r="D43" s="69" t="s">
        <v>81</v>
      </c>
      <c r="E43" s="88" t="s">
        <v>149</v>
      </c>
      <c r="F43" s="31">
        <v>350</v>
      </c>
      <c r="G43" s="32">
        <v>100</v>
      </c>
      <c r="H43" s="93">
        <v>0</v>
      </c>
      <c r="I43" s="47">
        <f t="shared" si="0"/>
      </c>
      <c r="J43" s="4"/>
      <c r="K43" s="4"/>
      <c r="L43" s="4"/>
      <c r="M43" s="4"/>
      <c r="N43" s="4"/>
      <c r="O43" s="4"/>
    </row>
    <row r="44" spans="1:15" ht="93.75" customHeight="1">
      <c r="A44" s="43">
        <v>16</v>
      </c>
      <c r="B44" s="82" t="s">
        <v>85</v>
      </c>
      <c r="C44" s="18" t="s">
        <v>82</v>
      </c>
      <c r="D44" s="76" t="s">
        <v>82</v>
      </c>
      <c r="E44" s="89"/>
      <c r="F44" s="35">
        <v>10</v>
      </c>
      <c r="G44" s="93">
        <v>5</v>
      </c>
      <c r="H44" s="32">
        <v>0</v>
      </c>
      <c r="I44" s="47">
        <f t="shared" si="0"/>
      </c>
      <c r="J44" s="4"/>
      <c r="K44" s="4"/>
      <c r="L44" s="4"/>
      <c r="M44" s="4"/>
      <c r="N44" s="4"/>
      <c r="O44" s="4"/>
    </row>
    <row r="45" spans="1:15" ht="40.5" customHeight="1" hidden="1">
      <c r="A45" s="43">
        <v>27</v>
      </c>
      <c r="B45" s="3" t="s">
        <v>87</v>
      </c>
      <c r="C45" s="16" t="s">
        <v>83</v>
      </c>
      <c r="D45" s="16"/>
      <c r="E45" s="16"/>
      <c r="F45" s="31"/>
      <c r="G45" s="32"/>
      <c r="H45" s="32"/>
      <c r="I45" s="47">
        <f t="shared" si="0"/>
      </c>
      <c r="J45" s="4"/>
      <c r="K45" s="4"/>
      <c r="L45" s="4"/>
      <c r="M45" s="4"/>
      <c r="N45" s="4"/>
      <c r="O45" s="4"/>
    </row>
    <row r="46" spans="1:15" ht="52.5" customHeight="1">
      <c r="A46" s="43">
        <v>17</v>
      </c>
      <c r="B46" s="82" t="s">
        <v>86</v>
      </c>
      <c r="C46" s="19" t="s">
        <v>94</v>
      </c>
      <c r="D46" s="77" t="s">
        <v>94</v>
      </c>
      <c r="E46" s="19"/>
      <c r="F46" s="36">
        <v>50</v>
      </c>
      <c r="G46" s="32">
        <v>0</v>
      </c>
      <c r="H46" s="32">
        <v>0</v>
      </c>
      <c r="I46" s="47">
        <f t="shared" si="0"/>
      </c>
      <c r="J46" s="4"/>
      <c r="K46" s="4"/>
      <c r="L46" s="4"/>
      <c r="M46" s="4"/>
      <c r="N46" s="4"/>
      <c r="O46" s="4"/>
    </row>
    <row r="47" spans="1:15" ht="105.75" customHeight="1">
      <c r="A47" s="43">
        <v>18</v>
      </c>
      <c r="B47" s="82" t="s">
        <v>87</v>
      </c>
      <c r="C47" s="16" t="s">
        <v>95</v>
      </c>
      <c r="D47" s="72" t="s">
        <v>95</v>
      </c>
      <c r="E47" s="16" t="s">
        <v>155</v>
      </c>
      <c r="F47" s="31">
        <v>775</v>
      </c>
      <c r="G47" s="32">
        <v>200</v>
      </c>
      <c r="H47" s="32">
        <v>0</v>
      </c>
      <c r="I47" s="47">
        <f t="shared" si="0"/>
      </c>
      <c r="J47" s="4"/>
      <c r="K47" s="4"/>
      <c r="L47" s="4"/>
      <c r="M47" s="4"/>
      <c r="N47" s="4"/>
      <c r="O47" s="4"/>
    </row>
    <row r="48" spans="1:15" ht="46.5" customHeight="1" hidden="1">
      <c r="A48" s="43">
        <v>30</v>
      </c>
      <c r="B48" s="3"/>
      <c r="C48" s="6" t="s">
        <v>126</v>
      </c>
      <c r="D48" s="16"/>
      <c r="E48" s="16"/>
      <c r="F48" s="31"/>
      <c r="G48" s="32"/>
      <c r="H48" s="32"/>
      <c r="I48" s="47"/>
      <c r="J48" s="4"/>
      <c r="K48" s="4"/>
      <c r="L48" s="4"/>
      <c r="M48" s="4"/>
      <c r="N48" s="4"/>
      <c r="O48" s="4"/>
    </row>
    <row r="49" spans="1:15" s="24" customFormat="1" ht="38.25" customHeight="1">
      <c r="A49" s="146" t="s">
        <v>4</v>
      </c>
      <c r="B49" s="147"/>
      <c r="C49" s="25" t="s">
        <v>6</v>
      </c>
      <c r="D49" s="25"/>
      <c r="E49" s="25"/>
      <c r="F49" s="29">
        <f>F52+F56+F71+F78</f>
        <v>26456.3</v>
      </c>
      <c r="G49" s="29">
        <f>G52+G56+G71+G78</f>
        <v>5880</v>
      </c>
      <c r="H49" s="29">
        <f>H52+H56+H71+H78</f>
        <v>403.2</v>
      </c>
      <c r="I49" s="38">
        <f t="shared" si="0"/>
        <v>0.06857142857142857</v>
      </c>
      <c r="J49" s="23"/>
      <c r="K49" s="23"/>
      <c r="L49" s="23"/>
      <c r="M49" s="23"/>
      <c r="N49" s="23"/>
      <c r="O49" s="23"/>
    </row>
    <row r="50" spans="1:15" s="24" customFormat="1" ht="21">
      <c r="A50" s="132" t="s">
        <v>124</v>
      </c>
      <c r="B50" s="133"/>
      <c r="C50" s="134"/>
      <c r="D50" s="25"/>
      <c r="E50" s="25"/>
      <c r="F50" s="29"/>
      <c r="G50" s="29"/>
      <c r="H50" s="29"/>
      <c r="I50" s="38">
        <f t="shared" si="0"/>
      </c>
      <c r="J50" s="23"/>
      <c r="K50" s="23"/>
      <c r="L50" s="23"/>
      <c r="M50" s="23"/>
      <c r="N50" s="23"/>
      <c r="O50" s="23"/>
    </row>
    <row r="51" spans="1:15" s="24" customFormat="1" ht="21">
      <c r="A51" s="132" t="s">
        <v>125</v>
      </c>
      <c r="B51" s="133"/>
      <c r="C51" s="134"/>
      <c r="D51" s="25"/>
      <c r="E51" s="25"/>
      <c r="F51" s="29"/>
      <c r="G51" s="29"/>
      <c r="H51" s="29"/>
      <c r="I51" s="38">
        <f t="shared" si="0"/>
      </c>
      <c r="J51" s="23"/>
      <c r="K51" s="23"/>
      <c r="L51" s="23"/>
      <c r="M51" s="23"/>
      <c r="N51" s="23"/>
      <c r="O51" s="23"/>
    </row>
    <row r="52" spans="1:15" s="10" customFormat="1" ht="18.75">
      <c r="A52" s="46"/>
      <c r="B52" s="7" t="s">
        <v>0</v>
      </c>
      <c r="C52" s="26" t="s">
        <v>7</v>
      </c>
      <c r="D52" s="26"/>
      <c r="E52" s="26"/>
      <c r="F52" s="30">
        <f>SUM(F53:F53)</f>
        <v>9059</v>
      </c>
      <c r="G52" s="30">
        <f>SUM(G53:G53)</f>
        <v>0</v>
      </c>
      <c r="H52" s="30">
        <f>SUM(H53:H53)</f>
        <v>0</v>
      </c>
      <c r="I52" s="40">
        <f t="shared" si="0"/>
      </c>
      <c r="J52" s="8"/>
      <c r="K52" s="8"/>
      <c r="L52" s="8"/>
      <c r="M52" s="8"/>
      <c r="N52" s="8"/>
      <c r="O52" s="8"/>
    </row>
    <row r="53" spans="1:9" ht="103.5" customHeight="1">
      <c r="A53" s="43">
        <v>19</v>
      </c>
      <c r="B53" s="3" t="s">
        <v>8</v>
      </c>
      <c r="C53" s="5" t="s">
        <v>14</v>
      </c>
      <c r="D53" s="81" t="s">
        <v>134</v>
      </c>
      <c r="E53" s="6" t="s">
        <v>162</v>
      </c>
      <c r="F53" s="79">
        <v>9059</v>
      </c>
      <c r="G53" s="79">
        <v>0</v>
      </c>
      <c r="H53" s="79">
        <v>0</v>
      </c>
      <c r="I53" s="80">
        <f t="shared" si="0"/>
      </c>
    </row>
    <row r="54" spans="1:9" ht="18.75" hidden="1">
      <c r="A54" s="43">
        <v>39</v>
      </c>
      <c r="B54" s="3"/>
      <c r="C54" s="6" t="s">
        <v>126</v>
      </c>
      <c r="D54" s="6"/>
      <c r="E54" s="6"/>
      <c r="F54" s="31"/>
      <c r="G54" s="32"/>
      <c r="H54" s="32"/>
      <c r="I54" s="47"/>
    </row>
    <row r="55" spans="1:9" ht="168.75">
      <c r="A55" s="43">
        <v>20</v>
      </c>
      <c r="B55" s="95">
        <v>1.2</v>
      </c>
      <c r="C55" s="6" t="s">
        <v>160</v>
      </c>
      <c r="D55" s="6" t="s">
        <v>161</v>
      </c>
      <c r="E55" s="6" t="s">
        <v>162</v>
      </c>
      <c r="F55" s="31">
        <v>5080</v>
      </c>
      <c r="G55" s="32">
        <v>5080</v>
      </c>
      <c r="H55" s="32">
        <v>393</v>
      </c>
      <c r="I55" s="80">
        <f t="shared" si="0"/>
        <v>0.07736220472440945</v>
      </c>
    </row>
    <row r="56" spans="1:9" s="9" customFormat="1" ht="18.75">
      <c r="A56" s="45"/>
      <c r="B56" s="7" t="s">
        <v>35</v>
      </c>
      <c r="C56" s="26" t="s">
        <v>13</v>
      </c>
      <c r="D56" s="26"/>
      <c r="E56" s="26"/>
      <c r="F56" s="30">
        <f>SUM(F57:F69)</f>
        <v>8586.3</v>
      </c>
      <c r="G56" s="30">
        <f>SUM(G57:G69)</f>
        <v>3275</v>
      </c>
      <c r="H56" s="30">
        <f>SUM(H57:H69)</f>
        <v>338.2</v>
      </c>
      <c r="I56" s="48">
        <f t="shared" si="0"/>
        <v>0.10326717557251908</v>
      </c>
    </row>
    <row r="57" spans="1:9" ht="127.5">
      <c r="A57" s="43">
        <v>20</v>
      </c>
      <c r="B57" s="3" t="s">
        <v>36</v>
      </c>
      <c r="C57" s="6" t="s">
        <v>32</v>
      </c>
      <c r="D57" s="69" t="s">
        <v>139</v>
      </c>
      <c r="E57" s="6" t="s">
        <v>165</v>
      </c>
      <c r="F57" s="31">
        <v>1133</v>
      </c>
      <c r="G57" s="32">
        <v>1133</v>
      </c>
      <c r="H57" s="32">
        <v>283</v>
      </c>
      <c r="I57" s="47">
        <f t="shared" si="0"/>
        <v>0.2497793468667255</v>
      </c>
    </row>
    <row r="58" spans="1:9" ht="287.25" customHeight="1">
      <c r="A58" s="43">
        <v>21</v>
      </c>
      <c r="B58" s="85" t="s">
        <v>140</v>
      </c>
      <c r="C58" s="5" t="s">
        <v>21</v>
      </c>
      <c r="D58" s="74" t="s">
        <v>156</v>
      </c>
      <c r="E58" s="96"/>
      <c r="F58" s="32">
        <v>1046</v>
      </c>
      <c r="G58" s="32">
        <v>0</v>
      </c>
      <c r="H58" s="93">
        <v>0</v>
      </c>
      <c r="I58" s="47">
        <f t="shared" si="0"/>
      </c>
    </row>
    <row r="59" spans="1:9" ht="63.75">
      <c r="A59" s="43">
        <v>22</v>
      </c>
      <c r="B59" s="85" t="s">
        <v>141</v>
      </c>
      <c r="C59" s="5" t="s">
        <v>28</v>
      </c>
      <c r="D59" s="74" t="s">
        <v>28</v>
      </c>
      <c r="E59" s="86"/>
      <c r="F59" s="32">
        <v>1300</v>
      </c>
      <c r="G59" s="32">
        <v>500</v>
      </c>
      <c r="H59" s="93">
        <v>25</v>
      </c>
      <c r="I59" s="47">
        <f t="shared" si="0"/>
        <v>0.05</v>
      </c>
    </row>
    <row r="60" spans="1:9" ht="204">
      <c r="A60" s="43">
        <v>23</v>
      </c>
      <c r="B60" s="85" t="s">
        <v>142</v>
      </c>
      <c r="C60" s="5" t="s">
        <v>20</v>
      </c>
      <c r="D60" s="74" t="s">
        <v>157</v>
      </c>
      <c r="E60" s="86"/>
      <c r="F60" s="32">
        <v>492.6</v>
      </c>
      <c r="G60" s="32">
        <v>370.7</v>
      </c>
      <c r="H60" s="93">
        <v>30.2</v>
      </c>
      <c r="I60" s="47">
        <f t="shared" si="0"/>
        <v>0.08146749393040194</v>
      </c>
    </row>
    <row r="61" spans="1:9" ht="258.75" customHeight="1">
      <c r="A61" s="43">
        <v>24</v>
      </c>
      <c r="B61" s="82" t="s">
        <v>38</v>
      </c>
      <c r="C61" s="6" t="s">
        <v>33</v>
      </c>
      <c r="D61" s="69" t="s">
        <v>135</v>
      </c>
      <c r="E61" s="88"/>
      <c r="F61" s="31">
        <v>870.1</v>
      </c>
      <c r="G61" s="32">
        <v>0</v>
      </c>
      <c r="H61" s="93">
        <v>0</v>
      </c>
      <c r="I61" s="47">
        <f t="shared" si="0"/>
      </c>
    </row>
    <row r="62" spans="1:9" ht="260.25" customHeight="1">
      <c r="A62" s="43">
        <v>25</v>
      </c>
      <c r="B62" s="82" t="s">
        <v>39</v>
      </c>
      <c r="C62" s="5" t="s">
        <v>116</v>
      </c>
      <c r="D62" s="74" t="s">
        <v>136</v>
      </c>
      <c r="E62" s="86"/>
      <c r="F62" s="32">
        <v>137.5</v>
      </c>
      <c r="G62" s="32">
        <v>0</v>
      </c>
      <c r="H62" s="93">
        <v>0</v>
      </c>
      <c r="I62" s="47">
        <f t="shared" si="0"/>
      </c>
    </row>
    <row r="63" spans="1:9" ht="75" hidden="1">
      <c r="A63" s="43">
        <v>49</v>
      </c>
      <c r="B63" s="3" t="s">
        <v>42</v>
      </c>
      <c r="C63" s="5" t="s">
        <v>24</v>
      </c>
      <c r="D63" s="5"/>
      <c r="E63" s="5"/>
      <c r="F63" s="32"/>
      <c r="G63" s="32"/>
      <c r="H63" s="91"/>
      <c r="I63" s="47">
        <f t="shared" si="0"/>
      </c>
    </row>
    <row r="64" spans="1:9" ht="57" customHeight="1" hidden="1">
      <c r="A64" s="43">
        <v>55</v>
      </c>
      <c r="B64" s="3" t="s">
        <v>43</v>
      </c>
      <c r="C64" s="5" t="s">
        <v>25</v>
      </c>
      <c r="D64" s="5"/>
      <c r="E64" s="5"/>
      <c r="F64" s="32"/>
      <c r="G64" s="32"/>
      <c r="H64" s="91"/>
      <c r="I64" s="47">
        <f t="shared" si="0"/>
      </c>
    </row>
    <row r="65" spans="1:9" ht="18.75" hidden="1">
      <c r="A65" s="43">
        <v>56</v>
      </c>
      <c r="B65" s="3" t="s">
        <v>44</v>
      </c>
      <c r="C65" s="5" t="s">
        <v>31</v>
      </c>
      <c r="D65" s="5"/>
      <c r="E65" s="5"/>
      <c r="F65" s="32"/>
      <c r="G65" s="32"/>
      <c r="H65" s="91"/>
      <c r="I65" s="47">
        <f t="shared" si="0"/>
      </c>
    </row>
    <row r="66" spans="1:9" ht="0.75" customHeight="1">
      <c r="A66" s="43">
        <v>57</v>
      </c>
      <c r="B66" s="3" t="s">
        <v>45</v>
      </c>
      <c r="C66" s="5" t="s">
        <v>63</v>
      </c>
      <c r="D66" s="5"/>
      <c r="E66" s="5"/>
      <c r="F66" s="32"/>
      <c r="G66" s="32"/>
      <c r="H66" s="91">
        <v>0</v>
      </c>
      <c r="I66" s="47">
        <f t="shared" si="0"/>
      </c>
    </row>
    <row r="67" spans="1:9" ht="233.25" customHeight="1">
      <c r="A67" s="43">
        <v>26</v>
      </c>
      <c r="B67" s="82" t="s">
        <v>40</v>
      </c>
      <c r="C67" s="5" t="s">
        <v>19</v>
      </c>
      <c r="D67" s="74" t="s">
        <v>137</v>
      </c>
      <c r="E67" s="86"/>
      <c r="F67" s="32">
        <v>3407.1</v>
      </c>
      <c r="G67" s="32">
        <v>1071.3</v>
      </c>
      <c r="H67" s="93">
        <v>0</v>
      </c>
      <c r="I67" s="47">
        <f t="shared" si="0"/>
      </c>
    </row>
    <row r="68" spans="1:9" ht="18.75" hidden="1">
      <c r="A68" s="43">
        <v>59</v>
      </c>
      <c r="B68" s="3" t="s">
        <v>46</v>
      </c>
      <c r="C68" s="5" t="s">
        <v>22</v>
      </c>
      <c r="D68" s="5"/>
      <c r="E68" s="5"/>
      <c r="F68" s="32"/>
      <c r="G68" s="32"/>
      <c r="H68" s="32"/>
      <c r="I68" s="47">
        <f t="shared" si="0"/>
      </c>
    </row>
    <row r="69" spans="1:9" ht="57.75" customHeight="1">
      <c r="A69" s="43">
        <v>27</v>
      </c>
      <c r="B69" s="82" t="s">
        <v>41</v>
      </c>
      <c r="C69" s="6" t="s">
        <v>23</v>
      </c>
      <c r="D69" s="69" t="s">
        <v>158</v>
      </c>
      <c r="E69" s="88"/>
      <c r="F69" s="31">
        <v>200</v>
      </c>
      <c r="G69" s="93">
        <v>200</v>
      </c>
      <c r="H69" s="32">
        <v>0</v>
      </c>
      <c r="I69" s="47">
        <f t="shared" si="0"/>
      </c>
    </row>
    <row r="70" spans="1:9" ht="1.5" customHeight="1">
      <c r="A70" s="43">
        <v>61</v>
      </c>
      <c r="B70" s="3"/>
      <c r="C70" s="6" t="s">
        <v>126</v>
      </c>
      <c r="D70" s="6"/>
      <c r="E70" s="6"/>
      <c r="F70" s="31"/>
      <c r="G70" s="32"/>
      <c r="H70" s="32"/>
      <c r="I70" s="47"/>
    </row>
    <row r="71" spans="1:9" s="9" customFormat="1" ht="18.75">
      <c r="A71" s="45"/>
      <c r="B71" s="7" t="s">
        <v>48</v>
      </c>
      <c r="C71" s="26" t="s">
        <v>18</v>
      </c>
      <c r="D71" s="26"/>
      <c r="E71" s="26"/>
      <c r="F71" s="30">
        <f>SUM(F72:F76)</f>
        <v>7670</v>
      </c>
      <c r="G71" s="30">
        <f>SUM(G72:G76)</f>
        <v>2220</v>
      </c>
      <c r="H71" s="30">
        <f>SUM(H72:H76)</f>
        <v>0</v>
      </c>
      <c r="I71" s="48">
        <f aca="true" t="shared" si="1" ref="I71:I84">IF(OR(G71=0,H71=0),"",H71/G71)</f>
      </c>
    </row>
    <row r="72" spans="1:9" ht="178.5">
      <c r="A72" s="43">
        <v>28</v>
      </c>
      <c r="B72" s="3" t="s">
        <v>50</v>
      </c>
      <c r="C72" s="6" t="s">
        <v>30</v>
      </c>
      <c r="D72" s="69" t="s">
        <v>143</v>
      </c>
      <c r="E72" s="6"/>
      <c r="F72" s="31">
        <v>5450</v>
      </c>
      <c r="G72" s="32">
        <v>1400</v>
      </c>
      <c r="H72" s="93">
        <v>0</v>
      </c>
      <c r="I72" s="47">
        <f t="shared" si="1"/>
      </c>
    </row>
    <row r="73" spans="1:9" ht="93.75">
      <c r="A73" s="43">
        <v>29</v>
      </c>
      <c r="B73" s="3" t="s">
        <v>51</v>
      </c>
      <c r="C73" s="6" t="s">
        <v>29</v>
      </c>
      <c r="D73" s="69" t="s">
        <v>29</v>
      </c>
      <c r="E73" s="88" t="s">
        <v>153</v>
      </c>
      <c r="F73" s="31">
        <v>1020</v>
      </c>
      <c r="G73" s="32">
        <v>220</v>
      </c>
      <c r="H73" s="32">
        <v>0</v>
      </c>
      <c r="I73" s="47">
        <f t="shared" si="1"/>
      </c>
    </row>
    <row r="74" spans="1:9" ht="25.5">
      <c r="A74" s="43">
        <v>30</v>
      </c>
      <c r="B74" s="3" t="s">
        <v>52</v>
      </c>
      <c r="C74" s="5" t="s">
        <v>26</v>
      </c>
      <c r="D74" s="74" t="s">
        <v>26</v>
      </c>
      <c r="E74" s="5"/>
      <c r="F74" s="32">
        <v>1200</v>
      </c>
      <c r="G74" s="32">
        <v>600</v>
      </c>
      <c r="H74" s="32">
        <v>0</v>
      </c>
      <c r="I74" s="47">
        <f t="shared" si="1"/>
      </c>
    </row>
    <row r="75" spans="1:9" ht="18.75" hidden="1">
      <c r="A75" s="43">
        <v>65</v>
      </c>
      <c r="B75" s="3" t="s">
        <v>53</v>
      </c>
      <c r="C75" s="6" t="s">
        <v>27</v>
      </c>
      <c r="D75" s="6"/>
      <c r="E75" s="6"/>
      <c r="F75" s="31"/>
      <c r="G75" s="32"/>
      <c r="H75" s="32"/>
      <c r="I75" s="47">
        <f t="shared" si="1"/>
      </c>
    </row>
    <row r="76" spans="1:9" ht="0.75" customHeight="1" hidden="1">
      <c r="A76" s="43">
        <v>70</v>
      </c>
      <c r="B76" s="3" t="s">
        <v>61</v>
      </c>
      <c r="C76" s="5" t="s">
        <v>47</v>
      </c>
      <c r="D76" s="5"/>
      <c r="E76" s="5"/>
      <c r="F76" s="32"/>
      <c r="G76" s="32"/>
      <c r="H76" s="32"/>
      <c r="I76" s="47">
        <f t="shared" si="1"/>
      </c>
    </row>
    <row r="77" spans="1:9" ht="18.75" hidden="1">
      <c r="A77" s="43">
        <v>71</v>
      </c>
      <c r="B77" s="3"/>
      <c r="C77" s="5" t="s">
        <v>126</v>
      </c>
      <c r="D77" s="5"/>
      <c r="E77" s="5"/>
      <c r="F77" s="32"/>
      <c r="G77" s="32"/>
      <c r="H77" s="32"/>
      <c r="I77" s="47"/>
    </row>
    <row r="78" spans="1:9" s="9" customFormat="1" ht="18.75">
      <c r="A78" s="45"/>
      <c r="B78" s="7" t="s">
        <v>49</v>
      </c>
      <c r="C78" s="26" t="s">
        <v>12</v>
      </c>
      <c r="D78" s="26"/>
      <c r="E78" s="26"/>
      <c r="F78" s="30">
        <f>SUM(F79:F84)</f>
        <v>1141</v>
      </c>
      <c r="G78" s="30">
        <f>SUM(G79:G84)</f>
        <v>385</v>
      </c>
      <c r="H78" s="30">
        <f>SUM(H79:H84)</f>
        <v>65</v>
      </c>
      <c r="I78" s="48">
        <f t="shared" si="1"/>
        <v>0.16883116883116883</v>
      </c>
    </row>
    <row r="79" spans="1:9" ht="1.5" customHeight="1" hidden="1">
      <c r="A79" s="43">
        <v>72</v>
      </c>
      <c r="B79" s="3" t="s">
        <v>56</v>
      </c>
      <c r="C79" s="6" t="s">
        <v>16</v>
      </c>
      <c r="D79" s="6"/>
      <c r="E79" s="6"/>
      <c r="F79" s="31"/>
      <c r="G79" s="32"/>
      <c r="H79" s="32"/>
      <c r="I79" s="47">
        <f t="shared" si="1"/>
      </c>
    </row>
    <row r="80" spans="1:9" ht="37.5" hidden="1">
      <c r="A80" s="43">
        <v>73</v>
      </c>
      <c r="B80" s="3" t="s">
        <v>57</v>
      </c>
      <c r="C80" s="5" t="s">
        <v>10</v>
      </c>
      <c r="D80" s="5"/>
      <c r="E80" s="5"/>
      <c r="F80" s="32"/>
      <c r="G80" s="32"/>
      <c r="H80" s="32"/>
      <c r="I80" s="47">
        <f t="shared" si="1"/>
      </c>
    </row>
    <row r="81" spans="1:9" ht="1.5" customHeight="1">
      <c r="A81" s="43">
        <v>74</v>
      </c>
      <c r="B81" s="3" t="s">
        <v>58</v>
      </c>
      <c r="C81" s="5" t="s">
        <v>11</v>
      </c>
      <c r="D81" s="5"/>
      <c r="E81" s="5"/>
      <c r="F81" s="32"/>
      <c r="G81" s="32"/>
      <c r="H81" s="32"/>
      <c r="I81" s="47">
        <f t="shared" si="1"/>
      </c>
    </row>
    <row r="82" spans="1:9" ht="95.25" customHeight="1" hidden="1">
      <c r="A82" s="43">
        <v>75</v>
      </c>
      <c r="B82" s="3" t="s">
        <v>59</v>
      </c>
      <c r="C82" s="5" t="s">
        <v>9</v>
      </c>
      <c r="D82" s="5"/>
      <c r="E82" s="5"/>
      <c r="F82" s="32"/>
      <c r="G82" s="32"/>
      <c r="H82" s="32"/>
      <c r="I82" s="47">
        <f t="shared" si="1"/>
      </c>
    </row>
    <row r="83" spans="1:9" ht="95.25" customHeight="1">
      <c r="A83" s="43">
        <v>31</v>
      </c>
      <c r="B83" s="85" t="s">
        <v>144</v>
      </c>
      <c r="C83" s="5" t="s">
        <v>17</v>
      </c>
      <c r="D83" s="74" t="s">
        <v>147</v>
      </c>
      <c r="E83" s="5"/>
      <c r="F83" s="32">
        <v>1134</v>
      </c>
      <c r="G83" s="32">
        <v>378</v>
      </c>
      <c r="H83" s="93">
        <v>65</v>
      </c>
      <c r="I83" s="47">
        <f>IF(OR(G83=0,H83=0),"",H83/G83)</f>
        <v>0.17195767195767195</v>
      </c>
    </row>
    <row r="84" spans="1:9" ht="94.5" customHeight="1">
      <c r="A84" s="43">
        <v>32</v>
      </c>
      <c r="B84" s="85" t="s">
        <v>145</v>
      </c>
      <c r="C84" s="5" t="s">
        <v>146</v>
      </c>
      <c r="D84" s="74" t="s">
        <v>148</v>
      </c>
      <c r="E84" s="86"/>
      <c r="F84" s="32">
        <v>7</v>
      </c>
      <c r="G84" s="93">
        <v>7</v>
      </c>
      <c r="H84" s="32">
        <v>0</v>
      </c>
      <c r="I84" s="47">
        <f t="shared" si="1"/>
      </c>
    </row>
    <row r="85" spans="1:9" ht="18.75" hidden="1">
      <c r="A85" s="63">
        <v>77</v>
      </c>
      <c r="B85" s="64"/>
      <c r="C85" s="65" t="s">
        <v>126</v>
      </c>
      <c r="D85" s="65"/>
      <c r="E85" s="65"/>
      <c r="F85" s="66"/>
      <c r="G85" s="66"/>
      <c r="H85" s="66"/>
      <c r="I85" s="67"/>
    </row>
    <row r="86" spans="1:9" ht="18.75" hidden="1">
      <c r="A86" s="121" t="s">
        <v>1</v>
      </c>
      <c r="B86" s="115" t="s">
        <v>108</v>
      </c>
      <c r="C86" s="101" t="s">
        <v>2</v>
      </c>
      <c r="D86" s="101"/>
      <c r="E86" s="115" t="s">
        <v>106</v>
      </c>
      <c r="F86" s="101" t="s">
        <v>122</v>
      </c>
      <c r="G86" s="101"/>
      <c r="H86" s="101"/>
      <c r="I86" s="102"/>
    </row>
    <row r="87" spans="1:9" ht="18.75" hidden="1">
      <c r="A87" s="122"/>
      <c r="B87" s="116"/>
      <c r="C87" s="111"/>
      <c r="D87" s="111"/>
      <c r="E87" s="116"/>
      <c r="F87" s="118" t="s">
        <v>123</v>
      </c>
      <c r="G87" s="118" t="s">
        <v>119</v>
      </c>
      <c r="H87" s="118"/>
      <c r="I87" s="120"/>
    </row>
    <row r="88" spans="1:9" ht="18.75" hidden="1">
      <c r="A88" s="122"/>
      <c r="B88" s="116"/>
      <c r="C88" s="103" t="s">
        <v>110</v>
      </c>
      <c r="D88" s="103" t="s">
        <v>111</v>
      </c>
      <c r="E88" s="116"/>
      <c r="F88" s="118"/>
      <c r="G88" s="103" t="s">
        <v>120</v>
      </c>
      <c r="H88" s="118" t="s">
        <v>121</v>
      </c>
      <c r="I88" s="120" t="s">
        <v>103</v>
      </c>
    </row>
    <row r="89" spans="1:9" ht="0.75" customHeight="1" hidden="1" thickBot="1">
      <c r="A89" s="123"/>
      <c r="B89" s="117"/>
      <c r="C89" s="104"/>
      <c r="D89" s="104"/>
      <c r="E89" s="117"/>
      <c r="F89" s="119"/>
      <c r="G89" s="104"/>
      <c r="H89" s="119"/>
      <c r="I89" s="124"/>
    </row>
    <row r="90" spans="1:9" ht="36.75" customHeight="1" hidden="1" thickBot="1">
      <c r="A90" s="98" t="s">
        <v>118</v>
      </c>
      <c r="B90" s="99"/>
      <c r="C90" s="99"/>
      <c r="D90" s="99"/>
      <c r="E90" s="99"/>
      <c r="F90" s="99"/>
      <c r="G90" s="99"/>
      <c r="H90" s="99"/>
      <c r="I90" s="100"/>
    </row>
    <row r="91" spans="1:9" ht="18.75" hidden="1">
      <c r="A91" s="61"/>
      <c r="B91" s="27"/>
      <c r="C91" s="57"/>
      <c r="D91" s="57"/>
      <c r="E91" s="57"/>
      <c r="F91" s="57"/>
      <c r="G91" s="27"/>
      <c r="H91" s="27"/>
      <c r="I91" s="62"/>
    </row>
    <row r="92" spans="1:9" ht="18.75" hidden="1">
      <c r="A92" s="43"/>
      <c r="B92" s="3"/>
      <c r="C92" s="56"/>
      <c r="D92" s="56"/>
      <c r="E92" s="56"/>
      <c r="F92" s="56"/>
      <c r="G92" s="3"/>
      <c r="H92" s="3"/>
      <c r="I92" s="58"/>
    </row>
    <row r="93" spans="1:9" ht="19.5" hidden="1" thickBot="1">
      <c r="A93" s="49"/>
      <c r="B93" s="50"/>
      <c r="C93" s="59"/>
      <c r="D93" s="59"/>
      <c r="E93" s="59"/>
      <c r="F93" s="59"/>
      <c r="G93" s="50"/>
      <c r="H93" s="50"/>
      <c r="I93" s="60"/>
    </row>
  </sheetData>
  <sheetProtection/>
  <mergeCells count="44">
    <mergeCell ref="I15:I17"/>
    <mergeCell ref="A15:A17"/>
    <mergeCell ref="A7:A10"/>
    <mergeCell ref="E15:E17"/>
    <mergeCell ref="A51:C51"/>
    <mergeCell ref="A12:C12"/>
    <mergeCell ref="B7:B10"/>
    <mergeCell ref="C7:D8"/>
    <mergeCell ref="C9:C10"/>
    <mergeCell ref="A50:C50"/>
    <mergeCell ref="F15:F17"/>
    <mergeCell ref="G15:G17"/>
    <mergeCell ref="H15:H17"/>
    <mergeCell ref="B15:B17"/>
    <mergeCell ref="D15:D17"/>
    <mergeCell ref="A49:B49"/>
    <mergeCell ref="A90:I90"/>
    <mergeCell ref="F87:F89"/>
    <mergeCell ref="G87:I87"/>
    <mergeCell ref="G88:G89"/>
    <mergeCell ref="A86:A89"/>
    <mergeCell ref="B86:B89"/>
    <mergeCell ref="C86:D87"/>
    <mergeCell ref="E86:E89"/>
    <mergeCell ref="F86:I86"/>
    <mergeCell ref="C88:C89"/>
    <mergeCell ref="D88:D89"/>
    <mergeCell ref="H88:H89"/>
    <mergeCell ref="I88:I89"/>
    <mergeCell ref="A1:I1"/>
    <mergeCell ref="A2:I2"/>
    <mergeCell ref="A11:I11"/>
    <mergeCell ref="F7:I7"/>
    <mergeCell ref="F9:F10"/>
    <mergeCell ref="F8:G8"/>
    <mergeCell ref="B6:I6"/>
    <mergeCell ref="A4:I4"/>
    <mergeCell ref="A5:I5"/>
    <mergeCell ref="A3:I3"/>
    <mergeCell ref="D9:D10"/>
    <mergeCell ref="H8:I8"/>
    <mergeCell ref="H9:H10"/>
    <mergeCell ref="I9:I10"/>
    <mergeCell ref="E7:E10"/>
  </mergeCells>
  <printOptions horizontalCentered="1"/>
  <pageMargins left="0.1968503937007874" right="0.1968503937007874" top="0.25" bottom="0.2362204724409449" header="0.11811023622047245" footer="0.11811023622047245"/>
  <pageSetup fitToHeight="0" horizontalDpi="600" verticalDpi="600" orientation="landscape" paperSize="9" scale="55" r:id="rId1"/>
  <rowBreaks count="1" manualBreakCount="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2019-04-15T05:38:08Z</dcterms:modified>
  <cp:category/>
  <cp:version/>
  <cp:contentType/>
  <cp:contentStatus/>
</cp:coreProperties>
</file>