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640" activeTab="0"/>
  </bookViews>
  <sheets>
    <sheet name="отчет" sheetId="1" r:id="rId1"/>
  </sheets>
  <definedNames>
    <definedName name="_xlnm.Print_Titles" localSheetId="0">'отчет'!$7:$10</definedName>
    <definedName name="_xlnm.Print_Area" localSheetId="0">'отчет'!$A$1:$I$93</definedName>
  </definedNames>
  <calcPr fullCalcOnLoad="1"/>
</workbook>
</file>

<file path=xl/sharedStrings.xml><?xml version="1.0" encoding="utf-8"?>
<sst xmlns="http://schemas.openxmlformats.org/spreadsheetml/2006/main" count="207" uniqueCount="165">
  <si>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</si>
  <si>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</si>
  <si>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</si>
  <si>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</si>
  <si>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</si>
  <si>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</si>
  <si>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</si>
  <si>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</si>
  <si>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</si>
  <si>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</si>
  <si>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</si>
  <si>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</si>
  <si>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</si>
  <si>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</si>
  <si>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</si>
  <si>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</si>
  <si>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</si>
  <si>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</si>
  <si>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</si>
  <si>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Регулирование открытия классов, классов-комплектов в общеобразовательных организациях муниципальным заданием</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</si>
  <si>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</si>
  <si>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</si>
  <si>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клубной сети на уровне муниципального района</t>
  </si>
  <si>
    <t>Централизация библиотечной сети на уровне муниципального района</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</si>
  <si>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</si>
  <si>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сусбидии в объеме, соответствующем показателям муниципального задания, которые не были достигнуты</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</si>
  <si>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</si>
  <si>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</si>
  <si>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</si>
  <si>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</si>
  <si>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</si>
  <si>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</si>
  <si>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</si>
  <si>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</si>
  <si>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1.3.</t>
  </si>
  <si>
    <t>2.</t>
  </si>
  <si>
    <t>2.1.</t>
  </si>
  <si>
    <t>2.2.</t>
  </si>
  <si>
    <t>2.5.</t>
  </si>
  <si>
    <t>2.6.</t>
  </si>
  <si>
    <t>2.7.</t>
  </si>
  <si>
    <t>2.8.</t>
  </si>
  <si>
    <t>2.10.</t>
  </si>
  <si>
    <t>2.16.</t>
  </si>
  <si>
    <t>2.17.</t>
  </si>
  <si>
    <t>2.18.</t>
  </si>
  <si>
    <t>2.20.</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</si>
  <si>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</si>
  <si>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</si>
  <si>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</si>
  <si>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</si>
  <si>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</si>
  <si>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</si>
  <si>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</si>
  <si>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</si>
  <si>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</si>
  <si>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4.1.</t>
  </si>
  <si>
    <t>4.2.</t>
  </si>
  <si>
    <t>4.3.</t>
  </si>
  <si>
    <t>4.4.</t>
  </si>
  <si>
    <t>4.5.</t>
  </si>
  <si>
    <t>3.9.</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</si>
  <si>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</si>
  <si>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</si>
  <si>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</si>
  <si>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</si>
  <si>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</si>
  <si>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</si>
  <si>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</si>
  <si>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5.</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</si>
  <si>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</si>
  <si>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</si>
  <si>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</si>
  <si>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Пересмотр размера корректирующего коэффициента базовой доходности К2, применяемого при расчете единого налога на вмененный доход для отдельных видов деятельности</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</si>
  <si>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</si>
  <si>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Рассмотрение организаций на муниципальных комиссиях, подготовка предложений по рассмотрению организаций на республиканских комиссиях.</t>
  </si>
  <si>
    <t>Выработка предложений по внесению изменений в региональное налоговое законодательство по:
-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 в отношении которых применяется патентная система налогообложения, в целях стимулирования легализации доходов от предпринимательской деятельности;
- расширению перечня видов деятельности, в рамках осуществления которых возможно применение патентной системы налогообложения; 
- введению налоговых каникул для начинающих предпринимателей</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</si>
  <si>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</si>
  <si>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</si>
  <si>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</si>
  <si>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</si>
  <si>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</si>
  <si>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</si>
  <si>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</si>
  <si>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5.1.</t>
  </si>
  <si>
    <t>5.2.</t>
  </si>
  <si>
    <t>5.3.</t>
  </si>
  <si>
    <t>5.4.</t>
  </si>
  <si>
    <t>Обеспечение роста поступлений за счет доходов от использования и реализации земельных участков и муниципального имущества</t>
  </si>
  <si>
    <t>4.6.</t>
  </si>
  <si>
    <t>4.7.</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</si>
  <si>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</si>
  <si>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</si>
  <si>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</si>
  <si>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</si>
  <si>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</si>
  <si>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</si>
  <si>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</si>
  <si>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</si>
  <si>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</si>
  <si>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</si>
  <si>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</si>
  <si>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</si>
  <si>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</si>
  <si>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</si>
  <si>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</si>
  <si>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</si>
  <si>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</si>
  <si>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</si>
  <si>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</si>
  <si>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</si>
  <si>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</si>
  <si>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</si>
  <si>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</si>
  <si>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</si>
  <si>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</si>
  <si>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</si>
  <si>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</si>
  <si>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</si>
  <si>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</si>
  <si>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</si>
  <si>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</si>
  <si>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</si>
  <si>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</si>
  <si>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</si>
  <si>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</si>
  <si>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t>
  </si>
  <si>
    <r>
      <t xml:space="preserve">Наименование мероприятия в Программе </t>
    </r>
    <r>
      <rPr>
        <u val="single"/>
        <sz val="11"/>
        <rFont val="Times New Roman"/>
        <family val="1"/>
      </rPr>
      <t>(указать, если отличается)</t>
    </r>
  </si>
  <si>
    <t xml:space="preserve">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организаций:
1) осуществляющих выплату заработной платы ниже размера, установленного Соглашением о минимальной заработной плате в Республике Карелия;
2) имеющих признаки неформальной занятости и (или) осуществляющих выплату неофициальной заработной платы;
3) имеющих значительные суммы налогового разрыва по страховым взносам и НДФЛ, имеющих задолженность по НДФЛ и страховым взносам, а также выплачивающих заработную плату ниже уровня среднеотраслевой заработной платы.
Рассмотрение организаций на муниципальных комиссиях  по укреплению налоговой и бюджетной дисциплины
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
</t>
  </si>
  <si>
    <t xml:space="preserve">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 </t>
  </si>
  <si>
    <t>Проведение индивидуальной работы с руководителями организаций по увеличению уровня заработной платы наемных работников</t>
  </si>
  <si>
    <t xml:space="preserve">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
</t>
  </si>
  <si>
    <t xml:space="preserve">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
</t>
  </si>
  <si>
    <t xml:space="preserve">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
</t>
  </si>
  <si>
    <t xml:space="preserve">Передача полномочий администраций поселений, являющихся административными центрами муниципальных районов, администрациям муниципальных районов
Подготовка предложений по объединению поселений
- объединение администраций поселений в городской округ
</t>
  </si>
  <si>
    <t xml:space="preserve">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
1. Сокращение 1 ставки уборщицы, 1 ставки электромонтера ДОШИ. Сокращение 0,5 ставки рабочего по КОЗ, 0,5 ставки помощника повара, 0,25 ставки уборщицы,0,5 ставки дворника в ДОУ № 2. Сокращение 0,5 ставки уборщицы МОУ Вешкельской СОШ.Сокращение ставок в спортивной школе. Сокращение 1 ставки завхоза, 1,5 ставки повара, 1 ставки рабочего по КОЗ в Лоймольской СОШ, Суоярвской СОШ, Пийтисекской ООШ. (7,75 ст.*17245руб.*5 мес. = 668244 руб.+ 30,2% (201810 руб.) = 870054 руб.
</t>
  </si>
  <si>
    <t xml:space="preserve">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
- социальных работников
1. Сокращение по 0,5 ставки музыкального руководителя в ДОУ № 1 и ДОУ №5, 0,5 ставки учителя-логопеда ДОУ № 1, 0,5 ставки педагога организатора МОУ Пийтсиекская ООШ  (1,5 ст.*17601 руб.* 4 мес.= 105606 руб.+30,2% (31893 руб.) = 137499 руб.)
</t>
  </si>
  <si>
    <t xml:space="preserve">Регулирование открытия классов, классов-комплектов в общеобразовательных организациях муниципальным заданием
1. Сокращение по 1 классу-комплекту в МОУ «Вешкельская СОШ», МОУ Пийтсиекская ООШ, МОУ Лоймольская СОШ , Суоярвской СОШ  (4,4 ст.* 31341руб. * 4 мес. = 551602 руб. + 30,2% (166584 руб.) = 718186 руб.)
2. Сокращение 1 класса-комплекта в МОУ «Лахколампинская СОШ», сокращение 1 группы в ДОУ № 5  (2,5 ст. * 27427 руб. * 12 мес. = 822810 руб.+ 30,2% (248489 руб.) =  1071299 руб).
3. Сокращение 1 класса-комплекта в Суоярвской СОШ, 2 класса-комплекта МОУ «Поросозерской СОШ»  (3,5 ст.*29581 руб. *12 мес. = 1242402 руб. + 30,2% (375205 руб.) =  1617607 руб.
</t>
  </si>
  <si>
    <t>проведена работа по взысканию задолженности по врендной плате за использование муниципального имущества и земельных участков</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</si>
  <si>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помещений)(объединение образовательных учреждений пос.Пийтсиёки и Лоймола (540тыс.руб) объединение образовательных учреждений поселков Найстеньярви и Лахколампи (593 тыс.руб)</t>
  </si>
  <si>
    <t>2.2</t>
  </si>
  <si>
    <t>2.3</t>
  </si>
  <si>
    <t>2.4</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</si>
  <si>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обязательств)за счет средств местного бюджета 1000 тыс.руб в 2018 г.; 800 тыс.руб. в 2019г.; 800 тыс.руб. в 2020г.; за счет средств РК 800 тыс.руб.в 2018г.600тыс.руб. в 2019г., 600 тыс.руб. в 2020 г.)</t>
  </si>
  <si>
    <t>4.1</t>
  </si>
  <si>
    <t>4.2</t>
  </si>
  <si>
    <t>Взаимодействие с кредитными организациями по снижению процентной ставки</t>
  </si>
  <si>
    <t>заключение соглашений с Министерством финансов Республики Карелия о реструктуризации муниципального долга</t>
  </si>
  <si>
    <t>направление писем в кредитные организации о снижении ставки по кредиту</t>
  </si>
  <si>
    <t xml:space="preserve">Отчет о реализации мероприятий по оздоровлению муниципальных финансов Суоярвского муниципального района </t>
  </si>
  <si>
    <t>Увеличение доходов по договорам купли-продажи имущества</t>
  </si>
  <si>
    <t>Проведение работы по договорм купли-продажи имущества, заключенными с субъектами малого  и среднего предпринимательства в соответствии с Федеральным законом 159-ФЗ от 22.07.2008 (с рассрочкой платежа)</t>
  </si>
  <si>
    <t xml:space="preserve">выявление неучтенных объектов недвижимости </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</si>
  <si>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
1. расторжение договора Вешкельской СОШ с Государственным бюджетным учреждением социального обслуживания Республики Карелия «Центр помощи детям, оставшимся без попечения родителей, №8»;  перевод дошкольной группы в здание школы. (71тыс.руб. отопл. по дошк.группе); изъятие из оперативного управления здания МОУ "Лахколампинская СОШ" в п.Суоеки (содержание здания и ком.усл.,сокращение рабочих по бойлерной установке 450 тыс.руб.; изъятие из оперативного управления МОУ "Поросозерская СОШ"(отопл.130 тыс.руб.,электроэн.110 тыс.руб.,сокращ.МОП 96тыс.руб.)
 освобождение здания архива 39 тыс.руб. закрытие здания Пийтсиекской школа 150 тыс.руб.</t>
  </si>
  <si>
    <t xml:space="preserve">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
1. Сокращение 0,5 ставки зам.директора УВР  Лоймольской СОШ; 0,5 ставки зам.директора по УВР Пийтсиекской ООШ (2чел. * 11703 руб. * 4 мес.(с 1 сентября)= 93624 руб. + 30,2% (20274) = 121898 руб.) Сокращение 1 ставки директора после реорганизации Суоекской НОШ; сокращение 0,5 ставки зам.директора по УВР Вешкельской СОШ (1,5 ст.*15818 руб.*12мес.=284724 руб.+30,2%(85987)=370711 руб.
</t>
  </si>
  <si>
    <t>2019 год</t>
  </si>
  <si>
    <t xml:space="preserve">Приостановка действия нормативно-правового акта по ежемесячным доплатам к страховой пенсии </t>
  </si>
  <si>
    <t>Принятие нормативно-правового актра о приостанослении действия Положения о порядке назначения, перерасчета и выплаты ежемесячной доплаты к страховой пенсии по старости (инвалидности) муниципальным служащим орагнов местного самоуправления</t>
  </si>
  <si>
    <t>продажа по программе приватизации 2018 года по г.Суоярви имущество-501,6 тыс.руб., земля - 818,4 тыс.руб., по району имущество 97,8 тыс.руб., земля 9,2 тыс.руб.</t>
  </si>
  <si>
    <t>снижение за счет проведения энергосберегающих мероприятий (счетчик)(экономия январь, февраль)</t>
  </si>
  <si>
    <t>увеличение по платным: дополнительное образование 135,0 тыс.руб., культура 165,0 тыс.руб.</t>
  </si>
  <si>
    <t>по состоянию на 01 августа 2019 года</t>
  </si>
  <si>
    <t>перевод библиотеки Найстеньярвского поселения в здание детского сада</t>
  </si>
  <si>
    <t>слияние Пийтсиёкской ООШ и Лоймольской СОШ (заработная плата директора 29,0 * 4 м.*1,302)</t>
  </si>
  <si>
    <t>снято с эксплуатации 2-х этажное здание в п.Пийтсиёки -522,0тыс. руб., закрытие здания в п.Суоеки-562,0 тыс. руб.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</si>
</sst>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5">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4"/>
      <name val="Calibri"/>
      <family val="2"/>
    </font>
    <font>
      <sz val="16"/>
      <name val="Times New Roman"/>
      <family val="1"/>
    </font>
    <font>
      <sz val="14"/>
      <color indexed="8"/>
      <name val="Times New Roman"/>
      <family val="1"/>
    </font>
    <font>
      <sz val="16"/>
      <name val="Calibri"/>
      <family val="2"/>
    </font>
    <font>
      <i/>
      <sz val="16"/>
      <name val="Times New Roman"/>
      <family val="1"/>
    </font>
    <font>
      <i/>
      <u val="single"/>
      <sz val="16"/>
      <name val="Times New Roman"/>
      <family val="1"/>
    </font>
    <font>
      <u val="single"/>
      <sz val="14"/>
      <name val="Times New Roman"/>
      <family val="1"/>
    </font>
    <font>
      <b/>
      <sz val="20"/>
      <name val="Times New Roman"/>
      <family val="1"/>
    </font>
    <font>
      <sz val="11"/>
      <name val="Times New Roman"/>
      <family val="1"/>
    </font>
    <font>
      <u val="single"/>
      <sz val="11"/>
      <name val="Times New Roman"/>
      <family val="1"/>
    </font>
    <font>
      <sz val="9"/>
      <name val="Times New Roman"/>
      <family val="1"/>
    </font>
    <font>
      <sz val="10"/>
      <name val="Times New Roman"/>
      <family val="1"/>
    </font>
    <font>
      <sz val="10"/>
      <color indexed="8"/>
      <name val="Times New Roman"/>
      <family val="1"/>
    </font>
    <font>
      <b/>
      <sz val="14"/>
      <color indexed="10"/>
      <name val="Times New Roman"/>
      <family val="1"/>
    </font>
    <font>
      <i/>
      <u val="single"/>
      <sz val="14"/>
      <name val="Times New Roman"/>
      <family val="1"/>
    </font>
    <font>
      <i/>
      <u val="single"/>
      <sz val="12"/>
      <name val="Times New Roman"/>
      <family val="1"/>
    </font>
    <font>
      <sz val="12"/>
      <name val="Times New Roman"/>
      <family val="1"/>
    </font>
    <font>
      <i/>
      <sz val="12"/>
      <name val="Times New Roman"/>
      <family val="1"/>
    </font>
    <font>
      <i/>
      <u val="single"/>
      <sz val="12"/>
      <color indexed="8"/>
      <name val="Times New Roman"/>
      <family val="1"/>
    </font>
    <font>
      <sz val="12"/>
      <color indexed="8"/>
      <name val="Times New Roman"/>
      <family val="1"/>
    </font>
    <font>
      <i/>
      <sz val="14"/>
      <name val="Times New Roman"/>
      <family val="1"/>
    </font>
    <font>
      <sz val="22"/>
      <color indexed="10"/>
      <name val="Times New Roman"/>
      <family val="1"/>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theme="1"/>
      <name val="Times New Roman"/>
      <family val="1"/>
    </font>
    <font>
      <b/>
      <sz val="14"/>
      <color theme="1"/>
      <name val="Times New Roman"/>
      <family val="1"/>
    </font>
    <font>
      <sz val="22"/>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style="thin"/>
      <top/>
      <bottom style="medium"/>
    </border>
    <border>
      <left style="thin"/>
      <right style="medium"/>
      <top/>
      <bottom style="thin"/>
    </border>
    <border>
      <left style="thin"/>
      <right style="medium"/>
      <top style="thin"/>
      <bottom style="medium"/>
    </border>
    <border>
      <left style="medium"/>
      <right style="thin"/>
      <top/>
      <bottom style="thin"/>
    </border>
    <border>
      <left style="medium"/>
      <right style="thin"/>
      <top/>
      <bottom/>
    </border>
    <border>
      <left style="thin"/>
      <right style="thin"/>
      <top/>
      <bottom/>
    </border>
    <border>
      <left style="thin"/>
      <right style="medium"/>
      <top/>
      <bottom/>
    </border>
    <border>
      <left style="thin"/>
      <right style="thin"/>
      <top style="thin"/>
      <bottom/>
    </border>
    <border>
      <left style="thin"/>
      <right style="medium"/>
      <top style="thin"/>
      <bottom/>
    </border>
    <border>
      <left style="medium"/>
      <right style="thin"/>
      <top style="medium"/>
      <bottom/>
    </border>
    <border>
      <left style="medium"/>
      <right style="thin"/>
      <top/>
      <bottom style="medium"/>
    </border>
    <border>
      <left style="medium"/>
      <right/>
      <top style="thin"/>
      <bottom style="thin"/>
    </border>
    <border>
      <left/>
      <right/>
      <top style="thin"/>
      <bottom style="thin"/>
    </border>
    <border>
      <left style="thin"/>
      <right style="thin"/>
      <top style="medium"/>
      <bottom/>
    </border>
    <border>
      <left style="thin"/>
      <right style="thin"/>
      <top/>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thin"/>
      <right/>
      <top style="thin"/>
      <bottom style="thin"/>
    </border>
    <border>
      <left style="thin"/>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153">
    <xf numFmtId="0" fontId="0" fillId="0" borderId="0" xfId="0" applyFont="1" applyAlignment="1">
      <alignment/>
    </xf>
    <xf numFmtId="0" fontId="2" fillId="33" borderId="0" xfId="0" applyFont="1" applyFill="1" applyAlignment="1">
      <alignment horizontal="justify" vertical="center" wrapText="1"/>
    </xf>
    <xf numFmtId="0" fontId="2"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0" xfId="0" applyFont="1" applyFill="1" applyAlignment="1">
      <alignment horizontal="center" vertical="center" wrapText="1"/>
    </xf>
    <xf numFmtId="0" fontId="2" fillId="34" borderId="0" xfId="0" applyFont="1" applyFill="1" applyAlignment="1">
      <alignment horizontal="center" vertical="center" wrapText="1"/>
    </xf>
    <xf numFmtId="0" fontId="6" fillId="34" borderId="0" xfId="0" applyFont="1" applyFill="1" applyAlignment="1">
      <alignment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8" fillId="0" borderId="10" xfId="54" applyFont="1" applyFill="1" applyBorder="1" applyAlignment="1">
      <alignment vertical="center" wrapText="1"/>
      <protection/>
    </xf>
    <xf numFmtId="0" fontId="8" fillId="0" borderId="10" xfId="0" applyFont="1" applyFill="1" applyBorder="1" applyAlignment="1">
      <alignment horizontal="justify" vertical="center" wrapText="1"/>
    </xf>
    <xf numFmtId="0" fontId="5" fillId="35" borderId="10" xfId="0" applyFont="1" applyFill="1" applyBorder="1" applyAlignment="1">
      <alignment horizontal="center" vertical="center" wrapText="1"/>
    </xf>
    <xf numFmtId="0" fontId="5" fillId="34" borderId="0" xfId="0" applyFont="1" applyFill="1" applyAlignment="1">
      <alignment horizontal="center" vertical="center" wrapText="1"/>
    </xf>
    <xf numFmtId="0" fontId="7" fillId="34" borderId="0" xfId="0" applyFont="1" applyFill="1" applyAlignment="1">
      <alignment horizontal="center" vertical="center" wrapText="1"/>
    </xf>
    <xf numFmtId="0" fontId="5" fillId="35" borderId="0" xfId="0" applyFont="1" applyFill="1" applyAlignment="1">
      <alignment horizontal="center" vertical="center" wrapText="1"/>
    </xf>
    <xf numFmtId="0" fontId="9" fillId="35" borderId="0" xfId="0" applyFont="1" applyFill="1" applyAlignment="1">
      <alignment wrapText="1"/>
    </xf>
    <xf numFmtId="0" fontId="5" fillId="35"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164" fontId="5" fillId="35" borderId="10" xfId="0" applyNumberFormat="1" applyFont="1" applyFill="1" applyBorder="1" applyAlignment="1">
      <alignment horizontal="center" vertical="center" wrapText="1"/>
    </xf>
    <xf numFmtId="164" fontId="3" fillId="34"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33" borderId="10" xfId="0" applyNumberFormat="1"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top" wrapText="1"/>
    </xf>
    <xf numFmtId="164" fontId="8" fillId="0" borderId="10" xfId="54" applyNumberFormat="1" applyFont="1" applyFill="1" applyBorder="1" applyAlignment="1">
      <alignment horizontal="center" vertical="center" wrapText="1"/>
      <protection/>
    </xf>
    <xf numFmtId="164" fontId="8" fillId="0" borderId="10" xfId="0" applyNumberFormat="1" applyFont="1" applyFill="1" applyBorder="1" applyAlignment="1">
      <alignment horizontal="center" vertical="center" wrapText="1"/>
    </xf>
    <xf numFmtId="0" fontId="5" fillId="35" borderId="13" xfId="0" applyFont="1" applyFill="1" applyBorder="1" applyAlignment="1">
      <alignment horizontal="left" vertical="center" wrapText="1"/>
    </xf>
    <xf numFmtId="9" fontId="5" fillId="35" borderId="14" xfId="0" applyNumberFormat="1" applyFont="1" applyFill="1" applyBorder="1" applyAlignment="1">
      <alignment horizontal="center" vertical="center" wrapText="1"/>
    </xf>
    <xf numFmtId="0" fontId="3" fillId="34" borderId="13" xfId="0" applyFont="1" applyFill="1" applyBorder="1" applyAlignment="1">
      <alignment horizontal="left" vertical="center" wrapText="1"/>
    </xf>
    <xf numFmtId="9" fontId="3" fillId="34"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9" fontId="3" fillId="33" borderId="14"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6" fillId="34" borderId="13" xfId="0" applyFont="1" applyFill="1" applyBorder="1" applyAlignment="1">
      <alignment wrapText="1"/>
    </xf>
    <xf numFmtId="9" fontId="2" fillId="33" borderId="14" xfId="0" applyNumberFormat="1" applyFont="1" applyFill="1" applyBorder="1" applyAlignment="1">
      <alignment horizontal="center" vertical="center" wrapText="1"/>
    </xf>
    <xf numFmtId="9" fontId="2" fillId="34" borderId="14"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center" vertical="center" wrapText="1"/>
    </xf>
    <xf numFmtId="164" fontId="3" fillId="36" borderId="11" xfId="0" applyNumberFormat="1" applyFont="1" applyFill="1" applyBorder="1" applyAlignment="1">
      <alignment horizontal="center" vertical="center" wrapText="1"/>
    </xf>
    <xf numFmtId="9" fontId="2" fillId="36" borderId="18"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164"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vertical="top" wrapText="1"/>
    </xf>
    <xf numFmtId="0" fontId="17" fillId="0" borderId="10"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7" fillId="33" borderId="10" xfId="0" applyFont="1" applyFill="1" applyBorder="1" applyAlignment="1">
      <alignment horizontal="left" vertical="center" wrapText="1"/>
    </xf>
    <xf numFmtId="0" fontId="17" fillId="0" borderId="10" xfId="0" applyFont="1" applyFill="1" applyBorder="1" applyAlignment="1">
      <alignment horizontal="justify" vertical="top" wrapText="1"/>
    </xf>
    <xf numFmtId="0" fontId="18" fillId="0" borderId="10" xfId="54" applyFont="1" applyFill="1" applyBorder="1" applyAlignment="1">
      <alignment vertical="center" wrapText="1"/>
      <protection/>
    </xf>
    <xf numFmtId="0" fontId="18" fillId="0" borderId="10" xfId="0" applyFont="1" applyFill="1" applyBorder="1" applyAlignment="1">
      <alignment horizontal="justify" vertical="center" wrapText="1"/>
    </xf>
    <xf numFmtId="9" fontId="2" fillId="0" borderId="14" xfId="0" applyNumberFormat="1" applyFont="1" applyFill="1" applyBorder="1" applyAlignment="1">
      <alignment horizontal="center" vertical="center" wrapText="1"/>
    </xf>
    <xf numFmtId="164" fontId="2" fillId="33" borderId="24" xfId="0" applyNumberFormat="1" applyFont="1" applyFill="1" applyBorder="1" applyAlignment="1">
      <alignment horizontal="center" vertical="center" wrapText="1"/>
    </xf>
    <xf numFmtId="9" fontId="2" fillId="33" borderId="25" xfId="0"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10" xfId="0" applyFont="1" applyFill="1" applyBorder="1" applyAlignment="1">
      <alignment horizontal="center" vertical="center" wrapText="1"/>
    </xf>
    <xf numFmtId="164" fontId="61" fillId="33"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20" fillId="0" borderId="10" xfId="0" applyFont="1" applyFill="1" applyBorder="1" applyAlignment="1">
      <alignment horizontal="justify" vertical="top" wrapText="1"/>
    </xf>
    <xf numFmtId="0" fontId="20" fillId="0"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164" fontId="2" fillId="37" borderId="10" xfId="0" applyNumberFormat="1" applyFont="1" applyFill="1" applyBorder="1" applyAlignment="1">
      <alignment horizontal="center" vertical="center" wrapText="1"/>
    </xf>
    <xf numFmtId="164" fontId="2" fillId="38" borderId="10" xfId="0" applyNumberFormat="1" applyFont="1" applyFill="1" applyBorder="1" applyAlignment="1">
      <alignment horizontal="center" vertical="center" wrapText="1"/>
    </xf>
    <xf numFmtId="164" fontId="3" fillId="39"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1" fillId="33"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4" fillId="0" borderId="10" xfId="54" applyFont="1" applyFill="1" applyBorder="1" applyAlignment="1">
      <alignment vertical="center" wrapText="1"/>
      <protection/>
    </xf>
    <xf numFmtId="0" fontId="22" fillId="0" borderId="10"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6" fillId="0" borderId="10" xfId="0" applyFont="1" applyFill="1" applyBorder="1" applyAlignment="1">
      <alignment horizontal="left" vertical="center" wrapText="1"/>
    </xf>
    <xf numFmtId="164" fontId="62" fillId="38" borderId="10" xfId="0" applyNumberFormat="1" applyFont="1" applyFill="1" applyBorder="1" applyAlignment="1">
      <alignment horizontal="center" vertical="center" wrapText="1"/>
    </xf>
    <xf numFmtId="164" fontId="63" fillId="38" borderId="10"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0" fillId="0" borderId="23" xfId="0" applyFont="1" applyBorder="1" applyAlignment="1">
      <alignment/>
    </xf>
    <xf numFmtId="0" fontId="0" fillId="0" borderId="18" xfId="0" applyFont="1" applyBorder="1" applyAlignment="1">
      <alignment/>
    </xf>
    <xf numFmtId="0" fontId="2" fillId="0" borderId="13"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64" fillId="0" borderId="2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35" borderId="28" xfId="0" applyFont="1" applyFill="1" applyBorder="1" applyAlignment="1">
      <alignment horizontal="right" wrapText="1"/>
    </xf>
    <xf numFmtId="0" fontId="5" fillId="35" borderId="29" xfId="0" applyFont="1" applyFill="1" applyBorder="1" applyAlignment="1">
      <alignment horizontal="right" wrapText="1"/>
    </xf>
    <xf numFmtId="0" fontId="5" fillId="35" borderId="12" xfId="0" applyFont="1" applyFill="1" applyBorder="1" applyAlignment="1">
      <alignment horizontal="right" wrapText="1"/>
    </xf>
    <xf numFmtId="0" fontId="3" fillId="36" borderId="20"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31" xfId="0" applyFont="1" applyFill="1" applyBorder="1" applyAlignment="1">
      <alignment horizontal="center" vertical="center" wrapText="1"/>
    </xf>
    <xf numFmtId="164" fontId="2" fillId="0" borderId="24" xfId="0" applyNumberFormat="1" applyFont="1" applyFill="1" applyBorder="1" applyAlignment="1">
      <alignment horizontal="center" vertical="center" wrapText="1"/>
    </xf>
    <xf numFmtId="0" fontId="0" fillId="0" borderId="22" xfId="0" applyBorder="1" applyAlignment="1">
      <alignment/>
    </xf>
    <xf numFmtId="0" fontId="0" fillId="0" borderId="11" xfId="0" applyBorder="1" applyAlignment="1">
      <alignment/>
    </xf>
    <xf numFmtId="164" fontId="2" fillId="0" borderId="2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5" fillId="33" borderId="0" xfId="0" applyFont="1" applyFill="1" applyAlignment="1">
      <alignment horizontal="center" vertical="center" wrapText="1"/>
    </xf>
    <xf numFmtId="0" fontId="3" fillId="33" borderId="37"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10" fillId="33" borderId="0" xfId="0" applyFont="1" applyFill="1" applyAlignment="1">
      <alignment horizontal="left" vertical="center" wrapText="1"/>
    </xf>
    <xf numFmtId="0" fontId="14" fillId="33" borderId="24"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3"/>
  <sheetViews>
    <sheetView tabSelected="1" view="pageBreakPreview" zoomScale="6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I1"/>
    </sheetView>
  </sheetViews>
  <sheetFormatPr defaultColWidth="9.140625" defaultRowHeight="15"/>
  <cols>
    <col min="1" max="1" width="9.140625" style="2" customWidth="1"/>
    <col min="2" max="2" width="12.28125" style="2" customWidth="1"/>
    <col min="3" max="3" width="64.421875" style="1" customWidth="1"/>
    <col min="4" max="4" width="72.57421875" style="1" customWidth="1"/>
    <col min="5" max="5" width="36.421875" style="1" customWidth="1"/>
    <col min="6" max="6" width="12.7109375" style="1" customWidth="1"/>
    <col min="7" max="9" width="12.7109375" style="2" customWidth="1"/>
    <col min="10" max="10" width="9.140625" style="2" customWidth="1"/>
    <col min="11" max="16384" width="9.140625" style="2" customWidth="1"/>
  </cols>
  <sheetData>
    <row r="1" spans="1:9" ht="20.25" customHeight="1">
      <c r="A1" s="143" t="s">
        <v>149</v>
      </c>
      <c r="B1" s="143"/>
      <c r="C1" s="143"/>
      <c r="D1" s="143"/>
      <c r="E1" s="143"/>
      <c r="F1" s="143"/>
      <c r="G1" s="143"/>
      <c r="H1" s="143"/>
      <c r="I1" s="143"/>
    </row>
    <row r="2" spans="1:9" ht="20.25" customHeight="1">
      <c r="A2" s="143" t="s">
        <v>161</v>
      </c>
      <c r="B2" s="143"/>
      <c r="C2" s="143"/>
      <c r="D2" s="143"/>
      <c r="E2" s="143"/>
      <c r="F2" s="143"/>
      <c r="G2" s="143"/>
      <c r="H2" s="143"/>
      <c r="I2" s="143"/>
    </row>
    <row r="3" spans="1:9" ht="20.25" customHeight="1">
      <c r="A3" s="147" t="s">
        <v>97</v>
      </c>
      <c r="B3" s="147"/>
      <c r="C3" s="147"/>
      <c r="D3" s="147"/>
      <c r="E3" s="147"/>
      <c r="F3" s="147"/>
      <c r="G3" s="147"/>
      <c r="H3" s="147"/>
      <c r="I3" s="147"/>
    </row>
    <row r="4" spans="1:9" ht="20.25" customHeight="1">
      <c r="A4" s="147" t="s">
        <v>115</v>
      </c>
      <c r="B4" s="147"/>
      <c r="C4" s="147"/>
      <c r="D4" s="147"/>
      <c r="E4" s="147"/>
      <c r="F4" s="147"/>
      <c r="G4" s="147"/>
      <c r="H4" s="147"/>
      <c r="I4" s="147"/>
    </row>
    <row r="5" spans="1:9" ht="20.25" customHeight="1">
      <c r="A5" s="147" t="s">
        <v>98</v>
      </c>
      <c r="B5" s="147"/>
      <c r="C5" s="147"/>
      <c r="D5" s="147"/>
      <c r="E5" s="147"/>
      <c r="F5" s="147"/>
      <c r="G5" s="147"/>
      <c r="H5" s="147"/>
      <c r="I5" s="147"/>
    </row>
    <row r="6" spans="2:15" ht="3.75" customHeight="1" thickBot="1">
      <c r="B6" s="146"/>
      <c r="C6" s="146"/>
      <c r="D6" s="146"/>
      <c r="E6" s="146"/>
      <c r="F6" s="146"/>
      <c r="G6" s="146"/>
      <c r="H6" s="146"/>
      <c r="I6" s="146"/>
      <c r="J6" s="4"/>
      <c r="K6" s="4"/>
      <c r="L6" s="4"/>
      <c r="M6" s="4"/>
      <c r="N6" s="4"/>
      <c r="O6" s="4"/>
    </row>
    <row r="7" spans="1:9" s="4" customFormat="1" ht="18.75">
      <c r="A7" s="106" t="s">
        <v>1</v>
      </c>
      <c r="B7" s="117" t="s">
        <v>108</v>
      </c>
      <c r="C7" s="120" t="s">
        <v>2</v>
      </c>
      <c r="D7" s="120"/>
      <c r="E7" s="117" t="s">
        <v>106</v>
      </c>
      <c r="F7" s="120" t="s">
        <v>104</v>
      </c>
      <c r="G7" s="120"/>
      <c r="H7" s="120"/>
      <c r="I7" s="141"/>
    </row>
    <row r="8" spans="1:9" s="4" customFormat="1" ht="39" customHeight="1">
      <c r="A8" s="107"/>
      <c r="B8" s="118"/>
      <c r="C8" s="121"/>
      <c r="D8" s="121"/>
      <c r="E8" s="118"/>
      <c r="F8" s="144" t="s">
        <v>100</v>
      </c>
      <c r="G8" s="145"/>
      <c r="H8" s="121" t="s">
        <v>102</v>
      </c>
      <c r="I8" s="150"/>
    </row>
    <row r="9" spans="1:9" s="4" customFormat="1" ht="21.75" customHeight="1">
      <c r="A9" s="107"/>
      <c r="B9" s="118"/>
      <c r="C9" s="122" t="s">
        <v>110</v>
      </c>
      <c r="D9" s="148" t="s">
        <v>127</v>
      </c>
      <c r="E9" s="118"/>
      <c r="F9" s="122" t="s">
        <v>99</v>
      </c>
      <c r="G9" s="28" t="s">
        <v>101</v>
      </c>
      <c r="H9" s="122" t="s">
        <v>105</v>
      </c>
      <c r="I9" s="151" t="s">
        <v>103</v>
      </c>
    </row>
    <row r="10" spans="1:9" s="4" customFormat="1" ht="21.75" customHeight="1" thickBot="1">
      <c r="A10" s="108"/>
      <c r="B10" s="119"/>
      <c r="C10" s="123"/>
      <c r="D10" s="149"/>
      <c r="E10" s="119"/>
      <c r="F10" s="123"/>
      <c r="G10" s="51" t="s">
        <v>155</v>
      </c>
      <c r="H10" s="123"/>
      <c r="I10" s="152"/>
    </row>
    <row r="11" spans="1:9" s="4" customFormat="1" ht="33.75" customHeight="1" thickBot="1">
      <c r="A11" s="135" t="s">
        <v>117</v>
      </c>
      <c r="B11" s="136"/>
      <c r="C11" s="136"/>
      <c r="D11" s="136"/>
      <c r="E11" s="136"/>
      <c r="F11" s="136"/>
      <c r="G11" s="136"/>
      <c r="H11" s="136"/>
      <c r="I11" s="137"/>
    </row>
    <row r="12" spans="1:9" s="4" customFormat="1" ht="24.75" customHeight="1">
      <c r="A12" s="115" t="s">
        <v>107</v>
      </c>
      <c r="B12" s="116"/>
      <c r="C12" s="116"/>
      <c r="D12" s="52"/>
      <c r="E12" s="53"/>
      <c r="F12" s="54">
        <f>F13+F49</f>
        <v>36111.3</v>
      </c>
      <c r="G12" s="54">
        <f>G13+G49</f>
        <v>16267</v>
      </c>
      <c r="H12" s="54">
        <f>H13+H49</f>
        <v>8405.099999999999</v>
      </c>
      <c r="I12" s="55">
        <f>IF(OR(G12=0,H12=0),"",H12/G12)</f>
        <v>0.5166963791725578</v>
      </c>
    </row>
    <row r="13" spans="1:15" s="22" customFormat="1" ht="44.25" customHeight="1">
      <c r="A13" s="37"/>
      <c r="B13" s="20" t="s">
        <v>3</v>
      </c>
      <c r="C13" s="25" t="s">
        <v>5</v>
      </c>
      <c r="D13" s="25"/>
      <c r="E13" s="25"/>
      <c r="F13" s="29">
        <f>F14+F20+F24+F32+F42</f>
        <v>9655</v>
      </c>
      <c r="G13" s="29">
        <f>G14+G20+G24+G32+G42</f>
        <v>4435</v>
      </c>
      <c r="H13" s="29">
        <f>H14+H20+H24+H32+H42</f>
        <v>2924.5</v>
      </c>
      <c r="I13" s="38">
        <f>IF(OR(G13=0,H13=0),"",H13/G13)</f>
        <v>0.659413754227734</v>
      </c>
      <c r="J13" s="21"/>
      <c r="K13" s="21"/>
      <c r="L13" s="21"/>
      <c r="M13" s="21"/>
      <c r="N13" s="21"/>
      <c r="O13" s="21"/>
    </row>
    <row r="14" spans="1:15" s="13" customFormat="1" ht="40.5" customHeight="1">
      <c r="A14" s="39"/>
      <c r="B14" s="7" t="s">
        <v>0</v>
      </c>
      <c r="C14" s="26" t="s">
        <v>70</v>
      </c>
      <c r="D14" s="26"/>
      <c r="E14" s="26"/>
      <c r="F14" s="30">
        <f>SUM(F15:F19)</f>
        <v>2100</v>
      </c>
      <c r="G14" s="30">
        <f>SUM(G15:G19)</f>
        <v>800</v>
      </c>
      <c r="H14" s="30">
        <f>SUM(H15:H19)</f>
        <v>640</v>
      </c>
      <c r="I14" s="40">
        <f aca="true" t="shared" si="0" ref="I14:I69">IF(OR(G14=0,H14=0),"",H14/G14)</f>
        <v>0.8</v>
      </c>
      <c r="J14" s="12"/>
      <c r="K14" s="12"/>
      <c r="L14" s="12"/>
      <c r="M14" s="12"/>
      <c r="N14" s="12"/>
      <c r="O14" s="12"/>
    </row>
    <row r="15" spans="1:15" s="13" customFormat="1" ht="141" customHeight="1">
      <c r="A15" s="105">
        <v>1</v>
      </c>
      <c r="B15" s="129" t="s">
        <v>8</v>
      </c>
      <c r="C15" s="6" t="s">
        <v>109</v>
      </c>
      <c r="D15" s="130" t="s">
        <v>128</v>
      </c>
      <c r="E15" s="109"/>
      <c r="F15" s="124">
        <v>1900</v>
      </c>
      <c r="G15" s="124">
        <v>700</v>
      </c>
      <c r="H15" s="124">
        <v>600</v>
      </c>
      <c r="I15" s="102">
        <f t="shared" si="0"/>
        <v>0.8571428571428571</v>
      </c>
      <c r="J15" s="12"/>
      <c r="K15" s="12"/>
      <c r="L15" s="12"/>
      <c r="M15" s="12"/>
      <c r="N15" s="12"/>
      <c r="O15" s="12"/>
    </row>
    <row r="16" spans="1:15" s="13" customFormat="1" ht="78.75" customHeight="1">
      <c r="A16" s="105"/>
      <c r="B16" s="129"/>
      <c r="C16" s="6" t="s">
        <v>75</v>
      </c>
      <c r="D16" s="131"/>
      <c r="E16" s="110"/>
      <c r="F16" s="125"/>
      <c r="G16" s="127"/>
      <c r="H16" s="127"/>
      <c r="I16" s="103"/>
      <c r="J16" s="12"/>
      <c r="K16" s="12"/>
      <c r="L16" s="12"/>
      <c r="M16" s="12"/>
      <c r="N16" s="12"/>
      <c r="O16" s="12"/>
    </row>
    <row r="17" spans="1:15" s="13" customFormat="1" ht="141.75" customHeight="1">
      <c r="A17" s="105"/>
      <c r="B17" s="129"/>
      <c r="C17" s="6" t="s">
        <v>74</v>
      </c>
      <c r="D17" s="132"/>
      <c r="E17" s="111"/>
      <c r="F17" s="126"/>
      <c r="G17" s="128"/>
      <c r="H17" s="128"/>
      <c r="I17" s="104"/>
      <c r="J17" s="12"/>
      <c r="K17" s="12"/>
      <c r="L17" s="12"/>
      <c r="M17" s="12"/>
      <c r="N17" s="12"/>
      <c r="O17" s="12"/>
    </row>
    <row r="18" spans="1:15" s="13" customFormat="1" ht="152.25" customHeight="1">
      <c r="A18" s="41">
        <v>2</v>
      </c>
      <c r="B18" s="11" t="s">
        <v>15</v>
      </c>
      <c r="C18" s="6" t="s">
        <v>65</v>
      </c>
      <c r="D18" s="69" t="s">
        <v>129</v>
      </c>
      <c r="E18" s="6"/>
      <c r="F18" s="31">
        <v>100</v>
      </c>
      <c r="G18" s="31">
        <v>50</v>
      </c>
      <c r="H18" s="31">
        <v>0</v>
      </c>
      <c r="I18" s="78"/>
      <c r="J18" s="12"/>
      <c r="K18" s="12"/>
      <c r="L18" s="12"/>
      <c r="M18" s="12"/>
      <c r="N18" s="12"/>
      <c r="O18" s="12"/>
    </row>
    <row r="19" spans="1:15" s="13" customFormat="1" ht="69.75" customHeight="1">
      <c r="A19" s="41">
        <v>3</v>
      </c>
      <c r="B19" s="11" t="s">
        <v>34</v>
      </c>
      <c r="C19" s="6" t="s">
        <v>71</v>
      </c>
      <c r="D19" s="69" t="s">
        <v>130</v>
      </c>
      <c r="E19" s="6"/>
      <c r="F19" s="31">
        <v>100</v>
      </c>
      <c r="G19" s="31">
        <v>50</v>
      </c>
      <c r="H19" s="31">
        <v>40</v>
      </c>
      <c r="I19" s="78">
        <f t="shared" si="0"/>
        <v>0.8</v>
      </c>
      <c r="J19" s="12"/>
      <c r="K19" s="12"/>
      <c r="L19" s="12"/>
      <c r="M19" s="12"/>
      <c r="N19" s="12"/>
      <c r="O19" s="12"/>
    </row>
    <row r="20" spans="1:15" s="13" customFormat="1" ht="56.25">
      <c r="A20" s="39"/>
      <c r="B20" s="7" t="s">
        <v>35</v>
      </c>
      <c r="C20" s="26" t="s">
        <v>72</v>
      </c>
      <c r="D20" s="26"/>
      <c r="E20" s="26"/>
      <c r="F20" s="30">
        <f>SUM(F21:F22)</f>
        <v>50</v>
      </c>
      <c r="G20" s="30">
        <f>SUM(G21:G22)</f>
        <v>0</v>
      </c>
      <c r="H20" s="30">
        <f>SUM(H21:H22)</f>
        <v>0</v>
      </c>
      <c r="I20" s="40">
        <f t="shared" si="0"/>
      </c>
      <c r="J20" s="12"/>
      <c r="K20" s="12"/>
      <c r="L20" s="12"/>
      <c r="M20" s="12"/>
      <c r="N20" s="12"/>
      <c r="O20" s="12"/>
    </row>
    <row r="21" spans="1:15" s="13" customFormat="1" ht="60.75" customHeight="1">
      <c r="A21" s="41">
        <v>4</v>
      </c>
      <c r="B21" s="14" t="s">
        <v>36</v>
      </c>
      <c r="C21" s="6" t="s">
        <v>73</v>
      </c>
      <c r="D21" s="69" t="s">
        <v>73</v>
      </c>
      <c r="E21" s="6"/>
      <c r="F21" s="31">
        <v>50</v>
      </c>
      <c r="G21" s="31">
        <v>0</v>
      </c>
      <c r="H21" s="31">
        <v>0</v>
      </c>
      <c r="I21" s="42">
        <f t="shared" si="0"/>
      </c>
      <c r="J21" s="12"/>
      <c r="K21" s="12"/>
      <c r="L21" s="12"/>
      <c r="M21" s="12"/>
      <c r="N21" s="12"/>
      <c r="O21" s="12"/>
    </row>
    <row r="22" spans="1:15" s="13" customFormat="1" ht="136.5" customHeight="1" hidden="1">
      <c r="A22" s="41">
        <v>6</v>
      </c>
      <c r="B22" s="11" t="s">
        <v>37</v>
      </c>
      <c r="C22" s="70" t="s">
        <v>76</v>
      </c>
      <c r="D22" s="6"/>
      <c r="E22" s="6"/>
      <c r="F22" s="31"/>
      <c r="G22" s="31"/>
      <c r="H22" s="84"/>
      <c r="I22" s="42">
        <f t="shared" si="0"/>
      </c>
      <c r="J22" s="12"/>
      <c r="K22" s="12"/>
      <c r="L22" s="12"/>
      <c r="M22" s="12"/>
      <c r="N22" s="12"/>
      <c r="O22" s="12"/>
    </row>
    <row r="23" spans="1:15" s="13" customFormat="1" ht="18.75" hidden="1">
      <c r="A23" s="41">
        <v>7</v>
      </c>
      <c r="B23" s="11"/>
      <c r="C23" s="6" t="s">
        <v>126</v>
      </c>
      <c r="D23" s="6"/>
      <c r="E23" s="6"/>
      <c r="F23" s="31"/>
      <c r="G23" s="31"/>
      <c r="H23" s="84"/>
      <c r="I23" s="42"/>
      <c r="J23" s="12"/>
      <c r="K23" s="12"/>
      <c r="L23" s="12"/>
      <c r="M23" s="12"/>
      <c r="N23" s="12"/>
      <c r="O23" s="12"/>
    </row>
    <row r="24" spans="1:15" s="13" customFormat="1" ht="37.5">
      <c r="A24" s="39"/>
      <c r="B24" s="7" t="s">
        <v>48</v>
      </c>
      <c r="C24" s="26" t="s">
        <v>91</v>
      </c>
      <c r="D24" s="26"/>
      <c r="E24" s="26"/>
      <c r="F24" s="30">
        <f>SUM(F25:F30)</f>
        <v>200</v>
      </c>
      <c r="G24" s="30">
        <f>SUM(G25:G30)</f>
        <v>100</v>
      </c>
      <c r="H24" s="30">
        <f>SUM(H25:H30)</f>
        <v>0</v>
      </c>
      <c r="I24" s="40">
        <f t="shared" si="0"/>
      </c>
      <c r="J24" s="12"/>
      <c r="K24" s="12"/>
      <c r="L24" s="12"/>
      <c r="M24" s="12"/>
      <c r="N24" s="12"/>
      <c r="O24" s="12"/>
    </row>
    <row r="25" spans="1:15" s="13" customFormat="1" ht="145.5" customHeight="1">
      <c r="A25" s="41">
        <v>5</v>
      </c>
      <c r="B25" s="11" t="s">
        <v>50</v>
      </c>
      <c r="C25" s="6" t="s">
        <v>112</v>
      </c>
      <c r="D25" s="68" t="s">
        <v>131</v>
      </c>
      <c r="E25" s="6" t="s">
        <v>152</v>
      </c>
      <c r="F25" s="31">
        <v>100</v>
      </c>
      <c r="G25" s="31">
        <v>50</v>
      </c>
      <c r="H25" s="31">
        <v>0</v>
      </c>
      <c r="I25" s="78">
        <f t="shared" si="0"/>
      </c>
      <c r="J25" s="12"/>
      <c r="K25" s="12"/>
      <c r="L25" s="12"/>
      <c r="M25" s="12"/>
      <c r="N25" s="12"/>
      <c r="O25" s="12"/>
    </row>
    <row r="26" spans="1:15" ht="202.5" customHeight="1">
      <c r="A26" s="43">
        <v>6</v>
      </c>
      <c r="B26" s="3" t="s">
        <v>51</v>
      </c>
      <c r="C26" s="6" t="s">
        <v>113</v>
      </c>
      <c r="D26" s="68" t="s">
        <v>132</v>
      </c>
      <c r="E26" s="6"/>
      <c r="F26" s="31">
        <v>100</v>
      </c>
      <c r="G26" s="32">
        <v>50</v>
      </c>
      <c r="H26" s="32">
        <v>0</v>
      </c>
      <c r="I26" s="44">
        <f t="shared" si="0"/>
      </c>
      <c r="J26" s="4"/>
      <c r="K26" s="4"/>
      <c r="L26" s="4"/>
      <c r="M26" s="4"/>
      <c r="N26" s="4"/>
      <c r="O26" s="4"/>
    </row>
    <row r="27" spans="1:15" ht="18.75" hidden="1">
      <c r="A27" s="41">
        <v>10</v>
      </c>
      <c r="B27" s="3" t="s">
        <v>52</v>
      </c>
      <c r="C27" s="71" t="s">
        <v>77</v>
      </c>
      <c r="D27" s="15"/>
      <c r="E27" s="15"/>
      <c r="F27" s="34"/>
      <c r="G27" s="32"/>
      <c r="H27" s="33"/>
      <c r="I27" s="44">
        <f t="shared" si="0"/>
      </c>
      <c r="J27" s="4"/>
      <c r="K27" s="4"/>
      <c r="L27" s="4"/>
      <c r="M27" s="4"/>
      <c r="N27" s="4"/>
      <c r="O27" s="4"/>
    </row>
    <row r="28" spans="1:15" ht="0.75" customHeight="1">
      <c r="A28" s="43">
        <v>11</v>
      </c>
      <c r="B28" s="3" t="s">
        <v>53</v>
      </c>
      <c r="C28" s="71" t="s">
        <v>92</v>
      </c>
      <c r="D28" s="15"/>
      <c r="E28" s="15"/>
      <c r="F28" s="34"/>
      <c r="G28" s="32"/>
      <c r="H28" s="33"/>
      <c r="I28" s="44">
        <f t="shared" si="0"/>
      </c>
      <c r="J28" s="4"/>
      <c r="K28" s="4"/>
      <c r="L28" s="4"/>
      <c r="M28" s="4"/>
      <c r="N28" s="4"/>
      <c r="O28" s="4"/>
    </row>
    <row r="29" spans="1:15" ht="45" hidden="1">
      <c r="A29" s="41">
        <v>12</v>
      </c>
      <c r="B29" s="3" t="s">
        <v>54</v>
      </c>
      <c r="C29" s="71" t="s">
        <v>93</v>
      </c>
      <c r="D29" s="15"/>
      <c r="E29" s="15"/>
      <c r="F29" s="34"/>
      <c r="G29" s="32"/>
      <c r="H29" s="33"/>
      <c r="I29" s="44">
        <f t="shared" si="0"/>
      </c>
      <c r="J29" s="4"/>
      <c r="K29" s="4"/>
      <c r="L29" s="4"/>
      <c r="M29" s="4"/>
      <c r="N29" s="4"/>
      <c r="O29" s="4"/>
    </row>
    <row r="30" spans="1:15" ht="45" hidden="1">
      <c r="A30" s="43">
        <v>13</v>
      </c>
      <c r="B30" s="3" t="s">
        <v>55</v>
      </c>
      <c r="C30" s="71" t="s">
        <v>64</v>
      </c>
      <c r="D30" s="15"/>
      <c r="E30" s="15"/>
      <c r="F30" s="34"/>
      <c r="G30" s="32"/>
      <c r="H30" s="33"/>
      <c r="I30" s="44">
        <f t="shared" si="0"/>
      </c>
      <c r="J30" s="4"/>
      <c r="K30" s="4"/>
      <c r="L30" s="4"/>
      <c r="M30" s="4"/>
      <c r="N30" s="4"/>
      <c r="O30" s="4"/>
    </row>
    <row r="31" spans="1:15" ht="18.75" hidden="1">
      <c r="A31" s="43">
        <v>15</v>
      </c>
      <c r="B31" s="3"/>
      <c r="C31" s="6" t="s">
        <v>126</v>
      </c>
      <c r="D31" s="6"/>
      <c r="E31" s="6"/>
      <c r="F31" s="31"/>
      <c r="G31" s="32"/>
      <c r="H31" s="83"/>
      <c r="I31" s="44"/>
      <c r="J31" s="4"/>
      <c r="K31" s="4"/>
      <c r="L31" s="4"/>
      <c r="M31" s="4"/>
      <c r="N31" s="4"/>
      <c r="O31" s="4"/>
    </row>
    <row r="32" spans="1:15" ht="37.5" customHeight="1">
      <c r="A32" s="39"/>
      <c r="B32" s="7" t="s">
        <v>49</v>
      </c>
      <c r="C32" s="26" t="s">
        <v>88</v>
      </c>
      <c r="D32" s="26"/>
      <c r="E32" s="26"/>
      <c r="F32" s="30">
        <f>F34+F35+F36+F37+F38+F39+F41</f>
        <v>6120</v>
      </c>
      <c r="G32" s="30">
        <f>G34+G35+G36+G37+G38+G39+G41</f>
        <v>3180</v>
      </c>
      <c r="H32" s="30">
        <f>H34+H35+H36+H37+H38+H39+H41</f>
        <v>2064.5</v>
      </c>
      <c r="I32" s="40">
        <f t="shared" si="0"/>
        <v>0.6492138364779875</v>
      </c>
      <c r="J32" s="4"/>
      <c r="K32" s="4"/>
      <c r="L32" s="4"/>
      <c r="M32" s="4"/>
      <c r="N32" s="4"/>
      <c r="O32" s="4"/>
    </row>
    <row r="33" spans="1:15" ht="80.25" customHeight="1" hidden="1">
      <c r="A33" s="43">
        <v>16</v>
      </c>
      <c r="B33" s="3" t="s">
        <v>56</v>
      </c>
      <c r="C33" s="73" t="s">
        <v>78</v>
      </c>
      <c r="D33" s="16"/>
      <c r="E33" s="16"/>
      <c r="F33" s="31"/>
      <c r="G33" s="32"/>
      <c r="H33" s="83"/>
      <c r="I33" s="44">
        <f t="shared" si="0"/>
      </c>
      <c r="J33" s="4"/>
      <c r="K33" s="4"/>
      <c r="L33" s="4"/>
      <c r="M33" s="4"/>
      <c r="N33" s="4"/>
      <c r="O33" s="4"/>
    </row>
    <row r="34" spans="1:15" ht="94.5">
      <c r="A34" s="43">
        <v>8</v>
      </c>
      <c r="B34" s="89" t="s">
        <v>56</v>
      </c>
      <c r="C34" s="5" t="s">
        <v>66</v>
      </c>
      <c r="D34" s="74" t="s">
        <v>66</v>
      </c>
      <c r="E34" s="94" t="s">
        <v>158</v>
      </c>
      <c r="F34" s="32">
        <v>160</v>
      </c>
      <c r="G34" s="91">
        <v>2000</v>
      </c>
      <c r="H34" s="32">
        <v>1427</v>
      </c>
      <c r="I34" s="47">
        <f t="shared" si="0"/>
        <v>0.7135</v>
      </c>
      <c r="J34" s="4"/>
      <c r="K34" s="4"/>
      <c r="L34" s="4"/>
      <c r="M34" s="4"/>
      <c r="N34" s="4"/>
      <c r="O34" s="4"/>
    </row>
    <row r="35" spans="1:15" ht="112.5">
      <c r="A35" s="43">
        <v>9</v>
      </c>
      <c r="B35" s="89" t="s">
        <v>57</v>
      </c>
      <c r="C35" s="5" t="s">
        <v>67</v>
      </c>
      <c r="D35" s="74" t="s">
        <v>67</v>
      </c>
      <c r="E35" s="86"/>
      <c r="F35" s="32">
        <v>200</v>
      </c>
      <c r="G35" s="32">
        <v>100</v>
      </c>
      <c r="H35" s="33">
        <v>0</v>
      </c>
      <c r="I35" s="47">
        <f t="shared" si="0"/>
      </c>
      <c r="J35" s="4"/>
      <c r="K35" s="4"/>
      <c r="L35" s="4"/>
      <c r="M35" s="4"/>
      <c r="N35" s="4"/>
      <c r="O35" s="4"/>
    </row>
    <row r="36" spans="1:15" ht="54.75" customHeight="1">
      <c r="A36" s="43">
        <v>10</v>
      </c>
      <c r="B36" s="89" t="s">
        <v>58</v>
      </c>
      <c r="C36" s="5" t="s">
        <v>79</v>
      </c>
      <c r="D36" s="74" t="s">
        <v>79</v>
      </c>
      <c r="E36" s="5"/>
      <c r="F36" s="32">
        <v>460</v>
      </c>
      <c r="G36" s="91">
        <v>230</v>
      </c>
      <c r="H36" s="33">
        <v>0</v>
      </c>
      <c r="I36" s="47">
        <f t="shared" si="0"/>
      </c>
      <c r="J36" s="4"/>
      <c r="K36" s="4"/>
      <c r="L36" s="4"/>
      <c r="M36" s="4"/>
      <c r="N36" s="4"/>
      <c r="O36" s="4"/>
    </row>
    <row r="37" spans="1:15" ht="37.5">
      <c r="A37" s="43">
        <v>11</v>
      </c>
      <c r="B37" s="89" t="s">
        <v>59</v>
      </c>
      <c r="C37" s="6" t="s">
        <v>62</v>
      </c>
      <c r="D37" s="69" t="s">
        <v>62</v>
      </c>
      <c r="E37" s="6"/>
      <c r="F37" s="31">
        <v>300</v>
      </c>
      <c r="G37" s="32">
        <v>50</v>
      </c>
      <c r="H37" s="91">
        <v>45</v>
      </c>
      <c r="I37" s="47">
        <f t="shared" si="0"/>
        <v>0.9</v>
      </c>
      <c r="J37" s="4"/>
      <c r="K37" s="4"/>
      <c r="L37" s="4"/>
      <c r="M37" s="4"/>
      <c r="N37" s="4"/>
      <c r="O37" s="4"/>
    </row>
    <row r="38" spans="1:15" ht="81" customHeight="1">
      <c r="A38" s="43">
        <v>12</v>
      </c>
      <c r="B38" s="89" t="s">
        <v>60</v>
      </c>
      <c r="C38" s="17" t="s">
        <v>80</v>
      </c>
      <c r="D38" s="75" t="s">
        <v>80</v>
      </c>
      <c r="E38" s="87"/>
      <c r="F38" s="31">
        <v>400</v>
      </c>
      <c r="G38" s="32">
        <v>100</v>
      </c>
      <c r="H38" s="91">
        <v>10.3</v>
      </c>
      <c r="I38" s="44">
        <f t="shared" si="0"/>
        <v>0.10300000000000001</v>
      </c>
      <c r="J38" s="4"/>
      <c r="K38" s="4"/>
      <c r="L38" s="4"/>
      <c r="M38" s="4"/>
      <c r="N38" s="4"/>
      <c r="O38" s="4"/>
    </row>
    <row r="39" spans="1:17" ht="205.5" customHeight="1">
      <c r="A39" s="43">
        <v>13</v>
      </c>
      <c r="B39" s="89" t="s">
        <v>89</v>
      </c>
      <c r="C39" s="6" t="s">
        <v>114</v>
      </c>
      <c r="D39" s="69" t="s">
        <v>133</v>
      </c>
      <c r="E39" s="95" t="s">
        <v>138</v>
      </c>
      <c r="F39" s="31">
        <v>3550</v>
      </c>
      <c r="G39" s="32">
        <v>500</v>
      </c>
      <c r="H39" s="100">
        <v>457.4</v>
      </c>
      <c r="I39" s="47">
        <f t="shared" si="0"/>
        <v>0.9148</v>
      </c>
      <c r="J39" s="4"/>
      <c r="K39" s="4"/>
      <c r="L39" s="4"/>
      <c r="M39" s="4"/>
      <c r="N39" s="4"/>
      <c r="O39" s="4"/>
      <c r="Q39" s="2" t="s">
        <v>96</v>
      </c>
    </row>
    <row r="40" spans="1:15" ht="1.5" customHeight="1" hidden="1">
      <c r="A40" s="43">
        <v>23</v>
      </c>
      <c r="B40" s="3"/>
      <c r="C40" s="6" t="s">
        <v>126</v>
      </c>
      <c r="D40" s="6"/>
      <c r="E40" s="6"/>
      <c r="F40" s="31"/>
      <c r="G40" s="32"/>
      <c r="H40" s="101"/>
      <c r="I40" s="47">
        <f t="shared" si="0"/>
      </c>
      <c r="J40" s="4"/>
      <c r="K40" s="4"/>
      <c r="L40" s="4"/>
      <c r="M40" s="4"/>
      <c r="N40" s="4"/>
      <c r="O40" s="4"/>
    </row>
    <row r="41" spans="1:15" ht="63.75" customHeight="1">
      <c r="A41" s="43">
        <v>14</v>
      </c>
      <c r="B41" s="89" t="s">
        <v>90</v>
      </c>
      <c r="C41" s="6" t="s">
        <v>150</v>
      </c>
      <c r="D41" s="70" t="s">
        <v>151</v>
      </c>
      <c r="E41" s="6"/>
      <c r="F41" s="31">
        <v>1050</v>
      </c>
      <c r="G41" s="32">
        <v>200</v>
      </c>
      <c r="H41" s="100">
        <v>124.8</v>
      </c>
      <c r="I41" s="47">
        <f t="shared" si="0"/>
        <v>0.624</v>
      </c>
      <c r="J41" s="4"/>
      <c r="K41" s="4"/>
      <c r="L41" s="4"/>
      <c r="M41" s="4"/>
      <c r="N41" s="4"/>
      <c r="O41" s="4"/>
    </row>
    <row r="42" spans="1:15" ht="37.5">
      <c r="A42" s="39"/>
      <c r="B42" s="7" t="s">
        <v>69</v>
      </c>
      <c r="C42" s="26" t="s">
        <v>68</v>
      </c>
      <c r="D42" s="26"/>
      <c r="E42" s="26"/>
      <c r="F42" s="30">
        <f>SUM(F43:F47)</f>
        <v>1185</v>
      </c>
      <c r="G42" s="30">
        <f>SUM(G43:G47)</f>
        <v>355</v>
      </c>
      <c r="H42" s="92">
        <f>SUM(H43:H47)</f>
        <v>220</v>
      </c>
      <c r="I42" s="40">
        <f t="shared" si="0"/>
        <v>0.6197183098591549</v>
      </c>
      <c r="J42" s="4"/>
      <c r="K42" s="4"/>
      <c r="L42" s="4"/>
      <c r="M42" s="4"/>
      <c r="N42" s="4"/>
      <c r="O42" s="4"/>
    </row>
    <row r="43" spans="1:15" ht="56.25">
      <c r="A43" s="43">
        <v>15</v>
      </c>
      <c r="B43" s="3" t="s">
        <v>84</v>
      </c>
      <c r="C43" s="6" t="s">
        <v>81</v>
      </c>
      <c r="D43" s="69" t="s">
        <v>81</v>
      </c>
      <c r="E43" s="95"/>
      <c r="F43" s="31">
        <v>350</v>
      </c>
      <c r="G43" s="32">
        <v>150</v>
      </c>
      <c r="H43" s="91">
        <v>100</v>
      </c>
      <c r="I43" s="47">
        <f t="shared" si="0"/>
        <v>0.6666666666666666</v>
      </c>
      <c r="J43" s="4"/>
      <c r="K43" s="4"/>
      <c r="L43" s="4"/>
      <c r="M43" s="4"/>
      <c r="N43" s="4"/>
      <c r="O43" s="4"/>
    </row>
    <row r="44" spans="1:15" ht="102.75" customHeight="1">
      <c r="A44" s="43">
        <v>16</v>
      </c>
      <c r="B44" s="82" t="s">
        <v>85</v>
      </c>
      <c r="C44" s="18" t="s">
        <v>82</v>
      </c>
      <c r="D44" s="76" t="s">
        <v>82</v>
      </c>
      <c r="E44" s="96"/>
      <c r="F44" s="35">
        <v>10</v>
      </c>
      <c r="G44" s="91">
        <v>5</v>
      </c>
      <c r="H44" s="32">
        <v>0</v>
      </c>
      <c r="I44" s="47">
        <f t="shared" si="0"/>
      </c>
      <c r="J44" s="4"/>
      <c r="K44" s="4"/>
      <c r="L44" s="4"/>
      <c r="M44" s="4"/>
      <c r="N44" s="4"/>
      <c r="O44" s="4"/>
    </row>
    <row r="45" spans="1:15" ht="40.5" customHeight="1" hidden="1">
      <c r="A45" s="43">
        <v>27</v>
      </c>
      <c r="B45" s="3" t="s">
        <v>87</v>
      </c>
      <c r="C45" s="16" t="s">
        <v>83</v>
      </c>
      <c r="D45" s="16"/>
      <c r="E45" s="97"/>
      <c r="F45" s="31"/>
      <c r="G45" s="32"/>
      <c r="H45" s="32"/>
      <c r="I45" s="47">
        <f t="shared" si="0"/>
      </c>
      <c r="J45" s="4"/>
      <c r="K45" s="4"/>
      <c r="L45" s="4"/>
      <c r="M45" s="4"/>
      <c r="N45" s="4"/>
      <c r="O45" s="4"/>
    </row>
    <row r="46" spans="1:15" ht="62.25" customHeight="1">
      <c r="A46" s="43">
        <v>17</v>
      </c>
      <c r="B46" s="82" t="s">
        <v>86</v>
      </c>
      <c r="C46" s="19" t="s">
        <v>94</v>
      </c>
      <c r="D46" s="77" t="s">
        <v>94</v>
      </c>
      <c r="E46" s="98"/>
      <c r="F46" s="36">
        <v>50</v>
      </c>
      <c r="G46" s="32">
        <v>0</v>
      </c>
      <c r="H46" s="32">
        <v>0</v>
      </c>
      <c r="I46" s="47">
        <f t="shared" si="0"/>
      </c>
      <c r="J46" s="4"/>
      <c r="K46" s="4"/>
      <c r="L46" s="4"/>
      <c r="M46" s="4"/>
      <c r="N46" s="4"/>
      <c r="O46" s="4"/>
    </row>
    <row r="47" spans="1:15" ht="81.75" customHeight="1">
      <c r="A47" s="43">
        <v>18</v>
      </c>
      <c r="B47" s="82" t="s">
        <v>87</v>
      </c>
      <c r="C47" s="16" t="s">
        <v>95</v>
      </c>
      <c r="D47" s="72" t="s">
        <v>95</v>
      </c>
      <c r="E47" s="97"/>
      <c r="F47" s="31">
        <v>775</v>
      </c>
      <c r="G47" s="32">
        <v>200</v>
      </c>
      <c r="H47" s="32">
        <v>120</v>
      </c>
      <c r="I47" s="47">
        <f t="shared" si="0"/>
        <v>0.6</v>
      </c>
      <c r="J47" s="4"/>
      <c r="K47" s="4"/>
      <c r="L47" s="4"/>
      <c r="M47" s="4"/>
      <c r="N47" s="4"/>
      <c r="O47" s="4"/>
    </row>
    <row r="48" spans="1:15" ht="46.5" customHeight="1" hidden="1">
      <c r="A48" s="43">
        <v>30</v>
      </c>
      <c r="B48" s="3"/>
      <c r="C48" s="6" t="s">
        <v>126</v>
      </c>
      <c r="D48" s="16"/>
      <c r="E48" s="16"/>
      <c r="F48" s="31"/>
      <c r="G48" s="32"/>
      <c r="H48" s="32"/>
      <c r="I48" s="47"/>
      <c r="J48" s="4"/>
      <c r="K48" s="4"/>
      <c r="L48" s="4"/>
      <c r="M48" s="4"/>
      <c r="N48" s="4"/>
      <c r="O48" s="4"/>
    </row>
    <row r="49" spans="1:15" s="24" customFormat="1" ht="38.25" customHeight="1">
      <c r="A49" s="133" t="s">
        <v>4</v>
      </c>
      <c r="B49" s="134"/>
      <c r="C49" s="25" t="s">
        <v>6</v>
      </c>
      <c r="D49" s="25"/>
      <c r="E49" s="25"/>
      <c r="F49" s="29">
        <f>F52+F56+F71+F78</f>
        <v>26456.3</v>
      </c>
      <c r="G49" s="29">
        <f>G52+G56+G71+G78</f>
        <v>11832</v>
      </c>
      <c r="H49" s="29">
        <f>H52+H56+H71+H78</f>
        <v>5480.599999999999</v>
      </c>
      <c r="I49" s="38">
        <f t="shared" si="0"/>
        <v>0.4632014874915483</v>
      </c>
      <c r="J49" s="23"/>
      <c r="K49" s="23"/>
      <c r="L49" s="23"/>
      <c r="M49" s="23"/>
      <c r="N49" s="23"/>
      <c r="O49" s="23"/>
    </row>
    <row r="50" spans="1:15" s="24" customFormat="1" ht="21">
      <c r="A50" s="112" t="s">
        <v>124</v>
      </c>
      <c r="B50" s="113"/>
      <c r="C50" s="114"/>
      <c r="D50" s="25"/>
      <c r="E50" s="25"/>
      <c r="F50" s="29"/>
      <c r="G50" s="29"/>
      <c r="H50" s="29"/>
      <c r="I50" s="38">
        <f t="shared" si="0"/>
      </c>
      <c r="J50" s="23"/>
      <c r="K50" s="23"/>
      <c r="L50" s="23"/>
      <c r="M50" s="23"/>
      <c r="N50" s="23"/>
      <c r="O50" s="23"/>
    </row>
    <row r="51" spans="1:15" s="24" customFormat="1" ht="21">
      <c r="A51" s="112" t="s">
        <v>125</v>
      </c>
      <c r="B51" s="113"/>
      <c r="C51" s="114"/>
      <c r="D51" s="25"/>
      <c r="E51" s="25"/>
      <c r="F51" s="29"/>
      <c r="G51" s="29"/>
      <c r="H51" s="29"/>
      <c r="I51" s="38">
        <f t="shared" si="0"/>
      </c>
      <c r="J51" s="23"/>
      <c r="K51" s="23"/>
      <c r="L51" s="23"/>
      <c r="M51" s="23"/>
      <c r="N51" s="23"/>
      <c r="O51" s="23"/>
    </row>
    <row r="52" spans="1:15" s="10" customFormat="1" ht="37.5">
      <c r="A52" s="46"/>
      <c r="B52" s="7" t="s">
        <v>0</v>
      </c>
      <c r="C52" s="26" t="s">
        <v>7</v>
      </c>
      <c r="D52" s="26"/>
      <c r="E52" s="26"/>
      <c r="F52" s="30">
        <f>SUM(F53:F53)</f>
        <v>9059</v>
      </c>
      <c r="G52" s="30">
        <f>SUM(G53:G55)</f>
        <v>5080</v>
      </c>
      <c r="H52" s="30">
        <f>SUM(H53:H53)</f>
        <v>0</v>
      </c>
      <c r="I52" s="40">
        <f t="shared" si="0"/>
      </c>
      <c r="J52" s="8"/>
      <c r="K52" s="8"/>
      <c r="L52" s="8"/>
      <c r="M52" s="8"/>
      <c r="N52" s="8"/>
      <c r="O52" s="8"/>
    </row>
    <row r="53" spans="1:9" ht="82.5" customHeight="1">
      <c r="A53" s="43">
        <v>19</v>
      </c>
      <c r="B53" s="3" t="s">
        <v>8</v>
      </c>
      <c r="C53" s="5" t="s">
        <v>14</v>
      </c>
      <c r="D53" s="81" t="s">
        <v>134</v>
      </c>
      <c r="E53" s="6"/>
      <c r="F53" s="79">
        <v>9059</v>
      </c>
      <c r="G53" s="79">
        <v>0</v>
      </c>
      <c r="H53" s="79">
        <v>0</v>
      </c>
      <c r="I53" s="80">
        <f t="shared" si="0"/>
      </c>
    </row>
    <row r="54" spans="1:9" ht="18.75" hidden="1">
      <c r="A54" s="43">
        <v>39</v>
      </c>
      <c r="B54" s="3"/>
      <c r="C54" s="6" t="s">
        <v>126</v>
      </c>
      <c r="D54" s="6"/>
      <c r="E54" s="6"/>
      <c r="F54" s="31"/>
      <c r="G54" s="32"/>
      <c r="H54" s="32"/>
      <c r="I54" s="47"/>
    </row>
    <row r="55" spans="1:9" ht="114" customHeight="1">
      <c r="A55" s="43">
        <v>20</v>
      </c>
      <c r="B55" s="93">
        <v>1.2</v>
      </c>
      <c r="C55" s="6" t="s">
        <v>156</v>
      </c>
      <c r="D55" s="6" t="s">
        <v>157</v>
      </c>
      <c r="E55" s="6"/>
      <c r="F55" s="31">
        <v>5080</v>
      </c>
      <c r="G55" s="32">
        <v>5080</v>
      </c>
      <c r="H55" s="32">
        <v>2963</v>
      </c>
      <c r="I55" s="80">
        <f t="shared" si="0"/>
        <v>0.5832677165354331</v>
      </c>
    </row>
    <row r="56" spans="1:9" s="9" customFormat="1" ht="18.75">
      <c r="A56" s="45"/>
      <c r="B56" s="7" t="s">
        <v>35</v>
      </c>
      <c r="C56" s="26" t="s">
        <v>13</v>
      </c>
      <c r="D56" s="26"/>
      <c r="E56" s="26"/>
      <c r="F56" s="30">
        <f>SUM(F57:F69)</f>
        <v>8586.3</v>
      </c>
      <c r="G56" s="30">
        <f>SUM(G57:G69)</f>
        <v>4147</v>
      </c>
      <c r="H56" s="30">
        <f>SUM(H57:H69)</f>
        <v>3325</v>
      </c>
      <c r="I56" s="48">
        <f t="shared" si="0"/>
        <v>0.8017844224740777</v>
      </c>
    </row>
    <row r="57" spans="1:9" ht="93.75">
      <c r="A57" s="43">
        <v>20</v>
      </c>
      <c r="B57" s="3" t="s">
        <v>36</v>
      </c>
      <c r="C57" s="6" t="s">
        <v>32</v>
      </c>
      <c r="D57" s="69" t="s">
        <v>139</v>
      </c>
      <c r="E57" s="6" t="s">
        <v>163</v>
      </c>
      <c r="F57" s="31">
        <v>1133</v>
      </c>
      <c r="G57" s="32">
        <v>540</v>
      </c>
      <c r="H57" s="32">
        <v>151</v>
      </c>
      <c r="I57" s="80">
        <f t="shared" si="0"/>
        <v>0.2796296296296296</v>
      </c>
    </row>
    <row r="58" spans="1:9" ht="171" customHeight="1">
      <c r="A58" s="43">
        <v>21</v>
      </c>
      <c r="B58" s="85" t="s">
        <v>140</v>
      </c>
      <c r="C58" s="5" t="s">
        <v>21</v>
      </c>
      <c r="D58" s="74" t="s">
        <v>153</v>
      </c>
      <c r="E58" s="99" t="s">
        <v>164</v>
      </c>
      <c r="F58" s="32">
        <v>1046</v>
      </c>
      <c r="G58" s="91">
        <v>1100</v>
      </c>
      <c r="H58" s="91">
        <v>1085</v>
      </c>
      <c r="I58" s="47">
        <f t="shared" si="0"/>
        <v>0.9863636363636363</v>
      </c>
    </row>
    <row r="59" spans="1:9" ht="93.75">
      <c r="A59" s="43">
        <v>22</v>
      </c>
      <c r="B59" s="85" t="s">
        <v>141</v>
      </c>
      <c r="C59" s="5" t="s">
        <v>28</v>
      </c>
      <c r="D59" s="74" t="s">
        <v>28</v>
      </c>
      <c r="E59" s="86" t="s">
        <v>160</v>
      </c>
      <c r="F59" s="32">
        <v>1300</v>
      </c>
      <c r="G59" s="32">
        <v>500</v>
      </c>
      <c r="H59" s="91">
        <v>300</v>
      </c>
      <c r="I59" s="47">
        <f t="shared" si="0"/>
        <v>0.6</v>
      </c>
    </row>
    <row r="60" spans="1:9" ht="126" customHeight="1">
      <c r="A60" s="43">
        <v>23</v>
      </c>
      <c r="B60" s="85" t="s">
        <v>142</v>
      </c>
      <c r="C60" s="5" t="s">
        <v>20</v>
      </c>
      <c r="D60" s="74" t="s">
        <v>154</v>
      </c>
      <c r="E60" s="86"/>
      <c r="F60" s="32">
        <v>492.6</v>
      </c>
      <c r="G60" s="32">
        <v>370.7</v>
      </c>
      <c r="H60" s="91">
        <v>216</v>
      </c>
      <c r="I60" s="47">
        <f t="shared" si="0"/>
        <v>0.5826814135419477</v>
      </c>
    </row>
    <row r="61" spans="1:9" ht="175.5" customHeight="1">
      <c r="A61" s="43">
        <v>24</v>
      </c>
      <c r="B61" s="82" t="s">
        <v>38</v>
      </c>
      <c r="C61" s="6" t="s">
        <v>33</v>
      </c>
      <c r="D61" s="69" t="s">
        <v>135</v>
      </c>
      <c r="E61" s="88"/>
      <c r="F61" s="31">
        <v>870.1</v>
      </c>
      <c r="G61" s="91">
        <v>400</v>
      </c>
      <c r="H61" s="91">
        <v>400</v>
      </c>
      <c r="I61" s="47">
        <f t="shared" si="0"/>
        <v>1</v>
      </c>
    </row>
    <row r="62" spans="1:9" ht="200.25" customHeight="1">
      <c r="A62" s="43">
        <v>25</v>
      </c>
      <c r="B62" s="82" t="s">
        <v>39</v>
      </c>
      <c r="C62" s="5" t="s">
        <v>116</v>
      </c>
      <c r="D62" s="74" t="s">
        <v>136</v>
      </c>
      <c r="E62" s="86"/>
      <c r="F62" s="32">
        <v>137.5</v>
      </c>
      <c r="G62" s="91">
        <v>75</v>
      </c>
      <c r="H62" s="91">
        <v>75</v>
      </c>
      <c r="I62" s="47">
        <f t="shared" si="0"/>
        <v>1</v>
      </c>
    </row>
    <row r="63" spans="1:9" ht="131.25" hidden="1">
      <c r="A63" s="43">
        <v>49</v>
      </c>
      <c r="B63" s="3" t="s">
        <v>42</v>
      </c>
      <c r="C63" s="5" t="s">
        <v>24</v>
      </c>
      <c r="D63" s="5"/>
      <c r="E63" s="5"/>
      <c r="F63" s="32"/>
      <c r="G63" s="32"/>
      <c r="H63" s="90"/>
      <c r="I63" s="47">
        <f t="shared" si="0"/>
      </c>
    </row>
    <row r="64" spans="1:9" ht="57" customHeight="1" hidden="1">
      <c r="A64" s="43">
        <v>55</v>
      </c>
      <c r="B64" s="3" t="s">
        <v>43</v>
      </c>
      <c r="C64" s="5" t="s">
        <v>25</v>
      </c>
      <c r="D64" s="5"/>
      <c r="E64" s="5"/>
      <c r="F64" s="32"/>
      <c r="G64" s="32"/>
      <c r="H64" s="90"/>
      <c r="I64" s="47">
        <f t="shared" si="0"/>
      </c>
    </row>
    <row r="65" spans="1:9" ht="37.5" hidden="1">
      <c r="A65" s="43">
        <v>56</v>
      </c>
      <c r="B65" s="3" t="s">
        <v>44</v>
      </c>
      <c r="C65" s="5" t="s">
        <v>31</v>
      </c>
      <c r="D65" s="5"/>
      <c r="E65" s="5"/>
      <c r="F65" s="32"/>
      <c r="G65" s="32"/>
      <c r="H65" s="90"/>
      <c r="I65" s="47">
        <f t="shared" si="0"/>
      </c>
    </row>
    <row r="66" spans="1:9" ht="0.75" customHeight="1">
      <c r="A66" s="43">
        <v>57</v>
      </c>
      <c r="B66" s="3" t="s">
        <v>45</v>
      </c>
      <c r="C66" s="5" t="s">
        <v>63</v>
      </c>
      <c r="D66" s="5"/>
      <c r="E66" s="5"/>
      <c r="F66" s="32"/>
      <c r="G66" s="32"/>
      <c r="H66" s="90">
        <v>0</v>
      </c>
      <c r="I66" s="47">
        <f t="shared" si="0"/>
      </c>
    </row>
    <row r="67" spans="1:9" ht="174.75" customHeight="1">
      <c r="A67" s="43">
        <v>26</v>
      </c>
      <c r="B67" s="82" t="s">
        <v>40</v>
      </c>
      <c r="C67" s="5" t="s">
        <v>19</v>
      </c>
      <c r="D67" s="74" t="s">
        <v>137</v>
      </c>
      <c r="E67" s="86"/>
      <c r="F67" s="32">
        <v>3407.1</v>
      </c>
      <c r="G67" s="32">
        <v>1071.3</v>
      </c>
      <c r="H67" s="91">
        <v>1046</v>
      </c>
      <c r="I67" s="47">
        <f t="shared" si="0"/>
        <v>0.9763838327265939</v>
      </c>
    </row>
    <row r="68" spans="1:9" ht="37.5" hidden="1">
      <c r="A68" s="43">
        <v>59</v>
      </c>
      <c r="B68" s="3" t="s">
        <v>46</v>
      </c>
      <c r="C68" s="5" t="s">
        <v>22</v>
      </c>
      <c r="D68" s="5"/>
      <c r="E68" s="5"/>
      <c r="F68" s="32"/>
      <c r="G68" s="32"/>
      <c r="H68" s="32"/>
      <c r="I68" s="47">
        <f t="shared" si="0"/>
      </c>
    </row>
    <row r="69" spans="1:9" ht="57.75" customHeight="1">
      <c r="A69" s="43">
        <v>27</v>
      </c>
      <c r="B69" s="82" t="s">
        <v>41</v>
      </c>
      <c r="C69" s="6" t="s">
        <v>23</v>
      </c>
      <c r="D69" s="69" t="s">
        <v>162</v>
      </c>
      <c r="E69" s="88"/>
      <c r="F69" s="31">
        <v>200</v>
      </c>
      <c r="G69" s="91">
        <v>90</v>
      </c>
      <c r="H69" s="32">
        <v>52</v>
      </c>
      <c r="I69" s="47">
        <f t="shared" si="0"/>
        <v>0.5777777777777777</v>
      </c>
    </row>
    <row r="70" spans="1:9" ht="1.5" customHeight="1">
      <c r="A70" s="43">
        <v>61</v>
      </c>
      <c r="B70" s="3"/>
      <c r="C70" s="6" t="s">
        <v>126</v>
      </c>
      <c r="D70" s="6"/>
      <c r="E70" s="6"/>
      <c r="F70" s="31"/>
      <c r="G70" s="32"/>
      <c r="H70" s="32"/>
      <c r="I70" s="47"/>
    </row>
    <row r="71" spans="1:9" s="9" customFormat="1" ht="18.75">
      <c r="A71" s="45"/>
      <c r="B71" s="7" t="s">
        <v>48</v>
      </c>
      <c r="C71" s="26" t="s">
        <v>18</v>
      </c>
      <c r="D71" s="26"/>
      <c r="E71" s="26"/>
      <c r="F71" s="30">
        <f>SUM(F72:F76)</f>
        <v>7670</v>
      </c>
      <c r="G71" s="30">
        <f>SUM(G72:G76)</f>
        <v>2220</v>
      </c>
      <c r="H71" s="30">
        <f>SUM(H72:H76)</f>
        <v>1929.9</v>
      </c>
      <c r="I71" s="48">
        <f aca="true" t="shared" si="1" ref="I71:I84">IF(OR(G71=0,H71=0),"",H71/G71)</f>
        <v>0.8693243243243244</v>
      </c>
    </row>
    <row r="72" spans="1:9" ht="187.5">
      <c r="A72" s="43">
        <v>28</v>
      </c>
      <c r="B72" s="3" t="s">
        <v>50</v>
      </c>
      <c r="C72" s="6" t="s">
        <v>30</v>
      </c>
      <c r="D72" s="70" t="s">
        <v>143</v>
      </c>
      <c r="E72" s="6"/>
      <c r="F72" s="31">
        <v>5450</v>
      </c>
      <c r="G72" s="32">
        <v>1400</v>
      </c>
      <c r="H72" s="91">
        <v>1359.9</v>
      </c>
      <c r="I72" s="47">
        <f t="shared" si="1"/>
        <v>0.9713571428571429</v>
      </c>
    </row>
    <row r="73" spans="1:9" ht="112.5">
      <c r="A73" s="43">
        <v>29</v>
      </c>
      <c r="B73" s="3" t="s">
        <v>51</v>
      </c>
      <c r="C73" s="6" t="s">
        <v>29</v>
      </c>
      <c r="D73" s="69" t="s">
        <v>29</v>
      </c>
      <c r="E73" s="88" t="s">
        <v>159</v>
      </c>
      <c r="F73" s="31">
        <v>1020</v>
      </c>
      <c r="G73" s="32">
        <v>220</v>
      </c>
      <c r="H73" s="32">
        <v>220</v>
      </c>
      <c r="I73" s="47">
        <f t="shared" si="1"/>
        <v>1</v>
      </c>
    </row>
    <row r="74" spans="1:9" ht="37.5">
      <c r="A74" s="43">
        <v>30</v>
      </c>
      <c r="B74" s="3" t="s">
        <v>52</v>
      </c>
      <c r="C74" s="5" t="s">
        <v>26</v>
      </c>
      <c r="D74" s="74" t="s">
        <v>26</v>
      </c>
      <c r="E74" s="5"/>
      <c r="F74" s="32">
        <v>1200</v>
      </c>
      <c r="G74" s="32">
        <v>600</v>
      </c>
      <c r="H74" s="32">
        <v>350</v>
      </c>
      <c r="I74" s="47">
        <f t="shared" si="1"/>
        <v>0.5833333333333334</v>
      </c>
    </row>
    <row r="75" spans="1:9" ht="37.5" hidden="1">
      <c r="A75" s="43">
        <v>65</v>
      </c>
      <c r="B75" s="3" t="s">
        <v>53</v>
      </c>
      <c r="C75" s="6" t="s">
        <v>27</v>
      </c>
      <c r="D75" s="6"/>
      <c r="E75" s="6"/>
      <c r="F75" s="31"/>
      <c r="G75" s="32"/>
      <c r="H75" s="32"/>
      <c r="I75" s="47">
        <f t="shared" si="1"/>
      </c>
    </row>
    <row r="76" spans="1:9" ht="0.75" customHeight="1" hidden="1">
      <c r="A76" s="43">
        <v>70</v>
      </c>
      <c r="B76" s="3" t="s">
        <v>61</v>
      </c>
      <c r="C76" s="5" t="s">
        <v>47</v>
      </c>
      <c r="D76" s="5"/>
      <c r="E76" s="5"/>
      <c r="F76" s="32"/>
      <c r="G76" s="32"/>
      <c r="H76" s="32"/>
      <c r="I76" s="47">
        <f t="shared" si="1"/>
      </c>
    </row>
    <row r="77" spans="1:9" ht="18.75" hidden="1">
      <c r="A77" s="43">
        <v>71</v>
      </c>
      <c r="B77" s="3"/>
      <c r="C77" s="5" t="s">
        <v>126</v>
      </c>
      <c r="D77" s="5"/>
      <c r="E77" s="5"/>
      <c r="F77" s="32"/>
      <c r="G77" s="32"/>
      <c r="H77" s="32"/>
      <c r="I77" s="47"/>
    </row>
    <row r="78" spans="1:9" s="9" customFormat="1" ht="37.5">
      <c r="A78" s="45"/>
      <c r="B78" s="7" t="s">
        <v>49</v>
      </c>
      <c r="C78" s="26" t="s">
        <v>12</v>
      </c>
      <c r="D78" s="26"/>
      <c r="E78" s="26"/>
      <c r="F78" s="30">
        <f>SUM(F79:F84)</f>
        <v>1141</v>
      </c>
      <c r="G78" s="30">
        <f>SUM(G79:G84)</f>
        <v>385</v>
      </c>
      <c r="H78" s="30">
        <f>SUM(H79:H84)</f>
        <v>225.7</v>
      </c>
      <c r="I78" s="48">
        <f t="shared" si="1"/>
        <v>0.5862337662337662</v>
      </c>
    </row>
    <row r="79" spans="1:9" ht="1.5" customHeight="1" hidden="1">
      <c r="A79" s="43">
        <v>72</v>
      </c>
      <c r="B79" s="3" t="s">
        <v>56</v>
      </c>
      <c r="C79" s="6" t="s">
        <v>16</v>
      </c>
      <c r="D79" s="6"/>
      <c r="E79" s="6"/>
      <c r="F79" s="31"/>
      <c r="G79" s="32"/>
      <c r="H79" s="32"/>
      <c r="I79" s="47">
        <f t="shared" si="1"/>
      </c>
    </row>
    <row r="80" spans="1:9" ht="75" hidden="1">
      <c r="A80" s="43">
        <v>73</v>
      </c>
      <c r="B80" s="3" t="s">
        <v>57</v>
      </c>
      <c r="C80" s="5" t="s">
        <v>10</v>
      </c>
      <c r="D80" s="5"/>
      <c r="E80" s="5"/>
      <c r="F80" s="32"/>
      <c r="G80" s="32"/>
      <c r="H80" s="32"/>
      <c r="I80" s="47">
        <f t="shared" si="1"/>
      </c>
    </row>
    <row r="81" spans="1:9" ht="1.5" customHeight="1">
      <c r="A81" s="43">
        <v>74</v>
      </c>
      <c r="B81" s="3" t="s">
        <v>58</v>
      </c>
      <c r="C81" s="5" t="s">
        <v>11</v>
      </c>
      <c r="D81" s="5"/>
      <c r="E81" s="5"/>
      <c r="F81" s="32"/>
      <c r="G81" s="32"/>
      <c r="H81" s="32"/>
      <c r="I81" s="47">
        <f t="shared" si="1"/>
      </c>
    </row>
    <row r="82" spans="1:9" ht="95.25" customHeight="1" hidden="1">
      <c r="A82" s="43">
        <v>75</v>
      </c>
      <c r="B82" s="3" t="s">
        <v>59</v>
      </c>
      <c r="C82" s="5" t="s">
        <v>9</v>
      </c>
      <c r="D82" s="5"/>
      <c r="E82" s="5"/>
      <c r="F82" s="32"/>
      <c r="G82" s="32"/>
      <c r="H82" s="32"/>
      <c r="I82" s="47">
        <f t="shared" si="1"/>
      </c>
    </row>
    <row r="83" spans="1:9" ht="95.25" customHeight="1">
      <c r="A83" s="43">
        <v>31</v>
      </c>
      <c r="B83" s="85" t="s">
        <v>144</v>
      </c>
      <c r="C83" s="5" t="s">
        <v>17</v>
      </c>
      <c r="D83" s="74" t="s">
        <v>147</v>
      </c>
      <c r="E83" s="5"/>
      <c r="F83" s="32">
        <v>1134</v>
      </c>
      <c r="G83" s="32">
        <v>378</v>
      </c>
      <c r="H83" s="91">
        <v>225.7</v>
      </c>
      <c r="I83" s="47">
        <f>IF(OR(G83=0,H83=0),"",H83/G83)</f>
        <v>0.5970899470899471</v>
      </c>
    </row>
    <row r="84" spans="1:9" ht="94.5" customHeight="1">
      <c r="A84" s="43">
        <v>32</v>
      </c>
      <c r="B84" s="85" t="s">
        <v>145</v>
      </c>
      <c r="C84" s="5" t="s">
        <v>146</v>
      </c>
      <c r="D84" s="74" t="s">
        <v>148</v>
      </c>
      <c r="E84" s="86"/>
      <c r="F84" s="32">
        <v>7</v>
      </c>
      <c r="G84" s="91">
        <v>7</v>
      </c>
      <c r="H84" s="32">
        <v>0</v>
      </c>
      <c r="I84" s="47">
        <f t="shared" si="1"/>
      </c>
    </row>
    <row r="85" spans="1:9" ht="18.75" hidden="1">
      <c r="A85" s="63">
        <v>77</v>
      </c>
      <c r="B85" s="64"/>
      <c r="C85" s="65" t="s">
        <v>126</v>
      </c>
      <c r="D85" s="65"/>
      <c r="E85" s="65"/>
      <c r="F85" s="66"/>
      <c r="G85" s="66"/>
      <c r="H85" s="66"/>
      <c r="I85" s="67"/>
    </row>
    <row r="86" spans="1:9" ht="18.75" hidden="1">
      <c r="A86" s="106" t="s">
        <v>1</v>
      </c>
      <c r="B86" s="117" t="s">
        <v>108</v>
      </c>
      <c r="C86" s="120" t="s">
        <v>2</v>
      </c>
      <c r="D86" s="120"/>
      <c r="E86" s="117" t="s">
        <v>106</v>
      </c>
      <c r="F86" s="120" t="s">
        <v>122</v>
      </c>
      <c r="G86" s="120"/>
      <c r="H86" s="120"/>
      <c r="I86" s="141"/>
    </row>
    <row r="87" spans="1:9" ht="18.75" hidden="1">
      <c r="A87" s="107"/>
      <c r="B87" s="118"/>
      <c r="C87" s="121"/>
      <c r="D87" s="121"/>
      <c r="E87" s="118"/>
      <c r="F87" s="138" t="s">
        <v>123</v>
      </c>
      <c r="G87" s="138" t="s">
        <v>119</v>
      </c>
      <c r="H87" s="138"/>
      <c r="I87" s="140"/>
    </row>
    <row r="88" spans="1:9" ht="18.75" hidden="1">
      <c r="A88" s="107"/>
      <c r="B88" s="118"/>
      <c r="C88" s="122" t="s">
        <v>110</v>
      </c>
      <c r="D88" s="122" t="s">
        <v>111</v>
      </c>
      <c r="E88" s="118"/>
      <c r="F88" s="138"/>
      <c r="G88" s="122" t="s">
        <v>120</v>
      </c>
      <c r="H88" s="138" t="s">
        <v>121</v>
      </c>
      <c r="I88" s="140" t="s">
        <v>103</v>
      </c>
    </row>
    <row r="89" spans="1:9" ht="0.75" customHeight="1" hidden="1" thickBot="1">
      <c r="A89" s="108"/>
      <c r="B89" s="119"/>
      <c r="C89" s="123"/>
      <c r="D89" s="123"/>
      <c r="E89" s="119"/>
      <c r="F89" s="139"/>
      <c r="G89" s="123"/>
      <c r="H89" s="139"/>
      <c r="I89" s="142"/>
    </row>
    <row r="90" spans="1:9" ht="36.75" customHeight="1" hidden="1" thickBot="1">
      <c r="A90" s="135" t="s">
        <v>118</v>
      </c>
      <c r="B90" s="136"/>
      <c r="C90" s="136"/>
      <c r="D90" s="136"/>
      <c r="E90" s="136"/>
      <c r="F90" s="136"/>
      <c r="G90" s="136"/>
      <c r="H90" s="136"/>
      <c r="I90" s="137"/>
    </row>
    <row r="91" spans="1:9" ht="18.75" hidden="1">
      <c r="A91" s="61"/>
      <c r="B91" s="27"/>
      <c r="C91" s="57"/>
      <c r="D91" s="57"/>
      <c r="E91" s="57"/>
      <c r="F91" s="57"/>
      <c r="G91" s="27"/>
      <c r="H91" s="27"/>
      <c r="I91" s="62"/>
    </row>
    <row r="92" spans="1:9" ht="18.75" hidden="1">
      <c r="A92" s="43"/>
      <c r="B92" s="3"/>
      <c r="C92" s="56"/>
      <c r="D92" s="56"/>
      <c r="E92" s="56"/>
      <c r="F92" s="56"/>
      <c r="G92" s="3"/>
      <c r="H92" s="3"/>
      <c r="I92" s="58"/>
    </row>
    <row r="93" spans="1:9" ht="19.5" hidden="1" thickBot="1">
      <c r="A93" s="49"/>
      <c r="B93" s="50"/>
      <c r="C93" s="59"/>
      <c r="D93" s="59"/>
      <c r="E93" s="59"/>
      <c r="F93" s="59"/>
      <c r="G93" s="50"/>
      <c r="H93" s="50"/>
      <c r="I93" s="60"/>
    </row>
  </sheetData>
  <sheetProtection/>
  <mergeCells count="44">
    <mergeCell ref="A1:I1"/>
    <mergeCell ref="A2:I2"/>
    <mergeCell ref="A11:I11"/>
    <mergeCell ref="F7:I7"/>
    <mergeCell ref="F9:F10"/>
    <mergeCell ref="F8:G8"/>
    <mergeCell ref="B6:I6"/>
    <mergeCell ref="A4:I4"/>
    <mergeCell ref="A5:I5"/>
    <mergeCell ref="A3:I3"/>
    <mergeCell ref="D9:D10"/>
    <mergeCell ref="H8:I8"/>
    <mergeCell ref="H9:H10"/>
    <mergeCell ref="I9:I10"/>
    <mergeCell ref="E7:E10"/>
    <mergeCell ref="A90:I90"/>
    <mergeCell ref="F87:F89"/>
    <mergeCell ref="G87:I87"/>
    <mergeCell ref="G88:G89"/>
    <mergeCell ref="A86:A89"/>
    <mergeCell ref="B86:B89"/>
    <mergeCell ref="C86:D87"/>
    <mergeCell ref="E86:E89"/>
    <mergeCell ref="F86:I86"/>
    <mergeCell ref="C88:C89"/>
    <mergeCell ref="D88:D89"/>
    <mergeCell ref="H88:H89"/>
    <mergeCell ref="I88:I89"/>
    <mergeCell ref="I15:I17"/>
    <mergeCell ref="A15:A17"/>
    <mergeCell ref="A7:A10"/>
    <mergeCell ref="E15:E17"/>
    <mergeCell ref="A51:C51"/>
    <mergeCell ref="A12:C12"/>
    <mergeCell ref="B7:B10"/>
    <mergeCell ref="C7:D8"/>
    <mergeCell ref="C9:C10"/>
    <mergeCell ref="A50:C50"/>
    <mergeCell ref="F15:F17"/>
    <mergeCell ref="G15:G17"/>
    <mergeCell ref="H15:H17"/>
    <mergeCell ref="B15:B17"/>
    <mergeCell ref="D15:D17"/>
    <mergeCell ref="A49:B49"/>
  </mergeCells>
  <printOptions horizontalCentered="1"/>
  <pageMargins left="0.1968503937007874" right="0.1968503937007874" top="0.25" bottom="0.2362204724409449" header="0.11811023622047245" footer="0.11811023622047245"/>
  <pageSetup fitToHeight="0" horizontalDpi="600" verticalDpi="600" orientation="landscape" paperSize="9" scale="55" r:id="rId1"/>
  <rowBreaks count="1" manualBreakCount="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2019-08-14T13:59:41Z</dcterms:modified>
  <cp:category/>
  <cp:version/>
  <cp:contentType/>
  <cp:contentStatus/>
</cp:coreProperties>
</file>