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60" windowWidth="19440" windowHeight="11640"/>
  </bookViews>
  <sheets>
    <sheet name="отчет" sheetId="2" r:id="rId1"/>
  </sheets>
  <definedNames>
    <definedName name="_xlnm.Print_Titles" localSheetId="0">отчет!$7:$10</definedName>
    <definedName name="_xlnm.Print_Area" localSheetId="0">отчет!$A$1:$I$64</definedName>
  </definedNames>
  <calcPr calcId="124519"/>
</workbook>
</file>

<file path=xl/calcChain.xml><?xml version="1.0" encoding="utf-8"?>
<calcChain xmlns="http://schemas.openxmlformats.org/spreadsheetml/2006/main">
  <c r="I34" i="2"/>
  <c r="I33"/>
  <c r="I18"/>
  <c r="I21"/>
  <c r="I24"/>
  <c r="I64"/>
  <c r="I63"/>
  <c r="H62"/>
  <c r="G62"/>
  <c r="F62"/>
  <c r="H28"/>
  <c r="G28"/>
  <c r="F28"/>
  <c r="I38"/>
  <c r="F44"/>
  <c r="G44"/>
  <c r="I62" l="1"/>
  <c r="I46"/>
  <c r="I45"/>
  <c r="I49"/>
  <c r="I50"/>
  <c r="I35" l="1"/>
  <c r="F36" l="1"/>
  <c r="I61"/>
  <c r="I42" l="1"/>
  <c r="I43"/>
  <c r="G57"/>
  <c r="H57"/>
  <c r="F57"/>
  <c r="G54"/>
  <c r="H54"/>
  <c r="F54"/>
  <c r="H44"/>
  <c r="G36"/>
  <c r="H36"/>
  <c r="G14"/>
  <c r="H14"/>
  <c r="F14"/>
  <c r="F13" s="1"/>
  <c r="I60"/>
  <c r="I59"/>
  <c r="I58"/>
  <c r="I56"/>
  <c r="I55"/>
  <c r="I52"/>
  <c r="I51"/>
  <c r="I48"/>
  <c r="I47"/>
  <c r="I40"/>
  <c r="I39"/>
  <c r="I37"/>
  <c r="I32"/>
  <c r="I31"/>
  <c r="I30"/>
  <c r="I29"/>
  <c r="I15"/>
  <c r="I28"/>
  <c r="G41" l="1"/>
  <c r="H41"/>
  <c r="F41"/>
  <c r="H13"/>
  <c r="G13"/>
  <c r="I36"/>
  <c r="I14"/>
  <c r="I54"/>
  <c r="I44"/>
  <c r="I57"/>
  <c r="H12" l="1"/>
  <c r="G12"/>
  <c r="I41"/>
  <c r="F12"/>
  <c r="I13"/>
  <c r="I12" l="1"/>
</calcChain>
</file>

<file path=xl/sharedStrings.xml><?xml version="1.0" encoding="utf-8"?>
<sst xmlns="http://schemas.openxmlformats.org/spreadsheetml/2006/main" count="171" uniqueCount="130">
  <si>
    <t>1.</t>
  </si>
  <si>
    <t>№ п/п</t>
  </si>
  <si>
    <t>Мероприятие</t>
  </si>
  <si>
    <t>I.</t>
  </si>
  <si>
    <t>II.</t>
  </si>
  <si>
    <t>Меры по увеличению поступлений налоговых и неналоговых доходов</t>
  </si>
  <si>
    <t>Меры по повышению эффективности расходов</t>
  </si>
  <si>
    <t>1.1.</t>
  </si>
  <si>
    <t>Привлечение краткосрочных бюджетных кредитов на пополнение остатков средств на счетах местных бюджетов в случаях и на условиях, установленных законодательством</t>
  </si>
  <si>
    <t>Привлечение кредитов кредитных организаций в форме возобновляемых кредитных линий</t>
  </si>
  <si>
    <t>Оптимизация расходов на обслуживание муниципального долга</t>
  </si>
  <si>
    <t>Оптимизация бюджетной сети</t>
  </si>
  <si>
    <t>1.2.</t>
  </si>
  <si>
    <t>Управление ликвидностью единого счета бюджета:
- минимизация остатков за счет заемных средств;
- использование остатков на счетах бюджетных и автономных учреждений</t>
  </si>
  <si>
    <t>Реструктуризация муниципального долга</t>
  </si>
  <si>
    <t>Повышение эффективности расходов</t>
  </si>
  <si>
    <t>Регулирование открытия классов, классов-комплектов в общеобразовательных организациях муниципальным заданием</t>
  </si>
  <si>
    <t>Нормирование численности работников админитративно-управленческого персонала учреждений в зависимости от численности получателей услуг и численности работников учреждений</t>
  </si>
  <si>
    <t>Изъятие непрофильного и (или) неиспользуемого имущества учреждений и органов местного самоуправления в целях его дальнейшего эффективного использования (передачи другим учреждениям, консервации)</t>
  </si>
  <si>
    <t>Централизация библиотечной сети на уровне муниципального района</t>
  </si>
  <si>
    <t>Увеличение объема расходов учреждений, осуществляемых за счет доходов от внебюджетной деятельности (доходы от оказания платных услуг, использования имущества учреждений, проектной деятельности)</t>
  </si>
  <si>
    <t>Принятие мер технического характера по снижению объемов потребления коммунальных ресурсов учреждениями</t>
  </si>
  <si>
    <t>Реорганизация сети муниципальных учреждений (изменение типа и вида, перепрофилирование, укрупнение, создание центров коллективного пользования, повышение эффективности использования занимаемых помещений)</t>
  </si>
  <si>
    <t>2.</t>
  </si>
  <si>
    <t>2.1.</t>
  </si>
  <si>
    <t>2.2.</t>
  </si>
  <si>
    <t>2.5.</t>
  </si>
  <si>
    <t>3.</t>
  </si>
  <si>
    <t>4.</t>
  </si>
  <si>
    <t>3.1.</t>
  </si>
  <si>
    <t>3.2.</t>
  </si>
  <si>
    <t>3.3.</t>
  </si>
  <si>
    <t>3.4.</t>
  </si>
  <si>
    <t>3.5.</t>
  </si>
  <si>
    <t>3.6.</t>
  </si>
  <si>
    <t>4.1.</t>
  </si>
  <si>
    <t>4.2.</t>
  </si>
  <si>
    <t>4.3.</t>
  </si>
  <si>
    <t>Увеличение доходов от платы за наем жилых помещений</t>
  </si>
  <si>
    <t>Ограничение налоговых льгот путем освобождения от уплаты земельного налога и налога на имущество физических лиц только для одного объекта налогообложения</t>
  </si>
  <si>
    <t>Обеспечение роста поступлений от реализации программы приватизации</t>
  </si>
  <si>
    <t>Повышение собираемости налоговых и неналоговых доходов</t>
  </si>
  <si>
    <t>Повышение эффективности администрирования налога на доходы физических лиц. Легализация неформальной занятости</t>
  </si>
  <si>
    <t xml:space="preserve">Проведение индивидуальной работы с руководителями организаций по увеличению уровня заработной платы наемных работников                      </t>
  </si>
  <si>
    <t>Выработка предложений по внесению изменений в региональное налоговое законодательство по:
- установлению оптимального размера потенциально возможного к получению индивидуальными предпринимателями годового дохода по видам предпринимательской деятельности, в отношении которых применяется патентная система налогообложения, в целях стимулирования легализации доходов от предпринимательской деятельности;
- расширению перечня видов деятельности, в рамках осуществления которых возможно применение патентной системы налогообложения; 
- введению налоговых каникул для начинающих предпринимателей</t>
  </si>
  <si>
    <t>Осуществление муниципального земельного контроля</t>
  </si>
  <si>
    <t>Активизации работы по проведению торгов по продаже права заключения договоров аренды муниципального имущества и земельных участков, находящихся в муниципальной собственности</t>
  </si>
  <si>
    <t>Организация работы Комиссии по мобилизации налоговых и неналоговых доходов (проведение заседаний не реже 11 раз в год)</t>
  </si>
  <si>
    <t>Обеспечение роста поступлений за счет доходов от использования и реализации земельных участков и муниципального имущества</t>
  </si>
  <si>
    <t xml:space="preserve">Участие представителей органов местного самоуправления в заседаниях Комиссии по оспариванию кадастровой стоимости объектов недвижимости, созданной при Управлении Федеральной службы  государственной регистрации, кадастра и картографии по Республике Карелия, при оспаривании стоимости объектов недвижимости и земельных участков, находящихся на территории муниципального образования </t>
  </si>
  <si>
    <t>Проведение оценки эффективности налоговых льгот (пониженных ставок) по налогу на имущество физических лиц и земельному налогу и отмена неэффективных льгот</t>
  </si>
  <si>
    <t>Проведение работы по развитию предпринимательства (в том числе в сферах туризма, сельского хозяйства) за счет предоставляемых мер поддержки</t>
  </si>
  <si>
    <t>Проработка вопроса об увеличении поступлений в бюджет за счет привлечения новых источников</t>
  </si>
  <si>
    <t xml:space="preserve"> </t>
  </si>
  <si>
    <r>
      <t xml:space="preserve">Периодичность отчета: </t>
    </r>
    <r>
      <rPr>
        <i/>
        <u/>
        <sz val="16"/>
        <rFont val="Times New Roman"/>
        <family val="1"/>
        <charset val="204"/>
      </rPr>
      <t>ежемесячная</t>
    </r>
  </si>
  <si>
    <r>
      <t xml:space="preserve">Единицы измерения: </t>
    </r>
    <r>
      <rPr>
        <i/>
        <u/>
        <sz val="16"/>
        <rFont val="Times New Roman"/>
        <family val="1"/>
        <charset val="204"/>
      </rPr>
      <t>тыс. рублей</t>
    </r>
  </si>
  <si>
    <t>ВСЕГО</t>
  </si>
  <si>
    <t>Утверждено</t>
  </si>
  <si>
    <t>в т.ч.:</t>
  </si>
  <si>
    <t>Исполнено на отчетную дату</t>
  </si>
  <si>
    <t>%</t>
  </si>
  <si>
    <t>Бюджетный эффект</t>
  </si>
  <si>
    <t>тыс. рублей</t>
  </si>
  <si>
    <t>Информация о реализации мероприятия</t>
  </si>
  <si>
    <t>ВСЕГО по Программе</t>
  </si>
  <si>
    <t>№ пункта Типового плана</t>
  </si>
  <si>
    <t>Наименование мероприятия в Типовом плане</t>
  </si>
  <si>
    <r>
      <t xml:space="preserve">Срок представления: </t>
    </r>
    <r>
      <rPr>
        <i/>
        <u/>
        <sz val="16"/>
        <rFont val="Times New Roman"/>
        <family val="1"/>
        <charset val="204"/>
      </rPr>
      <t>10 число месяца, следующего за отчетным</t>
    </r>
  </si>
  <si>
    <t>Мероприятия, предусматривающие достижение бюджетного эффекта</t>
  </si>
  <si>
    <t>в т.ч. за счет средств местного бюджета</t>
  </si>
  <si>
    <t>в т.ч. за счет средств субвенций</t>
  </si>
  <si>
    <t>…</t>
  </si>
  <si>
    <r>
      <t xml:space="preserve">Наименование мероприятия в Программе </t>
    </r>
    <r>
      <rPr>
        <u/>
        <sz val="11"/>
        <rFont val="Times New Roman"/>
        <family val="1"/>
        <charset val="204"/>
      </rPr>
      <t>(указать, если отличается)</t>
    </r>
  </si>
  <si>
    <t>2.4</t>
  </si>
  <si>
    <t>заключение соглашений с Министерством финансов Республики Карелия о реструктуризации муниципального долга</t>
  </si>
  <si>
    <t xml:space="preserve">Отчет о реализации мероприятий по оздоровлению муниципальных финансов Суоярвского муниципального района </t>
  </si>
  <si>
    <t>Увеличение доходов по договорам купли-продажи имущества</t>
  </si>
  <si>
    <t>Проведение работы по договорм купли-продажи имущества, заключенными с субъектами малого  и среднего предпринимательства в соответствии с Федеральным законом 159-ФЗ от 22.07.2008 (с рассрочкой платежа)</t>
  </si>
  <si>
    <t>перевод библиотеки Найстеньярвского поселения в здание детского сада</t>
  </si>
  <si>
    <t>Проведение инвентаризации дебиторской задолженности</t>
  </si>
  <si>
    <t>Усиление межведомственного взаимодействия Администрации Суоярвского муниципального района  с  органами исполнительной власти Республики Карелия,  с территориальными органами федеральных органов исполнительной власти в Республике Карелия, правоохранительными органами по выполнению мероприятий, направленных на повышение собираемости доходов</t>
  </si>
  <si>
    <t>Встречи, совещания с руководителями организаций по установлению заработной платы не ниже МРОТ</t>
  </si>
  <si>
    <t>Оценка имущества, рекомендованного к реализации, внесение предложений по реализации имущества в программу приватизации</t>
  </si>
  <si>
    <t>Внесение изменений в Решение сессии Совета депутатов муниципального образования «Суоярвский район»</t>
  </si>
  <si>
    <t>Проведение работы по договорам, заключенным по результатам торгов и с единственным участником аукциона и по результатам аукциона, признанного несостоявшимся с единственным участником аукциона</t>
  </si>
  <si>
    <t xml:space="preserve"> - инвентаризация задолженности по арендной плате в целях определения реальной суммы долгов по действующим договорам аренды, выявления безнадежной к взысканию задолженности;
- предъявление претензий арендаторам, направление исковых заявлений, принудительное расторжение договоров аренды и выселение должников из занимаемых ими муниципальных помещений;
- Принятие решений о направлении исков об обеспечительных мерах в рамках исковой работы по взысканию задолженности через суд
</t>
  </si>
  <si>
    <t>Организация работы по инвентаризации дебиторской задолженности по фондам</t>
  </si>
  <si>
    <t xml:space="preserve">Проведение торгов на право заключения договоров на установку и эксплуатацию рекламных конструкций
Размещение нестационарных торговых объектов
</t>
  </si>
  <si>
    <t>Увеличение доли доходов от оказания платных услуг, использования имущества учреждений, проектная деятельность</t>
  </si>
  <si>
    <t xml:space="preserve">Оптимизация численности работников обслуживающего и вспомогательного персонала, непрофильных специалистов учреждений
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</si>
  <si>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</t>
  </si>
  <si>
    <t>Совершенствование системы закупок для муниципальных нужд (за счет средств местного бюджета 1000 тыс.руб. в 2018г., 800 тыс.руб.в 2019г.,800 тыс.руб.в 2020г.; за счет средств Республики Карелия 800 тыс.руб.в 2018г., 600 тыс.руб. в 2019г., 600 тыс.руб.в 2020 г.)</t>
  </si>
  <si>
    <t xml:space="preserve">  - уменьшение начальной максимальной цены контракта, использование механизма совместных закупок, увеличение доли закупок, осуществляемых конкурентными способами, 
-утверждение порядка, предусматривающего направление экономии, сложившейся по итогам закупок, на финансовое обеспечение первоочередных расходных (за счет средств местного бюджета 1000 тыс.руб. в 2018г., 800 тыс.руб.в 2019г.,800 тыс.руб.в 2020г.; за счет средств Республики Карелия 800 тыс.руб.в 2018г., 600 тыс.руб. в 2019г., 600 тыс.руб.в 2020 г.)обязательств
</t>
  </si>
  <si>
    <t>Оптимизация расходов по контрагентам</t>
  </si>
  <si>
    <t xml:space="preserve">Организация работы по инвентаризации задолженности по арендной плате за имущество и земельные участки </t>
  </si>
  <si>
    <t>Проведение работы по списанию на забалансовый счет задолженности по арендной плате за имущество</t>
  </si>
  <si>
    <t>Проведение работы по списанию безнадежной к взысканию задолженности по арендной плате за имущество и земельные участки</t>
  </si>
  <si>
    <t>2.3.</t>
  </si>
  <si>
    <t>2.4.</t>
  </si>
  <si>
    <t>1.2</t>
  </si>
  <si>
    <t>1.3</t>
  </si>
  <si>
    <t>1.4.</t>
  </si>
  <si>
    <t>1.5.</t>
  </si>
  <si>
    <t>1.6.</t>
  </si>
  <si>
    <t>3.1</t>
  </si>
  <si>
    <t xml:space="preserve">по состоянию на 01 февраля 2020 года </t>
  </si>
  <si>
    <t>2020 год</t>
  </si>
  <si>
    <t>Снижение численности безработных граждан, зарегистрированных в органах службы занятости</t>
  </si>
  <si>
    <t>Проведение общественных работ; трудоустройство испытывающих трудности в поиске работы на муниципальные предприятия и организации; выделение грантов начинающим предпринимателям с целью стимулирования создания рабочих мест; создание рабочих мест для инвалидов в муниципальных предприятиях и учреждениях (7чел/чел*20014,5руб*13%*43%=7832 руб)</t>
  </si>
  <si>
    <t>Реализация мероприятий по государственной поддержке малого и среднего предпринимательства (в т.ч. поддержка субъектов малого  и среднего предпринимательства  в моногородах)</t>
  </si>
  <si>
    <t>Субсидирование части затрат субъектов малого и среднего предпринимательства и предоставление целевых грантов начинающим субъектам малого предпринимательства. Целевой показатель: количество вновь созданных рабочих мест (включая вновь зарегистрированных индивидуальных предпринимателей) субъектам малого и среднего предпринимательства, получившим государственную поддержку (8чел/год*20014,5руб.*13%*43%=8950руб.)</t>
  </si>
  <si>
    <t>1.3.</t>
  </si>
  <si>
    <t>Повышение эффективности претензионно-исковой работы по взысканию задолженности по арендной плате за  имущество, находящееся в муниципальной собственности</t>
  </si>
  <si>
    <t>Повышение эффективности претензионно-исковой работы по взысканию задолженности по арендной плате за  земельные участки, находящееся в муниципальной собственности</t>
  </si>
  <si>
    <t>2.6.</t>
  </si>
  <si>
    <t>Повышение эффективности претензионно-исковой работы по взысканию задолженности по арендной плате за  земельные участки, государственная собственность на которые не разграничена</t>
  </si>
  <si>
    <t>2018 год  объединение образовательных учреждений поселков Пийтсиёки и Лоймола (540 тыс.руб.)
2020 год
- объединение образовательных учреждений поселков Найстеньярви и Лахколампи (593 тыс.руб.)
- объединение детсадов города под одно юрлицо 
-объединение Кайпинской школы и детсада № 5
- объединение 2-х юрид.лиц Порос.шк и детсад №26
2021 год
- Объединение детсада 26 в Поросоз.школу
- Из Кайпинск. Основной перевод  в начальную школу-сад(подвоз с 5 класса в среднюю школу)
- Реконструкция Найстенъярвской школы и перевод детсада в здание школы</t>
  </si>
  <si>
    <t xml:space="preserve">2018 год:  расторжение договора Вешкельской СОШ с Государственным бюджетным учреждением социального обслуживания Республики Карелия «Центр помощи детям, оставшимся без попечения родителей, №8»;  перевод дошкольной группы в здание школы.(71 тыс.руб) 
- изъятие из оперативного управления здания МОУ «Лахколампинская СОШ» в п.Суоеки (содержание здания и коммунальные услуг,  сокращение рабочих по бойлерной  установке 450 тыс.руб.) 
- изъятие из оперативного управления здания МОУ «Поросозерская СОШ» (отопление 130 тыс.руб.; электроэнергия 110 тыс.руб.сокращение МОП  96тыс.руб. )
- закрытие здания Пийтсиёкской школы (150 тыс.руб.)
Освобождение здания архива (39 тыс.руб.)
2020год: изъятие из оператив.управ.  здания  дошк. группы Пийтсиеки(отопление 38 Гкал/год * 5918,66 руб. =224909руб., электроэнергия 23000 руб/год)
2021 год: изъятие из оператив.управл. здания по ул.Школьная, 15Поросозеро;- деревян.здание Кайп.шк.
</t>
  </si>
  <si>
    <t>2018 год: сокращение 0,5 ставки зам.директора УВР  Лоймольской СОШ; 0,5 ставки зам.директора по УВР Пийтсиекской ООШ (2чел. * 11703 руб. * 4 мес.(с 1 сентября)= 93624 руб. + 30,2% (20274) = 121898 руб.)
Сокращение 1 ставки директора после реорганизации Суоекской НОШ; сокращение 0,5 ставки зам.директора по УВР Вешкельской СОШ (1,5 ст.*15818 руб.*12 мес. = 284724 руб .+ 30,2% (85987) = 370711 руб. 2020год (объединение д.садов, сокращение 2 ставок директоров:  д/с «Елочка» 1ст*27112,8руб*11мес.*30,2%=388310руб.;д/с «Березка» 1ст*37689,96руб.*11мес.*30,2%=539796руб.)</t>
  </si>
  <si>
    <t xml:space="preserve">2018 год: сокращение 1 ставки уборщицы, 1 ставки электромонтера ДОШИ. Сокращение 0,5 ставки рабочего по КОЗ, 0,5 ставки помощника повара, 0,25 ставки уборщицы,0,5 ставки дворника в ДОУ № 2. Сокращение 0,5 ставки уборщицы МОУ Вешкельской СОШ.Сокращение ставок в спортивной школе. Сокращение 1 ставки завхоза, 1,5 ставки повара, 1 ставки рабочего по КОЗ в Лоймольской СОШ, Суоярвской СОШ, Пийтисекской ООШ. (7,75 ст.*17245руб.*5 мес. = 668244 руб.+ 30,2% (201810 руб.) = 870054 руб.                                                                            2020 год: сокращение штата КДЦ(23767*4мес+30,2%=123781руб.;(22052+3308+18043+11026)*11мес+30,2%=779530руб,добавление 0,3 ставки с 1 февраля 6616*11мес+30,2%=94750руб.) ИТОГО КДЦ экономия 808561руб. Сокращение в ЦБС:уборщица0,1*4мес.+30,2%=10424руб.
Сокращение  сторожей 20014,5*12ст*4мес+30,2% =1250826 руб.
</t>
  </si>
  <si>
    <t xml:space="preserve">Интенсификация деятельности учреждений в соответствии с целевыми показателями повышения эффективности оказания услуг, установленных "дорожными картами" в отраслях социальной сферы (рост значений показателя количества получателей услуг, приходящихся на численность работников основного персонала учреждений), в том числе:
- педагогических работников общеобразовательных организаций, дошкольных образовательных организаций, организаций дополнительного образования детей;
- работников учреждений культуры;
- социальных работников
2018 год
Сокращение по 0,5 ставки музыкального руководителя в ДОУ № 1 и ДОУ №5, 0,5 ставки учителя-логопеда ДОУ № 1, 0,5 ставки педагога организатора МОУ Пийтсиекская ООШ  (1,5 ст.*17601 руб.* 4 мес.= 105606 руб.+30,2% (31893 руб.) = 137499 руб.)
</t>
  </si>
  <si>
    <t>2018 год: сокращение по 1 классу-комплекту в МОУ «Вешкельская СОШ», МОУ Пийтсиекская ООШ, МОУ Лоймольская СОШ , Суоярвской СОШ  (4,4 ст.* 31341руб. * 4 мес. = 551602 руб. + 30,2% (166584 руб.) = 718186 руб.).  Сокращение 1 класса-комплекта в МОУ Лахколампинская СОШ», сокращение 1 группы в ДОУ № 5  (2,5 ст. * 27427 руб. * 12 мес. = 822810 руб.+ 30,2% (248489 руб.) =  1071299 руб).                       2020 год Сокращение 1 класса-комплекта в Суоярвской СОШ, 2 класса-комплекта МОУ «Поросозерской СОШ»  (3,5 ст.*29581 руб. *12 мес. = 1242402 руб. + 30,2% (375205 руб.) =  1617607 руб.</t>
  </si>
  <si>
    <t xml:space="preserve">2018 год: сокращение объемов потребления коммунальных услуг в результате проведения мероприятий в рамках программ по энергосбережению и повышению энергетической эффективности
2019 год: сокращение объемов потребления коммунальных услуг в результате проведения мероприятий в рамках программ по энергосбережению и повышению энергетической эффективности (2950,0 тыс.руб- за счет субсидии из бюджета РК в рамках программы «Развитие образования», 1104 тыс.руб – за счет ИМБ из бюджета РК)
2020 год 250 тыс.руб.
</t>
  </si>
  <si>
    <t xml:space="preserve">Работа комиссии по мобилизации дополнительных налоговых и неналоговых доходов в консолидированный бюджет муниципального образования «Суоярвский район» по вопросам обеспечения полной и своевременной выплаты заработной платы, поступления страховых взносов
Проведение информационно-разъяснительной работы с использованием СМИ и информационно-телекоммуникационной сети "Интернет" о необходимости перечисления НДФЛ в полном объеме в установленном законом порядке налоговыми агентами, о неблагоприятных последствиях получения работниками "серой" заработной платы
</t>
  </si>
  <si>
    <t>срок реализации мероприятия 4 квартал 2020 года</t>
  </si>
  <si>
    <t>срок реализации мероприятия 3 квартал 2020 года</t>
  </si>
  <si>
    <t>срок реализации мероприятия 2 квартал 2020 года</t>
  </si>
  <si>
    <t>реализация мероприятий в 2020 году не предусмотрена</t>
  </si>
  <si>
    <t>мероприятия реализованы частично, окончательный срок реализации 4 квартал 2020 года</t>
  </si>
  <si>
    <t>мероприятия реализованы, корректировка плана за 1 квартал предусмотрена на 1 апреля 2020 года</t>
  </si>
</sst>
</file>

<file path=xl/styles.xml><?xml version="1.0" encoding="utf-8"?>
<styleSheet xmlns="http://schemas.openxmlformats.org/spreadsheetml/2006/main">
  <numFmts count="1">
    <numFmt numFmtId="164" formatCode="#,##0.0"/>
  </numFmts>
  <fonts count="23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6"/>
      <name val="Calibri"/>
      <family val="2"/>
    </font>
    <font>
      <i/>
      <sz val="16"/>
      <name val="Times New Roman"/>
      <family val="1"/>
      <charset val="204"/>
    </font>
    <font>
      <i/>
      <u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0" fontId="17" fillId="0" borderId="0"/>
    <xf numFmtId="0" fontId="17" fillId="0" borderId="0"/>
  </cellStyleXfs>
  <cellXfs count="137">
    <xf numFmtId="0" fontId="0" fillId="0" borderId="0" xfId="0"/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justify" vertical="top" wrapText="1"/>
    </xf>
    <xf numFmtId="0" fontId="6" fillId="0" borderId="1" xfId="3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wrapText="1"/>
    </xf>
    <xf numFmtId="0" fontId="4" fillId="4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left" vertical="center" wrapText="1"/>
    </xf>
    <xf numFmtId="9" fontId="4" fillId="4" borderId="5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9" fontId="2" fillId="3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9" fontId="1" fillId="2" borderId="5" xfId="0" applyNumberFormat="1" applyFont="1" applyFill="1" applyBorder="1" applyAlignment="1">
      <alignment horizontal="center" vertical="center" wrapText="1"/>
    </xf>
    <xf numFmtId="9" fontId="1" fillId="3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9" fontId="1" fillId="5" borderId="7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justify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justify" vertical="top" wrapText="1"/>
    </xf>
    <xf numFmtId="0" fontId="15" fillId="0" borderId="1" xfId="3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justify" vertical="center" wrapText="1"/>
    </xf>
    <xf numFmtId="9" fontId="1" fillId="2" borderId="1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justify" vertical="center" wrapText="1"/>
    </xf>
    <xf numFmtId="0" fontId="19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1" fillId="6" borderId="1" xfId="0" applyFont="1" applyFill="1" applyBorder="1" applyAlignment="1">
      <alignment horizontal="left" vertical="center" wrapText="1"/>
    </xf>
    <xf numFmtId="9" fontId="1" fillId="6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164" fontId="6" fillId="6" borderId="1" xfId="3" applyNumberFormat="1" applyFont="1" applyFill="1" applyBorder="1" applyAlignment="1">
      <alignment horizontal="center" vertical="center" wrapText="1"/>
    </xf>
    <xf numFmtId="9" fontId="2" fillId="6" borderId="5" xfId="0" applyNumberFormat="1" applyFont="1" applyFill="1" applyBorder="1" applyAlignment="1">
      <alignment horizontal="center" vertical="center" wrapText="1"/>
    </xf>
    <xf numFmtId="164" fontId="20" fillId="6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9" fontId="1" fillId="6" borderId="18" xfId="0" applyNumberFormat="1" applyFont="1" applyFill="1" applyBorder="1" applyAlignment="1">
      <alignment horizontal="center" vertical="center" wrapText="1"/>
    </xf>
    <xf numFmtId="0" fontId="0" fillId="6" borderId="11" xfId="0" applyFont="1" applyFill="1" applyBorder="1"/>
    <xf numFmtId="0" fontId="0" fillId="6" borderId="7" xfId="0" applyFont="1" applyFill="1" applyBorder="1"/>
    <xf numFmtId="0" fontId="1" fillId="0" borderId="4" xfId="0" applyFont="1" applyFill="1" applyBorder="1" applyAlignment="1">
      <alignment horizontal="center" vertical="center" wrapText="1"/>
    </xf>
    <xf numFmtId="164" fontId="1" fillId="6" borderId="17" xfId="0" applyNumberFormat="1" applyFont="1" applyFill="1" applyBorder="1" applyAlignment="1">
      <alignment horizontal="center" vertical="center" wrapText="1"/>
    </xf>
    <xf numFmtId="0" fontId="0" fillId="6" borderId="10" xfId="0" applyFill="1" applyBorder="1"/>
    <xf numFmtId="0" fontId="0" fillId="6" borderId="2" xfId="0" applyFill="1" applyBorder="1"/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2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right" wrapText="1"/>
    </xf>
    <xf numFmtId="0" fontId="4" fillId="4" borderId="26" xfId="0" applyFont="1" applyFill="1" applyBorder="1" applyAlignment="1">
      <alignment horizontal="right" wrapText="1"/>
    </xf>
    <xf numFmtId="0" fontId="4" fillId="4" borderId="3" xfId="0" applyFont="1" applyFill="1" applyBorder="1" applyAlignment="1">
      <alignment horizontal="right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horizontal="left" vertical="center" wrapText="1"/>
    </xf>
    <xf numFmtId="0" fontId="1" fillId="6" borderId="2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justify" vertical="top" wrapText="1"/>
    </xf>
    <xf numFmtId="0" fontId="18" fillId="6" borderId="1" xfId="0" applyFont="1" applyFill="1" applyBorder="1" applyAlignment="1">
      <alignment horizontal="left" vertical="center" wrapText="1"/>
    </xf>
    <xf numFmtId="0" fontId="19" fillId="6" borderId="1" xfId="3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1" xfId="0" applyNumberFormat="1" applyFont="1" applyFill="1" applyBorder="1" applyAlignment="1">
      <alignment horizontal="left" vertical="center" wrapText="1"/>
    </xf>
    <xf numFmtId="0" fontId="18" fillId="0" borderId="1" xfId="0" applyNumberFormat="1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4"/>
  <sheetViews>
    <sheetView tabSelected="1" view="pageBreakPreview" zoomScale="6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E61" sqref="E61"/>
    </sheetView>
  </sheetViews>
  <sheetFormatPr defaultColWidth="9.109375" defaultRowHeight="18"/>
  <cols>
    <col min="1" max="1" width="7.77734375" style="2" customWidth="1"/>
    <col min="2" max="2" width="9" style="2" customWidth="1"/>
    <col min="3" max="3" width="64.44140625" style="1" customWidth="1"/>
    <col min="4" max="4" width="72.5546875" style="1" customWidth="1"/>
    <col min="5" max="5" width="36.44140625" style="1" customWidth="1"/>
    <col min="6" max="6" width="12.6640625" style="1" customWidth="1"/>
    <col min="7" max="9" width="12.6640625" style="2" customWidth="1"/>
    <col min="10" max="10" width="9.109375" style="2" customWidth="1"/>
    <col min="11" max="16384" width="9.109375" style="2"/>
  </cols>
  <sheetData>
    <row r="1" spans="1:15" ht="20.25" customHeight="1">
      <c r="A1" s="109" t="s">
        <v>75</v>
      </c>
      <c r="B1" s="109"/>
      <c r="C1" s="109"/>
      <c r="D1" s="109"/>
      <c r="E1" s="109"/>
      <c r="F1" s="109"/>
      <c r="G1" s="109"/>
      <c r="H1" s="109"/>
      <c r="I1" s="109"/>
    </row>
    <row r="2" spans="1:15" ht="20.25" customHeight="1">
      <c r="A2" s="109" t="s">
        <v>105</v>
      </c>
      <c r="B2" s="109"/>
      <c r="C2" s="109"/>
      <c r="D2" s="109"/>
      <c r="E2" s="109"/>
      <c r="F2" s="109"/>
      <c r="G2" s="109"/>
      <c r="H2" s="109"/>
      <c r="I2" s="109"/>
    </row>
    <row r="3" spans="1:15" ht="20.25" customHeight="1">
      <c r="A3" s="117" t="s">
        <v>54</v>
      </c>
      <c r="B3" s="117"/>
      <c r="C3" s="117"/>
      <c r="D3" s="117"/>
      <c r="E3" s="117"/>
      <c r="F3" s="117"/>
      <c r="G3" s="117"/>
      <c r="H3" s="117"/>
      <c r="I3" s="117"/>
    </row>
    <row r="4" spans="1:15" ht="20.25" customHeight="1">
      <c r="A4" s="117" t="s">
        <v>67</v>
      </c>
      <c r="B4" s="117"/>
      <c r="C4" s="117"/>
      <c r="D4" s="117"/>
      <c r="E4" s="117"/>
      <c r="F4" s="117"/>
      <c r="G4" s="117"/>
      <c r="H4" s="117"/>
      <c r="I4" s="117"/>
    </row>
    <row r="5" spans="1:15" ht="20.25" customHeight="1">
      <c r="A5" s="117" t="s">
        <v>55</v>
      </c>
      <c r="B5" s="117"/>
      <c r="C5" s="117"/>
      <c r="D5" s="117"/>
      <c r="E5" s="117"/>
      <c r="F5" s="117"/>
      <c r="G5" s="117"/>
      <c r="H5" s="117"/>
      <c r="I5" s="117"/>
    </row>
    <row r="6" spans="1:15" ht="3.75" customHeight="1" thickBot="1">
      <c r="B6" s="116"/>
      <c r="C6" s="116"/>
      <c r="D6" s="116"/>
      <c r="E6" s="116"/>
      <c r="F6" s="116"/>
      <c r="G6" s="116"/>
      <c r="H6" s="116"/>
      <c r="I6" s="116"/>
      <c r="J6" s="4"/>
      <c r="K6" s="4"/>
      <c r="L6" s="4"/>
      <c r="M6" s="4"/>
      <c r="N6" s="4"/>
      <c r="O6" s="4"/>
    </row>
    <row r="7" spans="1:15" s="4" customFormat="1" ht="17.399999999999999">
      <c r="A7" s="123" t="s">
        <v>1</v>
      </c>
      <c r="B7" s="92" t="s">
        <v>65</v>
      </c>
      <c r="C7" s="95" t="s">
        <v>2</v>
      </c>
      <c r="D7" s="95"/>
      <c r="E7" s="92" t="s">
        <v>63</v>
      </c>
      <c r="F7" s="95" t="s">
        <v>61</v>
      </c>
      <c r="G7" s="95"/>
      <c r="H7" s="95"/>
      <c r="I7" s="113"/>
    </row>
    <row r="8" spans="1:15" s="4" customFormat="1" ht="39" customHeight="1">
      <c r="A8" s="124"/>
      <c r="B8" s="93"/>
      <c r="C8" s="96"/>
      <c r="D8" s="96"/>
      <c r="E8" s="93"/>
      <c r="F8" s="114" t="s">
        <v>57</v>
      </c>
      <c r="G8" s="115"/>
      <c r="H8" s="96" t="s">
        <v>59</v>
      </c>
      <c r="I8" s="120"/>
    </row>
    <row r="9" spans="1:15" s="4" customFormat="1" ht="21.75" customHeight="1">
      <c r="A9" s="124"/>
      <c r="B9" s="93"/>
      <c r="C9" s="85" t="s">
        <v>66</v>
      </c>
      <c r="D9" s="118" t="s">
        <v>72</v>
      </c>
      <c r="E9" s="93"/>
      <c r="F9" s="85" t="s">
        <v>56</v>
      </c>
      <c r="G9" s="24" t="s">
        <v>58</v>
      </c>
      <c r="H9" s="85" t="s">
        <v>62</v>
      </c>
      <c r="I9" s="121" t="s">
        <v>60</v>
      </c>
    </row>
    <row r="10" spans="1:15" s="4" customFormat="1" ht="21.75" customHeight="1" thickBot="1">
      <c r="A10" s="125"/>
      <c r="B10" s="94"/>
      <c r="C10" s="97"/>
      <c r="D10" s="119"/>
      <c r="E10" s="94"/>
      <c r="F10" s="97"/>
      <c r="G10" s="40" t="s">
        <v>106</v>
      </c>
      <c r="H10" s="97"/>
      <c r="I10" s="122"/>
    </row>
    <row r="11" spans="1:15" s="4" customFormat="1" ht="33.75" customHeight="1" thickBot="1">
      <c r="A11" s="110" t="s">
        <v>68</v>
      </c>
      <c r="B11" s="111"/>
      <c r="C11" s="111"/>
      <c r="D11" s="111"/>
      <c r="E11" s="111"/>
      <c r="F11" s="111"/>
      <c r="G11" s="111"/>
      <c r="H11" s="111"/>
      <c r="I11" s="112"/>
    </row>
    <row r="12" spans="1:15" s="4" customFormat="1" ht="33.6" customHeight="1">
      <c r="A12" s="90" t="s">
        <v>64</v>
      </c>
      <c r="B12" s="91"/>
      <c r="C12" s="91"/>
      <c r="D12" s="41"/>
      <c r="E12" s="42"/>
      <c r="F12" s="43">
        <f>F13+F41</f>
        <v>41338.300000000003</v>
      </c>
      <c r="G12" s="43">
        <f t="shared" ref="G12:H12" si="0">G13+G41</f>
        <v>10688.9</v>
      </c>
      <c r="H12" s="43">
        <f t="shared" si="0"/>
        <v>44.1</v>
      </c>
      <c r="I12" s="44">
        <f>IF(OR(G12=0,H12=0),"",H12/G12)</f>
        <v>4.1257753370318746E-3</v>
      </c>
    </row>
    <row r="13" spans="1:15" s="19" customFormat="1" ht="44.25" customHeight="1">
      <c r="A13" s="31"/>
      <c r="B13" s="17" t="s">
        <v>3</v>
      </c>
      <c r="C13" s="22" t="s">
        <v>5</v>
      </c>
      <c r="D13" s="22"/>
      <c r="E13" s="22"/>
      <c r="F13" s="25">
        <f>F14+F28+F36</f>
        <v>14256.5</v>
      </c>
      <c r="G13" s="25">
        <f>G14+G28+G36</f>
        <v>2051.5</v>
      </c>
      <c r="H13" s="25">
        <f>H14+H28+H36</f>
        <v>19.100000000000001</v>
      </c>
      <c r="I13" s="32">
        <f>IF(OR(G13=0,H13=0),"",H13/G13)</f>
        <v>9.3102607847916161E-3</v>
      </c>
      <c r="J13" s="18"/>
      <c r="K13" s="18"/>
      <c r="L13" s="18"/>
      <c r="M13" s="18"/>
      <c r="N13" s="18"/>
      <c r="O13" s="18"/>
    </row>
    <row r="14" spans="1:15" s="11" customFormat="1" ht="58.2" customHeight="1">
      <c r="A14" s="33"/>
      <c r="B14" s="7" t="s">
        <v>0</v>
      </c>
      <c r="C14" s="23" t="s">
        <v>42</v>
      </c>
      <c r="D14" s="23"/>
      <c r="E14" s="23"/>
      <c r="F14" s="26">
        <f>SUM(F15:F18)</f>
        <v>3426.5</v>
      </c>
      <c r="G14" s="26">
        <f>SUM(G15:G18)</f>
        <v>1251.5</v>
      </c>
      <c r="H14" s="26">
        <f>SUM(H15:H18)</f>
        <v>0</v>
      </c>
      <c r="I14" s="34" t="str">
        <f t="shared" ref="I14:I52" si="1">IF(OR(G14=0,H14=0),"",H14/G14)</f>
        <v/>
      </c>
      <c r="J14" s="10"/>
      <c r="K14" s="10"/>
      <c r="L14" s="10"/>
      <c r="M14" s="10"/>
      <c r="N14" s="10"/>
      <c r="O14" s="10"/>
    </row>
    <row r="15" spans="1:15" s="11" customFormat="1" ht="64.2" customHeight="1">
      <c r="A15" s="77">
        <v>1</v>
      </c>
      <c r="B15" s="98" t="s">
        <v>7</v>
      </c>
      <c r="C15" s="104" t="s">
        <v>80</v>
      </c>
      <c r="D15" s="99" t="s">
        <v>123</v>
      </c>
      <c r="E15" s="126" t="s">
        <v>124</v>
      </c>
      <c r="F15" s="78">
        <v>3325</v>
      </c>
      <c r="G15" s="78">
        <v>1200</v>
      </c>
      <c r="H15" s="78">
        <v>0</v>
      </c>
      <c r="I15" s="74" t="str">
        <f t="shared" si="1"/>
        <v/>
      </c>
      <c r="J15" s="10"/>
      <c r="K15" s="10"/>
      <c r="L15" s="10"/>
      <c r="M15" s="10"/>
      <c r="N15" s="10"/>
      <c r="O15" s="10"/>
    </row>
    <row r="16" spans="1:15" s="11" customFormat="1" ht="26.4" customHeight="1">
      <c r="A16" s="77"/>
      <c r="B16" s="98"/>
      <c r="C16" s="105"/>
      <c r="D16" s="100"/>
      <c r="E16" s="127"/>
      <c r="F16" s="79"/>
      <c r="G16" s="81"/>
      <c r="H16" s="81"/>
      <c r="I16" s="75"/>
      <c r="J16" s="10"/>
      <c r="K16" s="10"/>
      <c r="L16" s="10"/>
      <c r="M16" s="10"/>
      <c r="N16" s="10"/>
      <c r="O16" s="10"/>
    </row>
    <row r="17" spans="1:17" s="11" customFormat="1" ht="62.4" customHeight="1">
      <c r="A17" s="77"/>
      <c r="B17" s="98"/>
      <c r="C17" s="106"/>
      <c r="D17" s="101"/>
      <c r="E17" s="128"/>
      <c r="F17" s="80"/>
      <c r="G17" s="82"/>
      <c r="H17" s="82"/>
      <c r="I17" s="76"/>
      <c r="J17" s="10"/>
      <c r="K17" s="10"/>
      <c r="L17" s="10"/>
      <c r="M17" s="10"/>
      <c r="N17" s="10"/>
      <c r="O17" s="10"/>
    </row>
    <row r="18" spans="1:17" s="11" customFormat="1" ht="78.599999999999994" customHeight="1">
      <c r="A18" s="35">
        <v>2</v>
      </c>
      <c r="B18" s="60" t="s">
        <v>12</v>
      </c>
      <c r="C18" s="6" t="s">
        <v>43</v>
      </c>
      <c r="D18" s="6" t="s">
        <v>81</v>
      </c>
      <c r="E18" s="126" t="s">
        <v>124</v>
      </c>
      <c r="F18" s="56">
        <v>101.5</v>
      </c>
      <c r="G18" s="56">
        <v>51.5</v>
      </c>
      <c r="H18" s="56">
        <v>0</v>
      </c>
      <c r="I18" s="74" t="str">
        <f t="shared" si="1"/>
        <v/>
      </c>
      <c r="J18" s="10"/>
      <c r="K18" s="10"/>
      <c r="L18" s="10"/>
      <c r="M18" s="10"/>
      <c r="N18" s="10"/>
      <c r="O18" s="10"/>
    </row>
    <row r="19" spans="1:17" s="11" customFormat="1" ht="136.5" hidden="1" customHeight="1">
      <c r="A19" s="35">
        <v>6</v>
      </c>
      <c r="B19" s="9" t="s">
        <v>25</v>
      </c>
      <c r="C19" s="46" t="s">
        <v>44</v>
      </c>
      <c r="D19" s="6"/>
      <c r="E19" s="127"/>
      <c r="F19" s="27"/>
      <c r="G19" s="27"/>
      <c r="H19" s="56">
        <v>0</v>
      </c>
      <c r="I19" s="75"/>
      <c r="J19" s="10"/>
      <c r="K19" s="10"/>
      <c r="L19" s="10"/>
      <c r="M19" s="10"/>
      <c r="N19" s="10"/>
      <c r="O19" s="10"/>
    </row>
    <row r="20" spans="1:17" s="11" customFormat="1" hidden="1">
      <c r="A20" s="35">
        <v>7</v>
      </c>
      <c r="B20" s="9"/>
      <c r="C20" s="6" t="s">
        <v>71</v>
      </c>
      <c r="D20" s="6"/>
      <c r="E20" s="128"/>
      <c r="F20" s="27"/>
      <c r="G20" s="27"/>
      <c r="H20" s="56">
        <v>0</v>
      </c>
      <c r="I20" s="76"/>
      <c r="J20" s="10"/>
      <c r="K20" s="10"/>
      <c r="L20" s="10"/>
      <c r="M20" s="10"/>
      <c r="N20" s="10"/>
      <c r="O20" s="10"/>
    </row>
    <row r="21" spans="1:17" hidden="1">
      <c r="A21" s="35">
        <v>10</v>
      </c>
      <c r="B21" s="3" t="s">
        <v>31</v>
      </c>
      <c r="C21" s="47" t="s">
        <v>45</v>
      </c>
      <c r="D21" s="12"/>
      <c r="E21" s="12"/>
      <c r="F21" s="29"/>
      <c r="G21" s="28"/>
      <c r="H21" s="56">
        <v>0</v>
      </c>
      <c r="I21" s="74" t="str">
        <f t="shared" si="1"/>
        <v/>
      </c>
      <c r="J21" s="4"/>
      <c r="K21" s="4"/>
      <c r="L21" s="4"/>
      <c r="M21" s="4"/>
      <c r="N21" s="4"/>
      <c r="O21" s="4"/>
    </row>
    <row r="22" spans="1:17" ht="0.75" customHeight="1">
      <c r="A22" s="36">
        <v>11</v>
      </c>
      <c r="B22" s="3" t="s">
        <v>32</v>
      </c>
      <c r="C22" s="47" t="s">
        <v>49</v>
      </c>
      <c r="D22" s="12"/>
      <c r="E22" s="12"/>
      <c r="F22" s="29"/>
      <c r="G22" s="28"/>
      <c r="H22" s="56">
        <v>0</v>
      </c>
      <c r="I22" s="75"/>
      <c r="J22" s="4"/>
      <c r="K22" s="4"/>
      <c r="L22" s="4"/>
      <c r="M22" s="4"/>
      <c r="N22" s="4"/>
      <c r="O22" s="4"/>
    </row>
    <row r="23" spans="1:17" ht="41.4" hidden="1">
      <c r="A23" s="35">
        <v>12</v>
      </c>
      <c r="B23" s="3" t="s">
        <v>33</v>
      </c>
      <c r="C23" s="47" t="s">
        <v>50</v>
      </c>
      <c r="D23" s="12"/>
      <c r="E23" s="12"/>
      <c r="F23" s="29"/>
      <c r="G23" s="28"/>
      <c r="H23" s="56">
        <v>0</v>
      </c>
      <c r="I23" s="76"/>
      <c r="J23" s="4"/>
      <c r="K23" s="4"/>
      <c r="L23" s="4"/>
      <c r="M23" s="4"/>
      <c r="N23" s="4"/>
      <c r="O23" s="4"/>
    </row>
    <row r="24" spans="1:17" ht="41.4" hidden="1">
      <c r="A24" s="36">
        <v>13</v>
      </c>
      <c r="B24" s="3" t="s">
        <v>34</v>
      </c>
      <c r="C24" s="47" t="s">
        <v>39</v>
      </c>
      <c r="D24" s="12"/>
      <c r="E24" s="12"/>
      <c r="F24" s="29"/>
      <c r="G24" s="28"/>
      <c r="H24" s="56">
        <v>0</v>
      </c>
      <c r="I24" s="74" t="str">
        <f t="shared" si="1"/>
        <v/>
      </c>
      <c r="J24" s="4"/>
      <c r="K24" s="4"/>
      <c r="L24" s="4"/>
      <c r="M24" s="4"/>
      <c r="N24" s="4"/>
      <c r="O24" s="4"/>
    </row>
    <row r="25" spans="1:17" hidden="1">
      <c r="A25" s="36">
        <v>15</v>
      </c>
      <c r="B25" s="3"/>
      <c r="C25" s="6" t="s">
        <v>71</v>
      </c>
      <c r="D25" s="6"/>
      <c r="E25" s="6"/>
      <c r="F25" s="27"/>
      <c r="G25" s="28"/>
      <c r="H25" s="56">
        <v>0</v>
      </c>
      <c r="I25" s="75"/>
      <c r="J25" s="4"/>
      <c r="K25" s="4"/>
      <c r="L25" s="4"/>
      <c r="M25" s="4"/>
      <c r="N25" s="4"/>
      <c r="O25" s="4"/>
    </row>
    <row r="26" spans="1:17" ht="126">
      <c r="A26" s="61">
        <v>3</v>
      </c>
      <c r="B26" s="65" t="s">
        <v>111</v>
      </c>
      <c r="C26" s="6" t="s">
        <v>107</v>
      </c>
      <c r="D26" s="6" t="s">
        <v>108</v>
      </c>
      <c r="E26" s="6" t="s">
        <v>125</v>
      </c>
      <c r="F26" s="27">
        <v>8</v>
      </c>
      <c r="G26" s="28">
        <v>8</v>
      </c>
      <c r="H26" s="56">
        <v>0</v>
      </c>
      <c r="I26" s="76"/>
      <c r="J26" s="4"/>
      <c r="K26" s="4"/>
      <c r="L26" s="4"/>
      <c r="M26" s="4"/>
      <c r="N26" s="4"/>
      <c r="O26" s="4"/>
    </row>
    <row r="27" spans="1:17" ht="144">
      <c r="A27" s="61">
        <v>4</v>
      </c>
      <c r="B27" s="65" t="s">
        <v>101</v>
      </c>
      <c r="C27" s="6" t="s">
        <v>109</v>
      </c>
      <c r="D27" s="6" t="s">
        <v>110</v>
      </c>
      <c r="E27" s="6" t="s">
        <v>124</v>
      </c>
      <c r="F27" s="27">
        <v>9</v>
      </c>
      <c r="G27" s="28">
        <v>9</v>
      </c>
      <c r="H27" s="28">
        <v>0</v>
      </c>
      <c r="I27" s="70"/>
      <c r="J27" s="4"/>
      <c r="K27" s="4"/>
      <c r="L27" s="4"/>
      <c r="M27" s="4"/>
      <c r="N27" s="4"/>
      <c r="O27" s="4"/>
    </row>
    <row r="28" spans="1:17" ht="58.2" customHeight="1">
      <c r="A28" s="33"/>
      <c r="B28" s="7" t="s">
        <v>23</v>
      </c>
      <c r="C28" s="107" t="s">
        <v>48</v>
      </c>
      <c r="D28" s="108"/>
      <c r="E28" s="23"/>
      <c r="F28" s="26">
        <f>F29+F30+F31+F32+F35</f>
        <v>7103</v>
      </c>
      <c r="G28" s="26">
        <f>G29+G30+G31+G32+G35</f>
        <v>400</v>
      </c>
      <c r="H28" s="26">
        <f>H29+H30+H31+H32+H35</f>
        <v>19.100000000000001</v>
      </c>
      <c r="I28" s="34">
        <f t="shared" si="1"/>
        <v>4.7750000000000001E-2</v>
      </c>
      <c r="J28" s="4"/>
      <c r="K28" s="4"/>
      <c r="L28" s="4"/>
      <c r="M28" s="4"/>
      <c r="N28" s="4"/>
      <c r="O28" s="4"/>
    </row>
    <row r="29" spans="1:17" ht="97.2" customHeight="1">
      <c r="A29" s="36">
        <v>3</v>
      </c>
      <c r="B29" s="61" t="s">
        <v>24</v>
      </c>
      <c r="C29" s="5" t="s">
        <v>40</v>
      </c>
      <c r="D29" s="71" t="s">
        <v>82</v>
      </c>
      <c r="E29" s="63" t="s">
        <v>126</v>
      </c>
      <c r="F29" s="56">
        <v>1853</v>
      </c>
      <c r="G29" s="56">
        <v>300</v>
      </c>
      <c r="H29" s="56">
        <v>0</v>
      </c>
      <c r="I29" s="64" t="str">
        <f t="shared" si="1"/>
        <v/>
      </c>
      <c r="J29" s="4"/>
      <c r="K29" s="4"/>
      <c r="L29" s="4"/>
      <c r="M29" s="4"/>
      <c r="N29" s="4"/>
      <c r="O29" s="4"/>
    </row>
    <row r="30" spans="1:17" ht="36">
      <c r="A30" s="36">
        <v>4</v>
      </c>
      <c r="B30" s="61" t="s">
        <v>25</v>
      </c>
      <c r="C30" s="6" t="s">
        <v>38</v>
      </c>
      <c r="D30" s="62" t="s">
        <v>83</v>
      </c>
      <c r="E30" s="63" t="s">
        <v>127</v>
      </c>
      <c r="F30" s="56">
        <v>250</v>
      </c>
      <c r="G30" s="56">
        <v>0</v>
      </c>
      <c r="H30" s="56">
        <v>0</v>
      </c>
      <c r="I30" s="64" t="str">
        <f t="shared" si="1"/>
        <v/>
      </c>
      <c r="J30" s="4"/>
      <c r="K30" s="4"/>
      <c r="L30" s="4"/>
      <c r="M30" s="4"/>
      <c r="N30" s="4"/>
      <c r="O30" s="4"/>
    </row>
    <row r="31" spans="1:17" ht="81" customHeight="1">
      <c r="A31" s="36">
        <v>5</v>
      </c>
      <c r="B31" s="61" t="s">
        <v>97</v>
      </c>
      <c r="C31" s="14" t="s">
        <v>46</v>
      </c>
      <c r="D31" s="50" t="s">
        <v>84</v>
      </c>
      <c r="E31" s="129" t="s">
        <v>125</v>
      </c>
      <c r="F31" s="56">
        <v>300</v>
      </c>
      <c r="G31" s="56">
        <v>50</v>
      </c>
      <c r="H31" s="56">
        <v>0</v>
      </c>
      <c r="I31" s="68" t="str">
        <f t="shared" si="1"/>
        <v/>
      </c>
      <c r="J31" s="4"/>
      <c r="K31" s="4"/>
      <c r="L31" s="4"/>
      <c r="M31" s="4"/>
      <c r="N31" s="4"/>
      <c r="O31" s="4"/>
    </row>
    <row r="32" spans="1:17" ht="115.2" customHeight="1">
      <c r="A32" s="36">
        <v>6</v>
      </c>
      <c r="B32" s="61" t="s">
        <v>98</v>
      </c>
      <c r="C32" s="6" t="s">
        <v>112</v>
      </c>
      <c r="D32" s="45" t="s">
        <v>85</v>
      </c>
      <c r="E32" s="63" t="s">
        <v>128</v>
      </c>
      <c r="F32" s="56">
        <v>2700</v>
      </c>
      <c r="G32" s="56">
        <v>50</v>
      </c>
      <c r="H32" s="69">
        <v>9.8000000000000007</v>
      </c>
      <c r="I32" s="64">
        <f t="shared" si="1"/>
        <v>0.19600000000000001</v>
      </c>
      <c r="J32" s="4"/>
      <c r="K32" s="4"/>
      <c r="L32" s="4"/>
      <c r="M32" s="4"/>
      <c r="N32" s="4"/>
      <c r="O32" s="4"/>
      <c r="Q32" s="2" t="s">
        <v>53</v>
      </c>
    </row>
    <row r="33" spans="1:15" ht="115.2" customHeight="1">
      <c r="A33" s="36"/>
      <c r="B33" s="61" t="s">
        <v>26</v>
      </c>
      <c r="C33" s="6" t="s">
        <v>113</v>
      </c>
      <c r="D33" s="45" t="s">
        <v>85</v>
      </c>
      <c r="E33" s="63" t="s">
        <v>125</v>
      </c>
      <c r="F33" s="56">
        <v>50</v>
      </c>
      <c r="G33" s="56">
        <v>50</v>
      </c>
      <c r="H33" s="69">
        <v>0</v>
      </c>
      <c r="I33" s="64" t="str">
        <f t="shared" si="1"/>
        <v/>
      </c>
      <c r="J33" s="4"/>
      <c r="K33" s="4"/>
      <c r="L33" s="4"/>
      <c r="M33" s="4"/>
      <c r="N33" s="4"/>
      <c r="O33" s="4"/>
    </row>
    <row r="34" spans="1:15" ht="115.2" customHeight="1">
      <c r="A34" s="36"/>
      <c r="B34" s="61" t="s">
        <v>114</v>
      </c>
      <c r="C34" s="6" t="s">
        <v>115</v>
      </c>
      <c r="D34" s="45" t="s">
        <v>85</v>
      </c>
      <c r="E34" s="63" t="s">
        <v>125</v>
      </c>
      <c r="F34" s="56">
        <v>1309</v>
      </c>
      <c r="G34" s="56">
        <v>634</v>
      </c>
      <c r="H34" s="69">
        <v>0</v>
      </c>
      <c r="I34" s="64" t="str">
        <f t="shared" ref="I34" si="2">IF(OR(G34=0,H34=0),"",H34/G34)</f>
        <v/>
      </c>
      <c r="J34" s="4"/>
      <c r="K34" s="4"/>
      <c r="L34" s="4"/>
      <c r="M34" s="4"/>
      <c r="N34" s="4"/>
      <c r="O34" s="4"/>
    </row>
    <row r="35" spans="1:15" ht="99.6" customHeight="1">
      <c r="A35" s="36">
        <v>7</v>
      </c>
      <c r="B35" s="61" t="s">
        <v>26</v>
      </c>
      <c r="C35" s="6" t="s">
        <v>76</v>
      </c>
      <c r="D35" s="46" t="s">
        <v>77</v>
      </c>
      <c r="E35" s="63" t="s">
        <v>129</v>
      </c>
      <c r="F35" s="56">
        <v>2000</v>
      </c>
      <c r="G35" s="56">
        <v>0</v>
      </c>
      <c r="H35" s="69">
        <v>9.3000000000000007</v>
      </c>
      <c r="I35" s="64" t="str">
        <f t="shared" si="1"/>
        <v/>
      </c>
      <c r="J35" s="4"/>
      <c r="K35" s="4"/>
      <c r="L35" s="4"/>
      <c r="M35" s="4"/>
      <c r="N35" s="4"/>
      <c r="O35" s="4"/>
    </row>
    <row r="36" spans="1:15" ht="99.6" customHeight="1">
      <c r="A36" s="33"/>
      <c r="B36" s="7" t="s">
        <v>27</v>
      </c>
      <c r="C36" s="23" t="s">
        <v>41</v>
      </c>
      <c r="D36" s="23"/>
      <c r="E36" s="23"/>
      <c r="F36" s="26">
        <f>SUM(F37:F40)</f>
        <v>3727</v>
      </c>
      <c r="G36" s="26">
        <f>SUM(G37:G40)</f>
        <v>400</v>
      </c>
      <c r="H36" s="57">
        <f>SUM(H37:H40)</f>
        <v>0</v>
      </c>
      <c r="I36" s="34" t="str">
        <f t="shared" si="1"/>
        <v/>
      </c>
      <c r="J36" s="4"/>
      <c r="K36" s="4"/>
      <c r="L36" s="4"/>
      <c r="M36" s="4"/>
      <c r="N36" s="4"/>
      <c r="O36" s="4"/>
    </row>
    <row r="37" spans="1:15" ht="54">
      <c r="A37" s="36">
        <v>8</v>
      </c>
      <c r="B37" s="61" t="s">
        <v>29</v>
      </c>
      <c r="C37" s="6" t="s">
        <v>47</v>
      </c>
      <c r="D37" s="45" t="s">
        <v>47</v>
      </c>
      <c r="E37" s="130" t="s">
        <v>124</v>
      </c>
      <c r="F37" s="56">
        <v>400</v>
      </c>
      <c r="G37" s="56">
        <v>150</v>
      </c>
      <c r="H37" s="56">
        <v>0</v>
      </c>
      <c r="I37" s="64" t="str">
        <f t="shared" si="1"/>
        <v/>
      </c>
      <c r="J37" s="4"/>
      <c r="K37" s="4"/>
      <c r="L37" s="4"/>
      <c r="M37" s="4"/>
      <c r="N37" s="4"/>
      <c r="O37" s="4"/>
    </row>
    <row r="38" spans="1:15" ht="62.4" customHeight="1">
      <c r="A38" s="36">
        <v>9</v>
      </c>
      <c r="B38" s="61" t="s">
        <v>30</v>
      </c>
      <c r="C38" s="15" t="s">
        <v>86</v>
      </c>
      <c r="D38" s="51" t="s">
        <v>79</v>
      </c>
      <c r="E38" s="131" t="s">
        <v>127</v>
      </c>
      <c r="F38" s="67">
        <v>2502</v>
      </c>
      <c r="G38" s="56">
        <v>0</v>
      </c>
      <c r="H38" s="56">
        <v>0</v>
      </c>
      <c r="I38" s="64" t="str">
        <f t="shared" si="1"/>
        <v/>
      </c>
      <c r="J38" s="4"/>
      <c r="K38" s="4"/>
      <c r="L38" s="4"/>
      <c r="M38" s="4"/>
      <c r="N38" s="4"/>
      <c r="O38" s="4"/>
    </row>
    <row r="39" spans="1:15" ht="62.25" customHeight="1">
      <c r="A39" s="36">
        <v>10</v>
      </c>
      <c r="B39" s="61" t="s">
        <v>31</v>
      </c>
      <c r="C39" s="16" t="s">
        <v>51</v>
      </c>
      <c r="D39" s="52" t="s">
        <v>51</v>
      </c>
      <c r="E39" s="59" t="s">
        <v>124</v>
      </c>
      <c r="F39" s="30">
        <v>50</v>
      </c>
      <c r="G39" s="28">
        <v>50</v>
      </c>
      <c r="H39" s="28">
        <v>0</v>
      </c>
      <c r="I39" s="38" t="str">
        <f t="shared" si="1"/>
        <v/>
      </c>
      <c r="J39" s="4"/>
      <c r="K39" s="4"/>
      <c r="L39" s="4"/>
      <c r="M39" s="4"/>
      <c r="N39" s="4"/>
      <c r="O39" s="4"/>
    </row>
    <row r="40" spans="1:15" ht="54.6" customHeight="1">
      <c r="A40" s="36">
        <v>11</v>
      </c>
      <c r="B40" s="61" t="s">
        <v>32</v>
      </c>
      <c r="C40" s="13" t="s">
        <v>52</v>
      </c>
      <c r="D40" s="48" t="s">
        <v>87</v>
      </c>
      <c r="E40" s="58" t="s">
        <v>125</v>
      </c>
      <c r="F40" s="56">
        <v>775</v>
      </c>
      <c r="G40" s="56">
        <v>200</v>
      </c>
      <c r="H40" s="56">
        <v>0</v>
      </c>
      <c r="I40" s="64" t="str">
        <f t="shared" si="1"/>
        <v/>
      </c>
      <c r="J40" s="4"/>
      <c r="K40" s="4"/>
      <c r="L40" s="4"/>
      <c r="M40" s="4"/>
      <c r="N40" s="4"/>
      <c r="O40" s="4"/>
    </row>
    <row r="41" spans="1:15" s="21" customFormat="1" ht="38.25" customHeight="1">
      <c r="A41" s="102" t="s">
        <v>4</v>
      </c>
      <c r="B41" s="103"/>
      <c r="C41" s="22" t="s">
        <v>6</v>
      </c>
      <c r="D41" s="22"/>
      <c r="E41" s="22"/>
      <c r="F41" s="25">
        <f>F44+F54+F57+F62</f>
        <v>27081.8</v>
      </c>
      <c r="G41" s="25">
        <f>G44+G54+G57+G62</f>
        <v>8637.4</v>
      </c>
      <c r="H41" s="25">
        <f>H44+H54+H57+H62</f>
        <v>25</v>
      </c>
      <c r="I41" s="32">
        <f t="shared" si="1"/>
        <v>2.8943895153634197E-3</v>
      </c>
      <c r="J41" s="20"/>
      <c r="K41" s="20"/>
      <c r="L41" s="20"/>
      <c r="M41" s="20"/>
      <c r="N41" s="20"/>
      <c r="O41" s="20"/>
    </row>
    <row r="42" spans="1:15" s="21" customFormat="1" ht="21">
      <c r="A42" s="87" t="s">
        <v>69</v>
      </c>
      <c r="B42" s="88"/>
      <c r="C42" s="89"/>
      <c r="D42" s="22"/>
      <c r="E42" s="22"/>
      <c r="F42" s="25"/>
      <c r="G42" s="25"/>
      <c r="H42" s="25"/>
      <c r="I42" s="32" t="str">
        <f t="shared" si="1"/>
        <v/>
      </c>
      <c r="J42" s="20"/>
      <c r="K42" s="20"/>
      <c r="L42" s="20"/>
      <c r="M42" s="20"/>
      <c r="N42" s="20"/>
      <c r="O42" s="20"/>
    </row>
    <row r="43" spans="1:15" s="21" customFormat="1" ht="21">
      <c r="A43" s="87" t="s">
        <v>70</v>
      </c>
      <c r="B43" s="88"/>
      <c r="C43" s="89"/>
      <c r="D43" s="22"/>
      <c r="E43" s="22"/>
      <c r="F43" s="25"/>
      <c r="G43" s="25"/>
      <c r="H43" s="25"/>
      <c r="I43" s="32" t="str">
        <f t="shared" si="1"/>
        <v/>
      </c>
      <c r="J43" s="20"/>
      <c r="K43" s="20"/>
      <c r="L43" s="20"/>
      <c r="M43" s="20"/>
      <c r="N43" s="20"/>
      <c r="O43" s="20"/>
    </row>
    <row r="44" spans="1:15" s="8" customFormat="1">
      <c r="A44" s="37"/>
      <c r="B44" s="7" t="s">
        <v>0</v>
      </c>
      <c r="C44" s="23" t="s">
        <v>11</v>
      </c>
      <c r="D44" s="23"/>
      <c r="E44" s="23"/>
      <c r="F44" s="26">
        <f>SUM(F45:F52)</f>
        <v>14190.8</v>
      </c>
      <c r="G44" s="26">
        <f>G45+G46+G47+G48+G49+G50+G51+G52</f>
        <v>5756.4</v>
      </c>
      <c r="H44" s="26">
        <f>SUM(H45:H52)</f>
        <v>25</v>
      </c>
      <c r="I44" s="39">
        <f t="shared" si="1"/>
        <v>4.3429921478701965E-3</v>
      </c>
    </row>
    <row r="45" spans="1:15" ht="177.6" customHeight="1">
      <c r="A45" s="36">
        <v>12</v>
      </c>
      <c r="B45" s="61" t="s">
        <v>7</v>
      </c>
      <c r="C45" s="6" t="s">
        <v>22</v>
      </c>
      <c r="D45" s="45" t="s">
        <v>116</v>
      </c>
      <c r="E45" s="132" t="s">
        <v>124</v>
      </c>
      <c r="F45" s="27">
        <v>893</v>
      </c>
      <c r="G45" s="28">
        <v>593</v>
      </c>
      <c r="H45" s="28">
        <v>0</v>
      </c>
      <c r="I45" s="53" t="str">
        <f t="shared" si="1"/>
        <v/>
      </c>
    </row>
    <row r="46" spans="1:15" ht="207" customHeight="1">
      <c r="A46" s="36">
        <v>13</v>
      </c>
      <c r="B46" s="55" t="s">
        <v>99</v>
      </c>
      <c r="C46" s="5" t="s">
        <v>18</v>
      </c>
      <c r="D46" s="49" t="s">
        <v>117</v>
      </c>
      <c r="E46" s="132" t="s">
        <v>124</v>
      </c>
      <c r="F46" s="56">
        <v>3660.9</v>
      </c>
      <c r="G46" s="56">
        <v>247.9</v>
      </c>
      <c r="H46" s="56">
        <v>0</v>
      </c>
      <c r="I46" s="64" t="str">
        <f t="shared" si="1"/>
        <v/>
      </c>
    </row>
    <row r="47" spans="1:15" ht="90">
      <c r="A47" s="36">
        <v>14</v>
      </c>
      <c r="B47" s="55" t="s">
        <v>100</v>
      </c>
      <c r="C47" s="5" t="s">
        <v>20</v>
      </c>
      <c r="D47" s="49" t="s">
        <v>88</v>
      </c>
      <c r="E47" s="133" t="s">
        <v>124</v>
      </c>
      <c r="F47" s="56">
        <v>1100</v>
      </c>
      <c r="G47" s="56">
        <v>300</v>
      </c>
      <c r="H47" s="56">
        <v>25</v>
      </c>
      <c r="I47" s="64">
        <f t="shared" si="1"/>
        <v>8.3333333333333329E-2</v>
      </c>
    </row>
    <row r="48" spans="1:15" ht="136.80000000000001" customHeight="1">
      <c r="A48" s="36">
        <v>15</v>
      </c>
      <c r="B48" s="55" t="s">
        <v>73</v>
      </c>
      <c r="C48" s="5" t="s">
        <v>17</v>
      </c>
      <c r="D48" s="49" t="s">
        <v>118</v>
      </c>
      <c r="E48" s="134" t="s">
        <v>124</v>
      </c>
      <c r="F48" s="56">
        <v>1420.7</v>
      </c>
      <c r="G48" s="56">
        <v>928.1</v>
      </c>
      <c r="H48" s="56">
        <v>0</v>
      </c>
      <c r="I48" s="64" t="str">
        <f t="shared" si="1"/>
        <v/>
      </c>
    </row>
    <row r="49" spans="1:9" ht="153.6" customHeight="1">
      <c r="A49" s="36">
        <v>16</v>
      </c>
      <c r="B49" s="54" t="s">
        <v>26</v>
      </c>
      <c r="C49" s="6" t="s">
        <v>89</v>
      </c>
      <c r="D49" s="45" t="s">
        <v>119</v>
      </c>
      <c r="E49" s="135" t="s">
        <v>124</v>
      </c>
      <c r="F49" s="56">
        <v>3374.9</v>
      </c>
      <c r="G49" s="56">
        <v>2069.8000000000002</v>
      </c>
      <c r="H49" s="56">
        <v>0</v>
      </c>
      <c r="I49" s="64" t="str">
        <f t="shared" si="1"/>
        <v/>
      </c>
    </row>
    <row r="50" spans="1:9" ht="226.2" customHeight="1">
      <c r="A50" s="36">
        <v>17</v>
      </c>
      <c r="B50" s="61" t="s">
        <v>101</v>
      </c>
      <c r="C50" s="5" t="s">
        <v>90</v>
      </c>
      <c r="D50" s="49" t="s">
        <v>120</v>
      </c>
      <c r="E50" s="133" t="s">
        <v>127</v>
      </c>
      <c r="F50" s="56">
        <v>212.5</v>
      </c>
      <c r="G50" s="56">
        <v>0</v>
      </c>
      <c r="H50" s="56">
        <v>0</v>
      </c>
      <c r="I50" s="64" t="str">
        <f t="shared" si="1"/>
        <v/>
      </c>
    </row>
    <row r="51" spans="1:9" ht="207" customHeight="1">
      <c r="A51" s="36">
        <v>18</v>
      </c>
      <c r="B51" s="61" t="s">
        <v>102</v>
      </c>
      <c r="C51" s="5" t="s">
        <v>16</v>
      </c>
      <c r="D51" s="49" t="s">
        <v>121</v>
      </c>
      <c r="E51" s="133" t="s">
        <v>124</v>
      </c>
      <c r="F51" s="56">
        <v>3438.8</v>
      </c>
      <c r="G51" s="56">
        <v>1617.6</v>
      </c>
      <c r="H51" s="56">
        <v>0</v>
      </c>
      <c r="I51" s="64" t="str">
        <f t="shared" si="1"/>
        <v/>
      </c>
    </row>
    <row r="52" spans="1:9" ht="57.75" customHeight="1">
      <c r="A52" s="36">
        <v>19</v>
      </c>
      <c r="B52" s="61" t="s">
        <v>103</v>
      </c>
      <c r="C52" s="6" t="s">
        <v>19</v>
      </c>
      <c r="D52" s="45" t="s">
        <v>78</v>
      </c>
      <c r="E52" s="132" t="s">
        <v>127</v>
      </c>
      <c r="F52" s="56">
        <v>90</v>
      </c>
      <c r="G52" s="56">
        <v>0</v>
      </c>
      <c r="H52" s="56">
        <v>0</v>
      </c>
      <c r="I52" s="64" t="str">
        <f t="shared" si="1"/>
        <v/>
      </c>
    </row>
    <row r="53" spans="1:9" ht="1.5" customHeight="1">
      <c r="A53" s="36">
        <v>61</v>
      </c>
      <c r="B53" s="3"/>
      <c r="C53" s="6" t="s">
        <v>71</v>
      </c>
      <c r="D53" s="6"/>
      <c r="E53" s="132"/>
      <c r="F53" s="56">
        <v>90</v>
      </c>
      <c r="G53" s="56"/>
      <c r="H53" s="56"/>
      <c r="I53" s="64"/>
    </row>
    <row r="54" spans="1:9" s="8" customFormat="1">
      <c r="A54" s="37"/>
      <c r="B54" s="7" t="s">
        <v>23</v>
      </c>
      <c r="C54" s="23" t="s">
        <v>15</v>
      </c>
      <c r="D54" s="23"/>
      <c r="E54" s="136"/>
      <c r="F54" s="66">
        <f>SUM(F55:F56)</f>
        <v>6470</v>
      </c>
      <c r="G54" s="66">
        <f>SUM(G55:G56)</f>
        <v>1650</v>
      </c>
      <c r="H54" s="66">
        <f>SUM(H55:H56)</f>
        <v>0</v>
      </c>
      <c r="I54" s="64" t="str">
        <f t="shared" ref="I54:I60" si="3">IF(OR(G54=0,H54=0),"",H54/G54)</f>
        <v/>
      </c>
    </row>
    <row r="55" spans="1:9" ht="124.2">
      <c r="A55" s="36">
        <v>20</v>
      </c>
      <c r="B55" s="61" t="s">
        <v>24</v>
      </c>
      <c r="C55" s="6" t="s">
        <v>91</v>
      </c>
      <c r="D55" s="46" t="s">
        <v>92</v>
      </c>
      <c r="E55" s="132" t="s">
        <v>124</v>
      </c>
      <c r="F55" s="56">
        <v>5450</v>
      </c>
      <c r="G55" s="56">
        <v>1400</v>
      </c>
      <c r="H55" s="56">
        <v>0</v>
      </c>
      <c r="I55" s="64" t="str">
        <f t="shared" si="3"/>
        <v/>
      </c>
    </row>
    <row r="56" spans="1:9" ht="116.4" customHeight="1">
      <c r="A56" s="36">
        <v>21</v>
      </c>
      <c r="B56" s="61" t="s">
        <v>25</v>
      </c>
      <c r="C56" s="6" t="s">
        <v>21</v>
      </c>
      <c r="D56" s="45" t="s">
        <v>122</v>
      </c>
      <c r="E56" s="130" t="s">
        <v>124</v>
      </c>
      <c r="F56" s="56">
        <v>1020</v>
      </c>
      <c r="G56" s="56">
        <v>250</v>
      </c>
      <c r="H56" s="56">
        <v>0</v>
      </c>
      <c r="I56" s="64" t="str">
        <f t="shared" si="3"/>
        <v/>
      </c>
    </row>
    <row r="57" spans="1:9" s="8" customFormat="1" ht="31.8" customHeight="1">
      <c r="A57" s="37"/>
      <c r="B57" s="7" t="s">
        <v>27</v>
      </c>
      <c r="C57" s="23" t="s">
        <v>10</v>
      </c>
      <c r="D57" s="23"/>
      <c r="E57" s="136"/>
      <c r="F57" s="26">
        <f>SUM(F58:F61)</f>
        <v>723</v>
      </c>
      <c r="G57" s="26">
        <f>SUM(G58:G61)</f>
        <v>0</v>
      </c>
      <c r="H57" s="26">
        <f>SUM(H58:H61)</f>
        <v>0</v>
      </c>
      <c r="I57" s="39" t="str">
        <f t="shared" si="3"/>
        <v/>
      </c>
    </row>
    <row r="58" spans="1:9" ht="1.5" hidden="1" customHeight="1">
      <c r="A58" s="36">
        <v>72</v>
      </c>
      <c r="B58" s="3" t="s">
        <v>35</v>
      </c>
      <c r="C58" s="6" t="s">
        <v>13</v>
      </c>
      <c r="D58" s="6"/>
      <c r="E58" s="132"/>
      <c r="F58" s="27"/>
      <c r="G58" s="28"/>
      <c r="H58" s="28"/>
      <c r="I58" s="38" t="str">
        <f t="shared" si="3"/>
        <v/>
      </c>
    </row>
    <row r="59" spans="1:9" ht="72" hidden="1">
      <c r="A59" s="36">
        <v>73</v>
      </c>
      <c r="B59" s="3" t="s">
        <v>36</v>
      </c>
      <c r="C59" s="5" t="s">
        <v>8</v>
      </c>
      <c r="D59" s="5"/>
      <c r="E59" s="133"/>
      <c r="F59" s="28"/>
      <c r="G59" s="28"/>
      <c r="H59" s="28"/>
      <c r="I59" s="38" t="str">
        <f t="shared" si="3"/>
        <v/>
      </c>
    </row>
    <row r="60" spans="1:9" ht="1.5" customHeight="1">
      <c r="A60" s="36">
        <v>74</v>
      </c>
      <c r="B60" s="3" t="s">
        <v>37</v>
      </c>
      <c r="C60" s="5" t="s">
        <v>9</v>
      </c>
      <c r="D60" s="5"/>
      <c r="E60" s="133"/>
      <c r="F60" s="28"/>
      <c r="G60" s="28"/>
      <c r="H60" s="28"/>
      <c r="I60" s="38" t="str">
        <f t="shared" si="3"/>
        <v/>
      </c>
    </row>
    <row r="61" spans="1:9" ht="72.599999999999994" customHeight="1">
      <c r="A61" s="36">
        <v>22</v>
      </c>
      <c r="B61" s="55" t="s">
        <v>104</v>
      </c>
      <c r="C61" s="5" t="s">
        <v>14</v>
      </c>
      <c r="D61" s="49" t="s">
        <v>74</v>
      </c>
      <c r="E61" s="130" t="s">
        <v>127</v>
      </c>
      <c r="F61" s="56">
        <v>723</v>
      </c>
      <c r="G61" s="56">
        <v>0</v>
      </c>
      <c r="H61" s="56">
        <v>0</v>
      </c>
      <c r="I61" s="64" t="str">
        <f t="shared" ref="I61:I64" si="4">IF(OR(G61=0,H61=0),"",H61/G61)</f>
        <v/>
      </c>
    </row>
    <row r="62" spans="1:9" ht="51" customHeight="1">
      <c r="A62" s="37"/>
      <c r="B62" s="7" t="s">
        <v>28</v>
      </c>
      <c r="C62" s="23" t="s">
        <v>93</v>
      </c>
      <c r="D62" s="23"/>
      <c r="E62" s="136"/>
      <c r="F62" s="26">
        <f>SUM(F63:F64)</f>
        <v>5698</v>
      </c>
      <c r="G62" s="26">
        <f>SUM(G63:G64)</f>
        <v>1231</v>
      </c>
      <c r="H62" s="26">
        <f>SUM(H63:H64)</f>
        <v>0</v>
      </c>
      <c r="I62" s="39" t="str">
        <f t="shared" si="4"/>
        <v/>
      </c>
    </row>
    <row r="63" spans="1:9" ht="47.4" customHeight="1">
      <c r="A63" s="83">
        <v>23</v>
      </c>
      <c r="B63" s="85" t="s">
        <v>35</v>
      </c>
      <c r="C63" s="72" t="s">
        <v>94</v>
      </c>
      <c r="D63" s="63" t="s">
        <v>95</v>
      </c>
      <c r="E63" s="130" t="s">
        <v>124</v>
      </c>
      <c r="F63" s="56">
        <v>3203</v>
      </c>
      <c r="G63" s="56">
        <v>1214</v>
      </c>
      <c r="H63" s="56">
        <v>0</v>
      </c>
      <c r="I63" s="64" t="str">
        <f t="shared" si="4"/>
        <v/>
      </c>
    </row>
    <row r="64" spans="1:9" ht="50.4" customHeight="1">
      <c r="A64" s="84"/>
      <c r="B64" s="86"/>
      <c r="C64" s="73"/>
      <c r="D64" s="63" t="s">
        <v>96</v>
      </c>
      <c r="E64" s="130" t="s">
        <v>124</v>
      </c>
      <c r="F64" s="56">
        <v>2495</v>
      </c>
      <c r="G64" s="56">
        <v>17</v>
      </c>
      <c r="H64" s="56">
        <v>0</v>
      </c>
      <c r="I64" s="64" t="str">
        <f t="shared" si="4"/>
        <v/>
      </c>
    </row>
  </sheetData>
  <mergeCells count="40">
    <mergeCell ref="A1:I1"/>
    <mergeCell ref="A2:I2"/>
    <mergeCell ref="A11:I11"/>
    <mergeCell ref="F7:I7"/>
    <mergeCell ref="F9:F10"/>
    <mergeCell ref="F8:G8"/>
    <mergeCell ref="B6:I6"/>
    <mergeCell ref="A4:I4"/>
    <mergeCell ref="A5:I5"/>
    <mergeCell ref="A3:I3"/>
    <mergeCell ref="D9:D10"/>
    <mergeCell ref="H8:I8"/>
    <mergeCell ref="H9:H10"/>
    <mergeCell ref="I9:I10"/>
    <mergeCell ref="E7:E10"/>
    <mergeCell ref="A7:A10"/>
    <mergeCell ref="A12:C12"/>
    <mergeCell ref="B7:B10"/>
    <mergeCell ref="C7:D8"/>
    <mergeCell ref="C9:C10"/>
    <mergeCell ref="A42:C42"/>
    <mergeCell ref="B15:B17"/>
    <mergeCell ref="D15:D17"/>
    <mergeCell ref="A41:B41"/>
    <mergeCell ref="C15:C17"/>
    <mergeCell ref="C28:D28"/>
    <mergeCell ref="C63:C64"/>
    <mergeCell ref="I15:I17"/>
    <mergeCell ref="A15:A17"/>
    <mergeCell ref="F15:F17"/>
    <mergeCell ref="G15:G17"/>
    <mergeCell ref="H15:H17"/>
    <mergeCell ref="A63:A64"/>
    <mergeCell ref="B63:B64"/>
    <mergeCell ref="E15:E17"/>
    <mergeCell ref="A43:C43"/>
    <mergeCell ref="I18:I20"/>
    <mergeCell ref="I21:I23"/>
    <mergeCell ref="I24:I26"/>
    <mergeCell ref="E18:E20"/>
  </mergeCells>
  <phoneticPr fontId="0" type="noConversion"/>
  <printOptions horizontalCentered="1"/>
  <pageMargins left="0.19685039370078741" right="0.19685039370078741" top="0.78740157480314965" bottom="0.23622047244094491" header="0" footer="0"/>
  <pageSetup paperSize="9" scale="55" fitToHeight="0" orientation="landscape" r:id="rId1"/>
  <rowBreaks count="1" manualBreakCount="1">
    <brk id="2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</vt:lpstr>
      <vt:lpstr>отчет!Заголовки_для_печати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2020-02-20T14:10:45Z</dcterms:modified>
</cp:coreProperties>
</file>