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а 01.02.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R25" i="2"/>
  <c r="R24" i="2"/>
  <c r="R23" i="2"/>
  <c r="S21" i="2" l="1"/>
  <c r="R21" i="2"/>
  <c r="O24" i="2" l="1"/>
  <c r="N21" i="2" l="1"/>
  <c r="J21" i="2"/>
  <c r="L21" i="2"/>
  <c r="T19" i="2"/>
  <c r="F19" i="2"/>
  <c r="O23" i="2" l="1"/>
  <c r="F25" i="2"/>
  <c r="N26" i="2"/>
  <c r="L26" i="2" l="1"/>
  <c r="L34" i="2" s="1"/>
  <c r="O26" i="2" l="1"/>
  <c r="R26" i="2"/>
  <c r="F26" i="2" l="1"/>
  <c r="J26" i="2"/>
  <c r="S25" i="2" l="1"/>
  <c r="T20" i="2" l="1"/>
  <c r="T18" i="2" l="1"/>
  <c r="T21" i="2" s="1"/>
  <c r="T34" i="2" s="1"/>
  <c r="R34" i="2" l="1"/>
  <c r="S24" i="2"/>
  <c r="S23" i="2"/>
  <c r="N34" i="2"/>
  <c r="O18" i="2"/>
  <c r="F18" i="2" s="1"/>
  <c r="O17" i="2"/>
  <c r="O21" i="2" l="1"/>
  <c r="O34" i="2" s="1"/>
  <c r="S26" i="2"/>
  <c r="S34" i="2" s="1"/>
  <c r="J34" i="2"/>
  <c r="F17" i="2"/>
  <c r="F21" i="2" l="1"/>
  <c r="F34" i="2" s="1"/>
</calcChain>
</file>

<file path=xl/sharedStrings.xml><?xml version="1.0" encoding="utf-8"?>
<sst xmlns="http://schemas.openxmlformats.org/spreadsheetml/2006/main" count="124" uniqueCount="58">
  <si>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</si>
  <si>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</si>
  <si>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</si>
  <si>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</si>
  <si>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</si>
  <si>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</si>
  <si>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</si>
  <si>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</si>
  <si>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</si>
  <si>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</si>
  <si>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</si>
  <si>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</si>
  <si>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</si>
  <si>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</si>
  <si>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</si>
  <si>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</si>
  <si>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</si>
  <si>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</si>
  <si>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</si>
  <si>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</si>
  <si>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</si>
  <si>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</si>
  <si>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</si>
  <si>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</si>
  <si>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</si>
  <si>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</si>
  <si>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Соглашение № 16-2/14р от 24.06.2016 (к договору № 16-2/14 от 25.07.2014)</t>
  </si>
  <si>
    <t>Министерство финансов Республики Карелия</t>
  </si>
  <si>
    <t>руб</t>
  </si>
  <si>
    <t>Дотация на выравнивание бюджетной обеспеченности</t>
  </si>
  <si>
    <t>1/3 действующей ставки рефинансирования ЦБ РФ</t>
  </si>
  <si>
    <t>Соглашение № 16-3/14р от 24.06.2016 (к договору № 16-3/14 от 01.09.2014)</t>
  </si>
  <si>
    <t>0,1% годовых</t>
  </si>
  <si>
    <t>Соглашение № 16-1/17р от 23.01.2017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</si>
  <si>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</si>
  <si>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</si>
  <si>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</si>
  <si>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</si>
  <si>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</si>
  <si>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</si>
  <si>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</si>
  <si>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</si>
  <si>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</si>
  <si>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</si>
  <si>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Глава Администрации муниципального образования                                                              /Р.В.Петров/</t>
  </si>
  <si>
    <t>Руководитель финансового органа                                             /А.Г.Кракулева/</t>
  </si>
  <si>
    <t>М.П.</t>
  </si>
  <si>
    <t>Исполнитель                                             /С.Ю. Цветкова/</t>
  </si>
  <si>
    <t>8(81457)5-15-83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</si>
  <si>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</si>
  <si>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</si>
  <si>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</si>
  <si>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t>8% годовых</t>
  </si>
  <si>
    <t>Соглашение № 16-1/21 от 14.09.2021</t>
  </si>
  <si>
    <t>на 01.02.2022</t>
  </si>
  <si>
    <t>Объем муниципального долга  на 01.01.2022</t>
  </si>
  <si>
    <t>Объем муниципального долга на 01.02.2022</t>
  </si>
  <si>
    <t>Объем задолженности по процентам на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</si>
</sst>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0" fontId="4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14" fontId="3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B25" workbookViewId="0">
      <selection activeCell="O20" sqref="O20"/>
    </sheetView>
  </sheetViews>
  <sheetFormatPr defaultRowHeight="15" x14ac:dyDescent="0.25"/>
  <cols>
    <col min="1" max="1" width="2.7109375" customWidth="1"/>
    <col min="2" max="2" width="11.28515625" customWidth="1"/>
    <col min="3" max="3" width="13.28515625" customWidth="1"/>
    <col min="4" max="4" width="12.5703125" customWidth="1"/>
    <col min="5" max="5" width="4.7109375" customWidth="1"/>
    <col min="6" max="6" width="12.5703125" customWidth="1"/>
    <col min="7" max="7" width="10.5703125" customWidth="1"/>
    <col min="8" max="8" width="10.42578125" customWidth="1"/>
    <col min="9" max="9" width="9.28515625" customWidth="1"/>
    <col min="10" max="10" width="12.7109375" customWidth="1"/>
    <col min="11" max="11" width="15.28515625" customWidth="1"/>
    <col min="12" max="12" width="13.28515625" customWidth="1"/>
    <col min="13" max="13" width="10.28515625" customWidth="1"/>
    <col min="14" max="14" width="13" customWidth="1"/>
    <col min="15" max="15" width="16.42578125" customWidth="1"/>
    <col min="16" max="16" width="7.7109375" customWidth="1"/>
    <col min="17" max="17" width="7.140625" customWidth="1"/>
    <col min="18" max="18" width="12.140625" customWidth="1"/>
    <col min="19" max="19" width="11.7109375" customWidth="1"/>
    <col min="20" max="20" width="6.7109375" customWidth="1"/>
  </cols>
  <sheetData>
    <row r="1" spans="1:20" ht="38.450000000000003" customHeight="1" x14ac:dyDescent="0.25">
      <c r="A1" s="80"/>
      <c r="B1" s="80"/>
      <c r="C1" s="1"/>
      <c r="D1" s="2"/>
      <c r="E1" s="2"/>
      <c r="F1" s="2"/>
      <c r="G1" s="3"/>
      <c r="H1" s="3"/>
      <c r="I1" s="39"/>
      <c r="J1" s="39"/>
      <c r="K1" s="39"/>
      <c r="L1" s="39"/>
      <c r="M1" s="39"/>
      <c r="N1" s="39"/>
      <c r="O1" s="39"/>
      <c r="P1" s="39"/>
      <c r="Q1" s="39"/>
      <c r="R1" s="39"/>
      <c r="S1" s="97" t="s">
        <v>0</v>
      </c>
      <c r="T1" s="97"/>
    </row>
    <row r="2" spans="1:20" x14ac:dyDescent="0.25">
      <c r="A2" s="80"/>
      <c r="B2" s="80"/>
      <c r="C2" s="1"/>
      <c r="D2" s="2"/>
      <c r="E2" s="2"/>
      <c r="F2" s="2"/>
      <c r="G2" s="3"/>
      <c r="H2" s="3"/>
      <c r="I2" s="39"/>
      <c r="J2" s="39"/>
      <c r="K2" s="39"/>
      <c r="L2" s="39"/>
      <c r="M2" s="39"/>
      <c r="N2" s="39"/>
      <c r="O2" s="39"/>
      <c r="P2" s="39"/>
      <c r="Q2" s="39"/>
      <c r="R2" s="39"/>
      <c r="S2" s="97"/>
      <c r="T2" s="97"/>
    </row>
    <row r="3" spans="1:20" ht="18.75" x14ac:dyDescent="0.3">
      <c r="A3" s="37" t="s">
        <v>1</v>
      </c>
      <c r="B3" s="37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5"/>
      <c r="N3" s="5"/>
      <c r="O3" s="4" t="s">
        <v>54</v>
      </c>
      <c r="Q3" s="4"/>
      <c r="R3" s="4"/>
      <c r="S3" s="4"/>
      <c r="T3" s="4"/>
    </row>
    <row r="4" spans="1:20" x14ac:dyDescent="0.25">
      <c r="A4" s="80"/>
      <c r="B4" s="80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80"/>
      <c r="B5" s="80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25">
      <c r="A6" s="80"/>
      <c r="B6" s="80"/>
      <c r="C6" s="1"/>
      <c r="D6" s="2"/>
      <c r="E6" s="2"/>
      <c r="F6" s="2"/>
      <c r="G6" s="11"/>
      <c r="H6" s="11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25">
      <c r="A7" s="80"/>
      <c r="B7" s="80"/>
      <c r="C7" s="1"/>
      <c r="D7" s="2"/>
      <c r="E7" s="2"/>
      <c r="F7" s="2"/>
      <c r="G7" s="95"/>
      <c r="H7" s="95"/>
      <c r="I7" s="95"/>
      <c r="J7" s="95"/>
      <c r="K7" s="95"/>
      <c r="L7" s="95"/>
      <c r="M7" s="95"/>
      <c r="N7" s="95"/>
      <c r="O7" s="40"/>
      <c r="P7" s="40"/>
      <c r="Q7" s="39"/>
      <c r="R7" s="39"/>
      <c r="S7" s="39"/>
      <c r="T7" s="39"/>
    </row>
    <row r="8" spans="1:20" x14ac:dyDescent="0.25">
      <c r="A8" s="80"/>
      <c r="B8" s="80"/>
      <c r="C8" s="1"/>
      <c r="D8" s="2"/>
      <c r="E8" s="2"/>
      <c r="F8" s="2"/>
      <c r="G8" s="3"/>
      <c r="H8" s="3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x14ac:dyDescent="0.25">
      <c r="A9" s="96"/>
      <c r="B9" s="96"/>
      <c r="C9" s="1"/>
      <c r="D9" s="2"/>
      <c r="E9" s="2"/>
      <c r="F9" s="2"/>
      <c r="G9" s="3"/>
      <c r="H9" s="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71.45" customHeight="1" x14ac:dyDescent="0.25">
      <c r="A10" s="89" t="s">
        <v>4</v>
      </c>
      <c r="B10" s="89" t="s">
        <v>5</v>
      </c>
      <c r="C10" s="89" t="s">
        <v>6</v>
      </c>
      <c r="D10" s="89" t="s">
        <v>7</v>
      </c>
      <c r="E10" s="89" t="s">
        <v>8</v>
      </c>
      <c r="F10" s="89" t="s">
        <v>9</v>
      </c>
      <c r="G10" s="89" t="s">
        <v>10</v>
      </c>
      <c r="H10" s="89" t="s">
        <v>11</v>
      </c>
      <c r="I10" s="89" t="s">
        <v>12</v>
      </c>
      <c r="J10" s="89" t="s">
        <v>55</v>
      </c>
      <c r="K10" s="89" t="s">
        <v>13</v>
      </c>
      <c r="L10" s="89" t="s">
        <v>14</v>
      </c>
      <c r="M10" s="89" t="s">
        <v>15</v>
      </c>
      <c r="N10" s="89" t="s">
        <v>16</v>
      </c>
      <c r="O10" s="87" t="s">
        <v>56</v>
      </c>
      <c r="P10" s="88"/>
      <c r="Q10" s="89" t="s">
        <v>17</v>
      </c>
      <c r="R10" s="89" t="s">
        <v>18</v>
      </c>
      <c r="S10" s="89" t="s">
        <v>19</v>
      </c>
      <c r="T10" s="89" t="s">
        <v>57</v>
      </c>
    </row>
    <row r="11" spans="1:20" ht="75.599999999999994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41" t="s">
        <v>20</v>
      </c>
      <c r="P11" s="41" t="s">
        <v>21</v>
      </c>
      <c r="Q11" s="90"/>
      <c r="R11" s="90"/>
      <c r="S11" s="90"/>
      <c r="T11" s="90"/>
    </row>
    <row r="12" spans="1:20" x14ac:dyDescent="0.25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25">
      <c r="A13" s="91" t="s">
        <v>22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0" x14ac:dyDescent="0.25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25">
      <c r="A15" s="26" t="s">
        <v>23</v>
      </c>
      <c r="B15" s="16"/>
      <c r="C15" s="18" t="s">
        <v>24</v>
      </c>
      <c r="D15" s="18" t="s">
        <v>24</v>
      </c>
      <c r="E15" s="18" t="s">
        <v>24</v>
      </c>
      <c r="F15" s="18"/>
      <c r="G15" s="18" t="s">
        <v>24</v>
      </c>
      <c r="H15" s="18" t="s">
        <v>24</v>
      </c>
      <c r="I15" s="18" t="s">
        <v>24</v>
      </c>
      <c r="J15" s="23"/>
      <c r="K15" s="18" t="s">
        <v>24</v>
      </c>
      <c r="L15" s="22"/>
      <c r="M15" s="18" t="s">
        <v>24</v>
      </c>
      <c r="N15" s="24"/>
      <c r="O15" s="22"/>
      <c r="P15" s="22"/>
      <c r="Q15" s="22"/>
      <c r="R15" s="22"/>
      <c r="S15" s="22"/>
      <c r="T15" s="25"/>
    </row>
    <row r="16" spans="1:20" ht="15.75" thickBot="1" x14ac:dyDescent="0.3">
      <c r="A16" s="93" t="s">
        <v>25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spans="1:20" ht="120" x14ac:dyDescent="0.25">
      <c r="A17" s="50">
        <v>1</v>
      </c>
      <c r="B17" s="51" t="s">
        <v>26</v>
      </c>
      <c r="C17" s="52" t="s">
        <v>27</v>
      </c>
      <c r="D17" s="53">
        <v>5000000</v>
      </c>
      <c r="E17" s="54" t="s">
        <v>28</v>
      </c>
      <c r="F17" s="53">
        <f>O17</f>
        <v>0</v>
      </c>
      <c r="G17" s="55">
        <v>44550</v>
      </c>
      <c r="H17" s="56" t="s">
        <v>29</v>
      </c>
      <c r="I17" s="57" t="s">
        <v>30</v>
      </c>
      <c r="J17" s="58">
        <v>0</v>
      </c>
      <c r="K17" s="59">
        <v>41845</v>
      </c>
      <c r="L17" s="60"/>
      <c r="M17" s="61"/>
      <c r="N17" s="76">
        <v>0</v>
      </c>
      <c r="O17" s="60">
        <f>J17-N17</f>
        <v>0</v>
      </c>
      <c r="P17" s="60">
        <v>0</v>
      </c>
      <c r="Q17" s="60">
        <v>0</v>
      </c>
      <c r="R17" s="60">
        <v>0</v>
      </c>
      <c r="S17" s="60">
        <v>0</v>
      </c>
      <c r="T17" s="62">
        <v>0</v>
      </c>
    </row>
    <row r="18" spans="1:20" ht="120" x14ac:dyDescent="0.25">
      <c r="A18" s="27">
        <v>2</v>
      </c>
      <c r="B18" s="16" t="s">
        <v>31</v>
      </c>
      <c r="C18" s="17" t="s">
        <v>27</v>
      </c>
      <c r="D18" s="28">
        <v>5000000</v>
      </c>
      <c r="E18" s="19" t="s">
        <v>28</v>
      </c>
      <c r="F18" s="28">
        <f>O18</f>
        <v>0</v>
      </c>
      <c r="G18" s="29">
        <v>44367</v>
      </c>
      <c r="H18" s="21" t="s">
        <v>29</v>
      </c>
      <c r="I18" s="30" t="s">
        <v>32</v>
      </c>
      <c r="J18" s="45">
        <v>0</v>
      </c>
      <c r="K18" s="31">
        <v>41883</v>
      </c>
      <c r="L18" s="22"/>
      <c r="M18" s="38"/>
      <c r="N18" s="77">
        <v>0</v>
      </c>
      <c r="O18" s="22">
        <f>J18-N18</f>
        <v>0</v>
      </c>
      <c r="P18" s="22">
        <v>0</v>
      </c>
      <c r="Q18" s="22">
        <v>0</v>
      </c>
      <c r="R18" s="22">
        <v>0</v>
      </c>
      <c r="S18" s="22">
        <v>0</v>
      </c>
      <c r="T18" s="25">
        <f>R18-S18</f>
        <v>0</v>
      </c>
    </row>
    <row r="19" spans="1:20" ht="160.15" customHeight="1" thickBot="1" x14ac:dyDescent="0.3">
      <c r="A19" s="63">
        <v>3</v>
      </c>
      <c r="B19" s="64" t="s">
        <v>33</v>
      </c>
      <c r="C19" s="65" t="s">
        <v>27</v>
      </c>
      <c r="D19" s="66">
        <v>16400000</v>
      </c>
      <c r="E19" s="67" t="s">
        <v>28</v>
      </c>
      <c r="F19" s="66">
        <f>O19</f>
        <v>0</v>
      </c>
      <c r="G19" s="68">
        <v>44545</v>
      </c>
      <c r="H19" s="69" t="s">
        <v>34</v>
      </c>
      <c r="I19" s="70" t="s">
        <v>32</v>
      </c>
      <c r="J19" s="71">
        <v>0</v>
      </c>
      <c r="K19" s="72">
        <v>42758</v>
      </c>
      <c r="L19" s="73"/>
      <c r="M19" s="74"/>
      <c r="N19" s="78">
        <v>0</v>
      </c>
      <c r="O19" s="79">
        <v>0</v>
      </c>
      <c r="P19" s="73">
        <v>0</v>
      </c>
      <c r="Q19" s="73">
        <v>0</v>
      </c>
      <c r="R19" s="73">
        <v>0</v>
      </c>
      <c r="S19" s="73">
        <v>0</v>
      </c>
      <c r="T19" s="75">
        <f>R19-S19</f>
        <v>0</v>
      </c>
    </row>
    <row r="20" spans="1:20" ht="90.75" thickBot="1" x14ac:dyDescent="0.3">
      <c r="A20" s="63">
        <v>4</v>
      </c>
      <c r="B20" s="64" t="s">
        <v>53</v>
      </c>
      <c r="C20" s="65" t="s">
        <v>27</v>
      </c>
      <c r="D20" s="66">
        <v>5406700</v>
      </c>
      <c r="E20" s="67" t="s">
        <v>28</v>
      </c>
      <c r="F20" s="66">
        <v>5406700</v>
      </c>
      <c r="G20" s="68">
        <v>46259</v>
      </c>
      <c r="H20" s="69" t="s">
        <v>34</v>
      </c>
      <c r="I20" s="70" t="s">
        <v>32</v>
      </c>
      <c r="J20" s="71">
        <v>5406700</v>
      </c>
      <c r="K20" s="72">
        <v>44459</v>
      </c>
      <c r="L20" s="71">
        <v>5406700</v>
      </c>
      <c r="M20" s="74"/>
      <c r="N20" s="78">
        <v>0</v>
      </c>
      <c r="O20" s="71">
        <v>5406700</v>
      </c>
      <c r="P20" s="73">
        <v>0</v>
      </c>
      <c r="Q20" s="73">
        <v>0</v>
      </c>
      <c r="R20" s="73">
        <v>0</v>
      </c>
      <c r="S20" s="73">
        <v>0</v>
      </c>
      <c r="T20" s="75">
        <f>R20-S20</f>
        <v>0</v>
      </c>
    </row>
    <row r="21" spans="1:20" x14ac:dyDescent="0.25">
      <c r="A21" s="46" t="s">
        <v>23</v>
      </c>
      <c r="B21" s="47"/>
      <c r="C21" s="48" t="s">
        <v>24</v>
      </c>
      <c r="D21" s="48" t="s">
        <v>24</v>
      </c>
      <c r="E21" s="48" t="s">
        <v>24</v>
      </c>
      <c r="F21" s="49">
        <f>F17+F18+F19+F20</f>
        <v>5406700</v>
      </c>
      <c r="G21" s="48" t="s">
        <v>24</v>
      </c>
      <c r="H21" s="48" t="s">
        <v>24</v>
      </c>
      <c r="I21" s="48" t="s">
        <v>24</v>
      </c>
      <c r="J21" s="49">
        <f>J17+J18+J19+J20</f>
        <v>5406700</v>
      </c>
      <c r="K21" s="48" t="s">
        <v>24</v>
      </c>
      <c r="L21" s="49">
        <f>L20</f>
        <v>5406700</v>
      </c>
      <c r="M21" s="48" t="s">
        <v>24</v>
      </c>
      <c r="N21" s="49">
        <f>N17+N18+N19+N20</f>
        <v>0</v>
      </c>
      <c r="O21" s="49">
        <f>O17+O18+O19+O20</f>
        <v>5406700</v>
      </c>
      <c r="P21" s="48">
        <v>0</v>
      </c>
      <c r="Q21" s="48">
        <v>0</v>
      </c>
      <c r="R21" s="48">
        <f>R17+R18+R19+R20</f>
        <v>0</v>
      </c>
      <c r="S21" s="48">
        <f>S17+S18+S19+S20</f>
        <v>0</v>
      </c>
      <c r="T21" s="48">
        <f>T17+T18+T20</f>
        <v>0</v>
      </c>
    </row>
    <row r="22" spans="1:20" x14ac:dyDescent="0.25">
      <c r="A22" s="81" t="s">
        <v>35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0" ht="190.15" customHeight="1" x14ac:dyDescent="0.25">
      <c r="A23" s="15">
        <v>1</v>
      </c>
      <c r="B23" s="16" t="s">
        <v>36</v>
      </c>
      <c r="C23" s="19" t="s">
        <v>37</v>
      </c>
      <c r="D23" s="28">
        <v>40000000</v>
      </c>
      <c r="E23" s="19" t="s">
        <v>28</v>
      </c>
      <c r="F23" s="28">
        <v>30000000</v>
      </c>
      <c r="G23" s="29">
        <v>45107</v>
      </c>
      <c r="H23" s="21" t="s">
        <v>38</v>
      </c>
      <c r="I23" s="30" t="s">
        <v>39</v>
      </c>
      <c r="J23" s="45">
        <v>30000000</v>
      </c>
      <c r="K23" s="31">
        <v>44018</v>
      </c>
      <c r="L23" s="22"/>
      <c r="M23" s="31"/>
      <c r="N23" s="45">
        <v>0</v>
      </c>
      <c r="O23" s="45">
        <f>J23-N23</f>
        <v>30000000</v>
      </c>
      <c r="P23" s="22"/>
      <c r="Q23" s="22"/>
      <c r="R23" s="22">
        <f>166380.82</f>
        <v>166380.82</v>
      </c>
      <c r="S23" s="22">
        <f>R23</f>
        <v>166380.82</v>
      </c>
      <c r="T23" s="25">
        <v>0</v>
      </c>
    </row>
    <row r="24" spans="1:20" ht="183.6" customHeight="1" x14ac:dyDescent="0.25">
      <c r="A24" s="15">
        <v>2</v>
      </c>
      <c r="B24" s="16" t="s">
        <v>49</v>
      </c>
      <c r="C24" s="19" t="s">
        <v>37</v>
      </c>
      <c r="D24" s="28">
        <v>10000000</v>
      </c>
      <c r="E24" s="19" t="s">
        <v>28</v>
      </c>
      <c r="F24" s="28">
        <v>10000000</v>
      </c>
      <c r="G24" s="29">
        <v>45260</v>
      </c>
      <c r="H24" s="21" t="s">
        <v>38</v>
      </c>
      <c r="I24" s="30" t="s">
        <v>40</v>
      </c>
      <c r="J24" s="45">
        <v>10000000</v>
      </c>
      <c r="K24" s="31">
        <v>44153</v>
      </c>
      <c r="L24" s="22"/>
      <c r="M24" s="22"/>
      <c r="N24" s="77">
        <v>0</v>
      </c>
      <c r="O24" s="45">
        <f>J24-N24</f>
        <v>10000000</v>
      </c>
      <c r="P24" s="22">
        <v>0</v>
      </c>
      <c r="Q24" s="22">
        <v>0</v>
      </c>
      <c r="R24" s="22">
        <f>55205.48</f>
        <v>55205.48</v>
      </c>
      <c r="S24" s="22">
        <f>R24</f>
        <v>55205.48</v>
      </c>
      <c r="T24" s="25">
        <v>0</v>
      </c>
    </row>
    <row r="25" spans="1:20" ht="177" customHeight="1" x14ac:dyDescent="0.25">
      <c r="A25" s="27">
        <v>3</v>
      </c>
      <c r="B25" s="16" t="s">
        <v>50</v>
      </c>
      <c r="C25" s="19" t="s">
        <v>51</v>
      </c>
      <c r="D25" s="28">
        <v>15000000</v>
      </c>
      <c r="E25" s="19" t="s">
        <v>28</v>
      </c>
      <c r="F25" s="28">
        <f>O25</f>
        <v>9593300</v>
      </c>
      <c r="G25" s="29">
        <v>45127</v>
      </c>
      <c r="H25" s="21" t="s">
        <v>38</v>
      </c>
      <c r="I25" s="30" t="s">
        <v>52</v>
      </c>
      <c r="J25" s="45">
        <v>9593300</v>
      </c>
      <c r="K25" s="31">
        <v>44384</v>
      </c>
      <c r="L25" s="45">
        <v>15000000</v>
      </c>
      <c r="M25" s="31">
        <v>44459</v>
      </c>
      <c r="N25" s="45">
        <v>0</v>
      </c>
      <c r="O25" s="45">
        <f>J25-N25</f>
        <v>9593300</v>
      </c>
      <c r="P25" s="22">
        <v>0</v>
      </c>
      <c r="Q25" s="22">
        <v>0</v>
      </c>
      <c r="R25" s="22">
        <f>65181.87</f>
        <v>65181.87</v>
      </c>
      <c r="S25" s="22">
        <f>R25</f>
        <v>65181.87</v>
      </c>
      <c r="T25" s="25">
        <v>0</v>
      </c>
    </row>
    <row r="26" spans="1:20" ht="18.600000000000001" customHeight="1" x14ac:dyDescent="0.25">
      <c r="A26" s="26" t="s">
        <v>23</v>
      </c>
      <c r="B26" s="16"/>
      <c r="C26" s="18" t="s">
        <v>24</v>
      </c>
      <c r="D26" s="18" t="s">
        <v>24</v>
      </c>
      <c r="E26" s="18" t="s">
        <v>24</v>
      </c>
      <c r="F26" s="28">
        <f>F23+F24+F25</f>
        <v>49593300</v>
      </c>
      <c r="G26" s="18" t="s">
        <v>24</v>
      </c>
      <c r="H26" s="18" t="s">
        <v>24</v>
      </c>
      <c r="I26" s="18" t="s">
        <v>24</v>
      </c>
      <c r="J26" s="28">
        <f>J23+J24+J25</f>
        <v>49593300</v>
      </c>
      <c r="K26" s="18" t="s">
        <v>24</v>
      </c>
      <c r="L26" s="28">
        <f>L25</f>
        <v>15000000</v>
      </c>
      <c r="M26" s="18" t="s">
        <v>24</v>
      </c>
      <c r="N26" s="28">
        <f>N23+N24+N25</f>
        <v>0</v>
      </c>
      <c r="O26" s="28">
        <f>O23+O24+O25</f>
        <v>49593300</v>
      </c>
      <c r="P26" s="18">
        <v>0</v>
      </c>
      <c r="Q26" s="18">
        <v>0</v>
      </c>
      <c r="R26" s="28">
        <f>R23+R24+R25</f>
        <v>286768.17000000004</v>
      </c>
      <c r="S26" s="28">
        <f>S23+S24+S25</f>
        <v>286768.17000000004</v>
      </c>
      <c r="T26" s="18">
        <v>0</v>
      </c>
    </row>
    <row r="27" spans="1:20" x14ac:dyDescent="0.25">
      <c r="A27" s="81" t="s">
        <v>41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</row>
    <row r="28" spans="1:20" x14ac:dyDescent="0.25">
      <c r="A28" s="15"/>
      <c r="B28" s="16"/>
      <c r="C28" s="17"/>
      <c r="D28" s="18"/>
      <c r="E28" s="19"/>
      <c r="F28" s="19"/>
      <c r="G28" s="20"/>
      <c r="H28" s="21"/>
      <c r="I28" s="22"/>
      <c r="J28" s="23"/>
      <c r="K28" s="22"/>
      <c r="L28" s="22"/>
      <c r="M28" s="22"/>
      <c r="N28" s="24"/>
      <c r="O28" s="22"/>
      <c r="P28" s="22"/>
      <c r="Q28" s="22"/>
      <c r="R28" s="22"/>
      <c r="S28" s="22"/>
      <c r="T28" s="25"/>
    </row>
    <row r="29" spans="1:20" x14ac:dyDescent="0.25">
      <c r="A29" s="26" t="s">
        <v>23</v>
      </c>
      <c r="B29" s="16"/>
      <c r="C29" s="18" t="s">
        <v>24</v>
      </c>
      <c r="D29" s="18" t="s">
        <v>24</v>
      </c>
      <c r="E29" s="18" t="s">
        <v>24</v>
      </c>
      <c r="F29" s="18"/>
      <c r="G29" s="18" t="s">
        <v>24</v>
      </c>
      <c r="H29" s="18" t="s">
        <v>24</v>
      </c>
      <c r="I29" s="18" t="s">
        <v>24</v>
      </c>
      <c r="J29" s="23"/>
      <c r="K29" s="18" t="s">
        <v>24</v>
      </c>
      <c r="L29" s="22"/>
      <c r="M29" s="18" t="s">
        <v>24</v>
      </c>
      <c r="N29" s="24"/>
      <c r="O29" s="22"/>
      <c r="P29" s="22"/>
      <c r="Q29" s="22"/>
      <c r="R29" s="22"/>
      <c r="S29" s="22"/>
      <c r="T29" s="25"/>
    </row>
    <row r="30" spans="1:20" x14ac:dyDescent="0.25">
      <c r="A30" s="81" t="s">
        <v>42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</row>
    <row r="31" spans="1:20" x14ac:dyDescent="0.25">
      <c r="A31" s="15"/>
      <c r="B31" s="16"/>
      <c r="C31" s="17"/>
      <c r="D31" s="18"/>
      <c r="E31" s="19"/>
      <c r="F31" s="19"/>
      <c r="G31" s="20"/>
      <c r="H31" s="21"/>
      <c r="I31" s="22"/>
      <c r="J31" s="23"/>
      <c r="K31" s="22"/>
      <c r="L31" s="22"/>
      <c r="M31" s="22"/>
      <c r="N31" s="24"/>
      <c r="O31" s="22"/>
      <c r="P31" s="22"/>
      <c r="Q31" s="22"/>
      <c r="R31" s="22"/>
      <c r="S31" s="22"/>
      <c r="T31" s="25"/>
    </row>
    <row r="32" spans="1:20" x14ac:dyDescent="0.25">
      <c r="A32" s="26" t="s">
        <v>23</v>
      </c>
      <c r="B32" s="16"/>
      <c r="C32" s="18" t="s">
        <v>24</v>
      </c>
      <c r="D32" s="18" t="s">
        <v>24</v>
      </c>
      <c r="E32" s="18"/>
      <c r="F32" s="18"/>
      <c r="G32" s="18" t="s">
        <v>24</v>
      </c>
      <c r="H32" s="18" t="s">
        <v>24</v>
      </c>
      <c r="I32" s="18" t="s">
        <v>24</v>
      </c>
      <c r="J32" s="23"/>
      <c r="K32" s="18" t="s">
        <v>24</v>
      </c>
      <c r="L32" s="22"/>
      <c r="M32" s="18" t="s">
        <v>24</v>
      </c>
      <c r="N32" s="24"/>
      <c r="O32" s="22"/>
      <c r="P32" s="22"/>
      <c r="Q32" s="22"/>
      <c r="R32" s="22"/>
      <c r="S32" s="22"/>
      <c r="T32" s="25"/>
    </row>
    <row r="33" spans="1:20" x14ac:dyDescent="0.25">
      <c r="A33" s="83" t="s">
        <v>43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</row>
    <row r="34" spans="1:20" ht="24.6" customHeight="1" x14ac:dyDescent="0.25">
      <c r="A34" s="32"/>
      <c r="B34" s="32"/>
      <c r="C34" s="18" t="s">
        <v>24</v>
      </c>
      <c r="D34" s="18" t="s">
        <v>24</v>
      </c>
      <c r="E34" s="18" t="s">
        <v>24</v>
      </c>
      <c r="F34" s="28">
        <f>F21+F26</f>
        <v>55000000</v>
      </c>
      <c r="G34" s="18" t="s">
        <v>24</v>
      </c>
      <c r="H34" s="18" t="s">
        <v>24</v>
      </c>
      <c r="I34" s="18" t="s">
        <v>24</v>
      </c>
      <c r="J34" s="28">
        <f>J21+J26</f>
        <v>55000000</v>
      </c>
      <c r="K34" s="18" t="s">
        <v>24</v>
      </c>
      <c r="L34" s="28">
        <f>L21+L26</f>
        <v>20406700</v>
      </c>
      <c r="M34" s="18" t="s">
        <v>24</v>
      </c>
      <c r="N34" s="28">
        <f>N21+N26</f>
        <v>0</v>
      </c>
      <c r="O34" s="28">
        <f>O21+O26</f>
        <v>55000000</v>
      </c>
      <c r="P34" s="18">
        <v>0</v>
      </c>
      <c r="Q34" s="18">
        <v>0</v>
      </c>
      <c r="R34" s="28">
        <f>R21+R26</f>
        <v>286768.17000000004</v>
      </c>
      <c r="S34" s="28">
        <f>S21+S26</f>
        <v>286768.17000000004</v>
      </c>
      <c r="T34" s="18">
        <f>T21+T26</f>
        <v>0</v>
      </c>
    </row>
    <row r="35" spans="1:20" ht="18.75" x14ac:dyDescent="0.3">
      <c r="A35" s="85"/>
      <c r="B35" s="85"/>
      <c r="C35" s="1"/>
      <c r="D35" s="2"/>
      <c r="E35" s="2"/>
      <c r="F35" s="2"/>
      <c r="G35" s="3"/>
      <c r="H35" s="3"/>
      <c r="I35" s="4"/>
      <c r="J35" s="4"/>
      <c r="K35" s="33"/>
      <c r="L35" s="33"/>
      <c r="M35" s="33"/>
      <c r="N35" s="33"/>
      <c r="O35" s="4"/>
      <c r="P35" s="4"/>
      <c r="Q35" s="4"/>
      <c r="R35" s="4"/>
      <c r="S35" s="4"/>
      <c r="T35" s="4"/>
    </row>
    <row r="36" spans="1:20" x14ac:dyDescent="0.25">
      <c r="A36" s="43" t="s">
        <v>44</v>
      </c>
      <c r="B36" s="43"/>
      <c r="C36" s="34"/>
      <c r="D36" s="35"/>
      <c r="E36" s="35"/>
      <c r="F36" s="35"/>
      <c r="G36" s="36"/>
      <c r="H36" s="36"/>
      <c r="I36" s="39"/>
      <c r="J36" s="42"/>
      <c r="K36" s="42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5">
      <c r="A37" s="80"/>
      <c r="B37" s="80"/>
      <c r="C37" s="1"/>
      <c r="D37" s="2"/>
      <c r="E37" s="2"/>
      <c r="F37" s="2"/>
      <c r="G37" s="3"/>
      <c r="H37" s="3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5">
      <c r="A38" s="43" t="s">
        <v>45</v>
      </c>
      <c r="B38" s="43"/>
      <c r="C38" s="34"/>
      <c r="D38" s="35"/>
      <c r="E38" s="35"/>
      <c r="F38" s="35"/>
      <c r="G38" s="36"/>
      <c r="H38" s="36"/>
      <c r="I38" s="39"/>
      <c r="J38" s="42"/>
      <c r="K38" s="42"/>
      <c r="L38" s="39"/>
      <c r="M38" s="39"/>
      <c r="N38" s="39"/>
      <c r="O38" s="39"/>
      <c r="P38" s="39"/>
      <c r="Q38" s="39"/>
      <c r="R38" s="39"/>
      <c r="S38" s="39"/>
      <c r="T38" s="39"/>
    </row>
    <row r="39" spans="1:20" x14ac:dyDescent="0.25">
      <c r="A39" s="80"/>
      <c r="B39" s="80"/>
      <c r="C39" s="1"/>
      <c r="D39" s="2"/>
      <c r="E39" s="2"/>
      <c r="F39" s="2"/>
      <c r="G39" s="3"/>
      <c r="H39" s="3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</row>
    <row r="40" spans="1:20" ht="24.75" x14ac:dyDescent="0.25">
      <c r="A40" s="43" t="s">
        <v>47</v>
      </c>
      <c r="B40" s="43"/>
      <c r="C40" s="34"/>
      <c r="D40" s="35"/>
      <c r="E40" s="35"/>
      <c r="F40" s="44" t="s">
        <v>48</v>
      </c>
      <c r="G40" s="3"/>
      <c r="I40" s="39"/>
      <c r="J40" s="42"/>
      <c r="K40" s="42"/>
      <c r="L40" s="39"/>
      <c r="M40" s="39"/>
      <c r="N40" s="39"/>
      <c r="O40" s="39"/>
      <c r="P40" s="39"/>
      <c r="Q40" s="39"/>
      <c r="R40" s="39"/>
      <c r="S40" s="39"/>
      <c r="T40" s="39"/>
    </row>
    <row r="41" spans="1:20" x14ac:dyDescent="0.25">
      <c r="A41" s="80"/>
      <c r="B41" s="80"/>
      <c r="C41" s="1"/>
      <c r="D41" s="2"/>
      <c r="E41" s="2"/>
      <c r="F41" s="2"/>
      <c r="G41" s="3"/>
      <c r="H41" s="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x14ac:dyDescent="0.25">
      <c r="A42" s="80"/>
      <c r="B42" s="80"/>
      <c r="C42" s="1"/>
      <c r="D42" s="2"/>
      <c r="E42" s="2"/>
      <c r="F42" s="2"/>
      <c r="G42" s="3"/>
      <c r="H42" s="3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1:20" x14ac:dyDescent="0.25">
      <c r="A43" s="80" t="s">
        <v>46</v>
      </c>
      <c r="B43" s="80"/>
      <c r="C43" s="1"/>
      <c r="D43" s="2"/>
      <c r="E43" s="2"/>
      <c r="F43" s="2"/>
      <c r="G43" s="3"/>
      <c r="H43" s="3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x14ac:dyDescent="0.25">
      <c r="A44" s="86"/>
      <c r="B44" s="86"/>
      <c r="C44" s="34"/>
      <c r="D44" s="35"/>
      <c r="E44" s="35"/>
      <c r="F44" s="35"/>
      <c r="G44" s="36"/>
      <c r="H44" s="36"/>
      <c r="I44" s="39"/>
      <c r="J44" s="42"/>
      <c r="K44" s="42"/>
      <c r="L44" s="39"/>
      <c r="M44" s="39"/>
      <c r="N44" s="39"/>
      <c r="O44" s="39"/>
      <c r="P44" s="39"/>
      <c r="Q44" s="39"/>
      <c r="R44" s="39"/>
      <c r="S44" s="39"/>
      <c r="T44" s="39"/>
    </row>
    <row r="45" spans="1:20" x14ac:dyDescent="0.25">
      <c r="A45" s="80"/>
      <c r="B45" s="80"/>
      <c r="C45" s="1"/>
      <c r="D45" s="2"/>
      <c r="E45" s="2"/>
      <c r="F45" s="2"/>
      <c r="G45" s="3"/>
      <c r="H45" s="3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x14ac:dyDescent="0.25">
      <c r="A46" s="80"/>
      <c r="B46" s="80"/>
      <c r="C46" s="1"/>
      <c r="D46" s="2"/>
      <c r="E46" s="2"/>
      <c r="F46" s="2"/>
      <c r="G46" s="3"/>
      <c r="H46" s="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0" x14ac:dyDescent="0.25">
      <c r="A47" s="80"/>
      <c r="B47" s="80"/>
      <c r="C47" s="1"/>
      <c r="D47" s="2"/>
      <c r="E47" s="2"/>
      <c r="F47" s="2"/>
      <c r="G47" s="3"/>
      <c r="H47" s="3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x14ac:dyDescent="0.25">
      <c r="A48" s="80"/>
      <c r="B48" s="80"/>
      <c r="C48" s="1"/>
      <c r="D48" s="2"/>
      <c r="E48" s="2"/>
      <c r="F48" s="2"/>
      <c r="G48" s="3"/>
      <c r="H48" s="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0" x14ac:dyDescent="0.25">
      <c r="A49" s="80"/>
      <c r="B49" s="80"/>
      <c r="C49" s="1"/>
      <c r="D49" s="2"/>
      <c r="E49" s="2"/>
      <c r="F49" s="2"/>
      <c r="G49" s="3"/>
      <c r="H49" s="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</row>
    <row r="50" spans="1:20" x14ac:dyDescent="0.25">
      <c r="A50" s="80"/>
      <c r="B50" s="80"/>
      <c r="C50" s="1"/>
      <c r="D50" s="2"/>
      <c r="E50" s="2"/>
      <c r="F50" s="2"/>
      <c r="G50" s="3"/>
      <c r="H50" s="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1:20" x14ac:dyDescent="0.25">
      <c r="A51" s="80"/>
      <c r="B51" s="80"/>
      <c r="C51" s="1"/>
      <c r="D51" s="2"/>
      <c r="E51" s="2"/>
      <c r="F51" s="2"/>
      <c r="G51" s="3"/>
      <c r="H51" s="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x14ac:dyDescent="0.25">
      <c r="A52" s="80"/>
      <c r="B52" s="80"/>
      <c r="C52" s="1"/>
      <c r="D52" s="2"/>
      <c r="E52" s="2"/>
      <c r="F52" s="2"/>
      <c r="G52" s="3"/>
      <c r="H52" s="3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 x14ac:dyDescent="0.25">
      <c r="A53" s="80"/>
      <c r="B53" s="80"/>
      <c r="C53" s="1"/>
      <c r="D53" s="2"/>
      <c r="E53" s="2"/>
      <c r="F53" s="2"/>
      <c r="G53" s="3"/>
      <c r="H53" s="3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x14ac:dyDescent="0.25">
      <c r="A54" s="80"/>
      <c r="B54" s="80"/>
      <c r="C54" s="1"/>
      <c r="D54" s="2"/>
      <c r="E54" s="2"/>
      <c r="F54" s="2"/>
      <c r="G54" s="3"/>
      <c r="H54" s="3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0" x14ac:dyDescent="0.25">
      <c r="A55" s="80"/>
      <c r="B55" s="80"/>
      <c r="C55" s="1"/>
      <c r="D55" s="2"/>
      <c r="E55" s="2"/>
      <c r="F55" s="2"/>
      <c r="G55" s="3"/>
      <c r="H55" s="3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56" spans="1:20" x14ac:dyDescent="0.25">
      <c r="A56" s="80"/>
      <c r="B56" s="80"/>
      <c r="C56" s="1"/>
      <c r="D56" s="2"/>
      <c r="E56" s="2"/>
      <c r="F56" s="2"/>
      <c r="G56" s="3"/>
      <c r="H56" s="3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</row>
  </sheetData>
  <mergeCells count="54">
    <mergeCell ref="A6:B6"/>
    <mergeCell ref="A1:B1"/>
    <mergeCell ref="S1:T2"/>
    <mergeCell ref="A2:B2"/>
    <mergeCell ref="A4:B4"/>
    <mergeCell ref="A5:B5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O10:P10"/>
    <mergeCell ref="Q10:Q11"/>
    <mergeCell ref="R10:R11"/>
    <mergeCell ref="A22:T22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27:T27"/>
    <mergeCell ref="A48:B48"/>
    <mergeCell ref="A33:T33"/>
    <mergeCell ref="A35:B35"/>
    <mergeCell ref="A37:B37"/>
    <mergeCell ref="A39:B39"/>
    <mergeCell ref="A41:B41"/>
    <mergeCell ref="A42:B42"/>
    <mergeCell ref="A43:B43"/>
    <mergeCell ref="A44:B44"/>
    <mergeCell ref="A45:B45"/>
    <mergeCell ref="A46:B46"/>
    <mergeCell ref="A47:B47"/>
    <mergeCell ref="A30:T30"/>
    <mergeCell ref="A55:B55"/>
    <mergeCell ref="A56:B56"/>
    <mergeCell ref="A49:B49"/>
    <mergeCell ref="A50:B50"/>
    <mergeCell ref="A51:B51"/>
    <mergeCell ref="A52:B52"/>
    <mergeCell ref="A53:B53"/>
    <mergeCell ref="A54:B54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2022-02-15T08:30:00Z</dcterms:modified>
</cp:coreProperties>
</file>