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K55" i="1" l="1"/>
  <c r="J55" i="1"/>
  <c r="K54" i="1"/>
  <c r="J54" i="1"/>
  <c r="I53" i="1"/>
  <c r="K53" i="1" s="1"/>
  <c r="H53" i="1"/>
  <c r="G53" i="1"/>
  <c r="K52" i="1"/>
  <c r="J52" i="1"/>
  <c r="I51" i="1"/>
  <c r="J51" i="1" s="1"/>
  <c r="H51" i="1"/>
  <c r="G51" i="1"/>
  <c r="K50" i="1"/>
  <c r="J50" i="1"/>
  <c r="K49" i="1"/>
  <c r="I49" i="1"/>
  <c r="J49" i="1" s="1"/>
  <c r="H49" i="1"/>
  <c r="G49" i="1"/>
  <c r="K48" i="1"/>
  <c r="J48" i="1"/>
  <c r="K47" i="1"/>
  <c r="J47" i="1"/>
  <c r="K46" i="1"/>
  <c r="J46" i="1"/>
  <c r="K45" i="1"/>
  <c r="J45" i="1"/>
  <c r="I44" i="1"/>
  <c r="J44" i="1" s="1"/>
  <c r="H44" i="1"/>
  <c r="G44" i="1"/>
  <c r="K43" i="1"/>
  <c r="J43" i="1"/>
  <c r="K42" i="1"/>
  <c r="J42" i="1"/>
  <c r="K41" i="1"/>
  <c r="J41" i="1"/>
  <c r="K40" i="1"/>
  <c r="J40" i="1"/>
  <c r="I39" i="1"/>
  <c r="K39" i="1" s="1"/>
  <c r="H39" i="1"/>
  <c r="G39" i="1"/>
  <c r="K38" i="1"/>
  <c r="J38" i="1"/>
  <c r="I37" i="1"/>
  <c r="J37" i="1" s="1"/>
  <c r="H37" i="1"/>
  <c r="G37" i="1"/>
  <c r="K36" i="1"/>
  <c r="J36" i="1"/>
  <c r="K35" i="1"/>
  <c r="J35" i="1"/>
  <c r="K34" i="1"/>
  <c r="J34" i="1"/>
  <c r="K33" i="1"/>
  <c r="J33" i="1"/>
  <c r="K32" i="1"/>
  <c r="J32" i="1"/>
  <c r="K31" i="1"/>
  <c r="I31" i="1"/>
  <c r="J31" i="1" s="1"/>
  <c r="H31" i="1"/>
  <c r="G31" i="1"/>
  <c r="K30" i="1"/>
  <c r="J30" i="1"/>
  <c r="K29" i="1"/>
  <c r="J29" i="1"/>
  <c r="K28" i="1"/>
  <c r="J28" i="1"/>
  <c r="K27" i="1"/>
  <c r="J27" i="1"/>
  <c r="I26" i="1"/>
  <c r="J26" i="1" s="1"/>
  <c r="H26" i="1"/>
  <c r="H56" i="1" s="1"/>
  <c r="G26" i="1"/>
  <c r="K25" i="1"/>
  <c r="J25" i="1"/>
  <c r="K24" i="1"/>
  <c r="J24" i="1"/>
  <c r="K23" i="1"/>
  <c r="J23" i="1"/>
  <c r="K22" i="1"/>
  <c r="J22" i="1"/>
  <c r="I21" i="1"/>
  <c r="K21" i="1" s="1"/>
  <c r="H21" i="1"/>
  <c r="G21" i="1"/>
  <c r="K20" i="1"/>
  <c r="J20" i="1"/>
  <c r="I19" i="1"/>
  <c r="J19" i="1" s="1"/>
  <c r="H19" i="1"/>
  <c r="G19" i="1"/>
  <c r="K18" i="1"/>
  <c r="J18" i="1"/>
  <c r="K17" i="1"/>
  <c r="I17" i="1"/>
  <c r="H17" i="1"/>
  <c r="G17" i="1"/>
  <c r="J17" i="1" s="1"/>
  <c r="K16" i="1"/>
  <c r="J16" i="1"/>
  <c r="K15" i="1"/>
  <c r="J15" i="1"/>
  <c r="K14" i="1"/>
  <c r="J14" i="1"/>
  <c r="K13" i="1"/>
  <c r="J13" i="1"/>
  <c r="K12" i="1"/>
  <c r="J12" i="1"/>
  <c r="K11" i="1"/>
  <c r="J11" i="1"/>
  <c r="I11" i="1"/>
  <c r="I56" i="1" s="1"/>
  <c r="H11" i="1"/>
  <c r="G11" i="1"/>
  <c r="G56" i="1" s="1"/>
  <c r="J56" i="1" l="1"/>
  <c r="K19" i="1"/>
  <c r="K26" i="1"/>
  <c r="K37" i="1"/>
  <c r="K44" i="1"/>
  <c r="K51" i="1"/>
  <c r="J21" i="1"/>
  <c r="J39" i="1"/>
  <c r="J53" i="1"/>
</calcChain>
</file>

<file path=xl/sharedStrings.xml><?xml version="1.0" encoding="utf-8"?>
<sst xmlns="http://schemas.openxmlformats.org/spreadsheetml/2006/main" count="189" uniqueCount="75">
  <si>
    <t xml:space="preserve">Приложение № 3 </t>
  </si>
  <si>
    <t xml:space="preserve">к постановлению администрации муниципального образования "Суоярвский район" от     .  .2022 г.   № </t>
  </si>
  <si>
    <t>Исполнение бюджета муниципального образования "Суоярвский район" по разделам и подразделам классификации расходов бюджетов за 9 месяцев 2022 год</t>
  </si>
  <si>
    <t>Наименование</t>
  </si>
  <si>
    <t>Код администратора</t>
  </si>
  <si>
    <t>Раздел</t>
  </si>
  <si>
    <t>Подраздел</t>
  </si>
  <si>
    <t>Целевая статья</t>
  </si>
  <si>
    <t>Вид расходов</t>
  </si>
  <si>
    <t>Исполнено за 9 месяцев 2021 г.</t>
  </si>
  <si>
    <t>Утверждено на 2022 год</t>
  </si>
  <si>
    <t>Исполнено за 9 месяцев 2022 г.</t>
  </si>
  <si>
    <t>в % к исполнено за 2021 год</t>
  </si>
  <si>
    <t>в % к плану</t>
  </si>
  <si>
    <t>Общегосударственные вопросы</t>
  </si>
  <si>
    <t>019</t>
  </si>
  <si>
    <t>01</t>
  </si>
  <si>
    <t>Функционирование Правительства Российской Федерации, высших органов государственной власти субъектов РФ, местных администраций</t>
  </si>
  <si>
    <t>04</t>
  </si>
  <si>
    <t>Судебная система</t>
  </si>
  <si>
    <t>05</t>
  </si>
  <si>
    <t xml:space="preserve"> </t>
  </si>
  <si>
    <t>Обеспечение проведения выборов и референдумов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</si>
  <si>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</si>
  <si>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</si>
  <si>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</si>
  <si>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</si>
  <si>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</si>
  <si>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</si>
  <si>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</si>
  <si>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</si>
  <si>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</si>
  <si>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</si>
  <si>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</si>
  <si>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</si>
  <si>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</si>
  <si>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</si>
  <si>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Сельское хозяйство и рыболовство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</si>
  <si>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</si>
  <si>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</si>
  <si>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</si>
  <si>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</si>
  <si>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</si>
  <si>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</si>
  <si>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</si>
  <si>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</si>
  <si>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</si>
  <si>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</si>
  <si>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</si>
  <si>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</si>
  <si>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 и оздоровление детей</t>
  </si>
  <si>
    <t>Другие вопросы в области образования</t>
  </si>
  <si>
    <t xml:space="preserve">Культура, кинематография </t>
  </si>
  <si>
    <t>08</t>
  </si>
  <si>
    <t>Культура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</si>
  <si>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</si>
  <si>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</si>
  <si>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</si>
  <si>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</si>
  <si>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</si>
  <si>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</si>
  <si>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06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</si>
  <si>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</si>
  <si>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</si>
  <si>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</si>
  <si>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</si>
  <si>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</si>
  <si>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</si>
  <si>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</si>
  <si>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</si>
  <si>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 (муниципального) долга</t>
  </si>
  <si>
    <t>МЕЖБЮДЖЕТНЫЕ ТРАНСФЕРТЫ ОБЩЕГО ХАРАКТЕРА БЮДЖЕТАМ СУБЪЕКТОВ РФ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</si>
  <si>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</si>
  <si>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</si>
  <si>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 xml:space="preserve">       ИТОГО РАСХОДОВ: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</si>
</sst>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Font="1"/>
    <xf numFmtId="0" fontId="1" fillId="0" borderId="0" xfId="0" applyFont="1"/>
    <xf numFmtId="3" fontId="1" fillId="0" borderId="0" xfId="0" applyNumberFormat="1" applyFont="1" applyAlignment="1">
      <alignment vertical="top"/>
    </xf>
    <xf numFmtId="0" fontId="0" fillId="2" borderId="0" xfId="0" applyFont="1" applyFill="1"/>
    <xf numFmtId="0" fontId="2" fillId="2" borderId="0" xfId="0" applyFont="1" applyFill="1" applyAlignment="1">
      <alignment wrapText="1"/>
    </xf>
    <xf numFmtId="0" fontId="0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0" fillId="2" borderId="0" xfId="0" applyFont="1" applyFill="1" applyAlignment="1"/>
    <xf numFmtId="0" fontId="3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textRotation="90" wrapText="1"/>
    </xf>
    <xf numFmtId="49" fontId="4" fillId="2" borderId="3" xfId="0" applyNumberFormat="1" applyFont="1" applyFill="1" applyBorder="1" applyAlignment="1" applyProtection="1">
      <alignment horizontal="center" vertical="center" textRotation="90" wrapText="1"/>
    </xf>
    <xf numFmtId="49" fontId="4" fillId="2" borderId="4" xfId="0" applyNumberFormat="1" applyFont="1" applyFill="1" applyBorder="1" applyAlignment="1" applyProtection="1">
      <alignment horizontal="center" vertical="center" textRotation="90" wrapText="1"/>
    </xf>
    <xf numFmtId="49" fontId="4" fillId="2" borderId="5" xfId="0" applyNumberFormat="1" applyFont="1" applyFill="1" applyBorder="1" applyAlignment="1" applyProtection="1">
      <alignment horizontal="center" vertical="center" wrapText="1"/>
    </xf>
    <xf numFmtId="49" fontId="4" fillId="2" borderId="6" xfId="0" applyNumberFormat="1" applyFont="1" applyFill="1" applyBorder="1" applyAlignment="1" applyProtection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49" fontId="4" fillId="2" borderId="9" xfId="0" applyNumberFormat="1" applyFont="1" applyFill="1" applyBorder="1" applyAlignment="1" applyProtection="1">
      <alignment horizontal="center" vertical="center" textRotation="90" wrapText="1"/>
    </xf>
    <xf numFmtId="49" fontId="4" fillId="2" borderId="10" xfId="0" applyNumberFormat="1" applyFont="1" applyFill="1" applyBorder="1" applyAlignment="1" applyProtection="1">
      <alignment horizontal="center" vertical="center" textRotation="90" wrapText="1"/>
    </xf>
    <xf numFmtId="49" fontId="4" fillId="2" borderId="11" xfId="0" applyNumberFormat="1" applyFont="1" applyFill="1" applyBorder="1" applyAlignment="1" applyProtection="1">
      <alignment horizontal="center" vertical="center" textRotation="90" wrapText="1"/>
    </xf>
    <xf numFmtId="0" fontId="5" fillId="2" borderId="12" xfId="0" applyFont="1" applyFill="1" applyBorder="1" applyAlignment="1"/>
    <xf numFmtId="49" fontId="4" fillId="2" borderId="13" xfId="0" applyNumberFormat="1" applyFont="1" applyFill="1" applyBorder="1" applyAlignment="1" applyProtection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49" fontId="4" fillId="2" borderId="16" xfId="0" applyNumberFormat="1" applyFont="1" applyFill="1" applyBorder="1" applyAlignment="1" applyProtection="1">
      <alignment horizontal="center" vertical="center" textRotation="90" wrapText="1"/>
    </xf>
    <xf numFmtId="49" fontId="4" fillId="2" borderId="17" xfId="0" applyNumberFormat="1" applyFont="1" applyFill="1" applyBorder="1" applyAlignment="1" applyProtection="1">
      <alignment horizontal="center" vertical="center" textRotation="90" wrapText="1"/>
    </xf>
    <xf numFmtId="49" fontId="4" fillId="2" borderId="18" xfId="0" applyNumberFormat="1" applyFont="1" applyFill="1" applyBorder="1" applyAlignment="1" applyProtection="1">
      <alignment horizontal="center" vertical="center" textRotation="90" wrapText="1"/>
    </xf>
    <xf numFmtId="0" fontId="5" fillId="2" borderId="19" xfId="0" applyFont="1" applyFill="1" applyBorder="1" applyAlignment="1"/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0" fontId="4" fillId="0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wrapText="1"/>
    </xf>
    <xf numFmtId="49" fontId="6" fillId="2" borderId="23" xfId="0" applyNumberFormat="1" applyFont="1" applyFill="1" applyBorder="1" applyAlignment="1" applyProtection="1">
      <alignment horizontal="center" wrapText="1"/>
    </xf>
    <xf numFmtId="49" fontId="6" fillId="2" borderId="24" xfId="0" applyNumberFormat="1" applyFont="1" applyFill="1" applyBorder="1" applyAlignment="1">
      <alignment horizontal="center"/>
    </xf>
    <xf numFmtId="49" fontId="6" fillId="2" borderId="25" xfId="0" applyNumberFormat="1" applyFont="1" applyFill="1" applyBorder="1" applyAlignment="1">
      <alignment horizontal="center"/>
    </xf>
    <xf numFmtId="49" fontId="6" fillId="2" borderId="26" xfId="0" applyNumberFormat="1" applyFont="1" applyFill="1" applyBorder="1" applyAlignment="1">
      <alignment horizontal="center"/>
    </xf>
    <xf numFmtId="4" fontId="6" fillId="2" borderId="24" xfId="0" applyNumberFormat="1" applyFont="1" applyFill="1" applyBorder="1" applyAlignment="1">
      <alignment horizontal="center"/>
    </xf>
    <xf numFmtId="164" fontId="6" fillId="2" borderId="24" xfId="0" applyNumberFormat="1" applyFont="1" applyFill="1" applyBorder="1" applyAlignment="1">
      <alignment horizontal="center" wrapText="1"/>
    </xf>
    <xf numFmtId="164" fontId="6" fillId="2" borderId="27" xfId="0" applyNumberFormat="1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left" wrapText="1"/>
    </xf>
    <xf numFmtId="49" fontId="6" fillId="2" borderId="29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49" fontId="2" fillId="2" borderId="30" xfId="0" applyNumberFormat="1" applyFont="1" applyFill="1" applyBorder="1" applyAlignment="1" applyProtection="1">
      <alignment horizontal="center"/>
      <protection locked="0"/>
    </xf>
    <xf numFmtId="49" fontId="2" fillId="2" borderId="32" xfId="0" applyNumberFormat="1" applyFont="1" applyFill="1" applyBorder="1" applyAlignment="1" applyProtection="1">
      <alignment horizontal="center"/>
      <protection locked="0"/>
    </xf>
    <xf numFmtId="4" fontId="2" fillId="2" borderId="30" xfId="0" applyNumberFormat="1" applyFont="1" applyFill="1" applyBorder="1" applyAlignment="1">
      <alignment horizontal="center"/>
    </xf>
    <xf numFmtId="164" fontId="6" fillId="2" borderId="30" xfId="0" applyNumberFormat="1" applyFont="1" applyFill="1" applyBorder="1" applyAlignment="1">
      <alignment horizontal="center" wrapText="1"/>
    </xf>
    <xf numFmtId="164" fontId="6" fillId="2" borderId="33" xfId="0" applyNumberFormat="1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left" wrapText="1"/>
    </xf>
    <xf numFmtId="49" fontId="6" fillId="2" borderId="9" xfId="0" applyNumberFormat="1" applyFont="1" applyFill="1" applyBorder="1" applyAlignment="1" applyProtection="1">
      <alignment horizontal="center" wrapText="1"/>
    </xf>
    <xf numFmtId="49" fontId="2" fillId="2" borderId="10" xfId="0" applyNumberFormat="1" applyFont="1" applyFill="1" applyBorder="1" applyAlignment="1" applyProtection="1">
      <alignment horizontal="center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left" wrapText="1"/>
    </xf>
    <xf numFmtId="49" fontId="6" fillId="2" borderId="36" xfId="0" applyNumberFormat="1" applyFont="1" applyFill="1" applyBorder="1" applyAlignment="1" applyProtection="1">
      <alignment horizontal="center" wrapText="1"/>
    </xf>
    <xf numFmtId="49" fontId="2" fillId="2" borderId="37" xfId="0" applyNumberFormat="1" applyFont="1" applyFill="1" applyBorder="1" applyAlignment="1" applyProtection="1">
      <alignment horizontal="center"/>
    </xf>
    <xf numFmtId="49" fontId="2" fillId="2" borderId="38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49" fontId="2" fillId="2" borderId="39" xfId="0" applyNumberFormat="1" applyFont="1" applyFill="1" applyBorder="1" applyAlignment="1" applyProtection="1">
      <alignment horizontal="center"/>
      <protection locked="0"/>
    </xf>
    <xf numFmtId="4" fontId="2" fillId="2" borderId="37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 wrapText="1"/>
    </xf>
    <xf numFmtId="164" fontId="6" fillId="2" borderId="40" xfId="0" applyNumberFormat="1" applyFont="1" applyFill="1" applyBorder="1" applyAlignment="1">
      <alignment horizontal="center" wrapText="1"/>
    </xf>
    <xf numFmtId="49" fontId="6" fillId="2" borderId="22" xfId="0" applyNumberFormat="1" applyFont="1" applyFill="1" applyBorder="1" applyAlignment="1">
      <alignment horizontal="left" wrapText="1"/>
    </xf>
    <xf numFmtId="49" fontId="6" fillId="2" borderId="24" xfId="0" applyNumberFormat="1" applyFont="1" applyFill="1" applyBorder="1" applyAlignment="1" applyProtection="1">
      <alignment horizontal="center"/>
      <protection locked="0"/>
    </xf>
    <xf numFmtId="49" fontId="6" fillId="2" borderId="25" xfId="0" applyNumberFormat="1" applyFont="1" applyFill="1" applyBorder="1" applyAlignment="1" applyProtection="1">
      <alignment horizontal="center"/>
      <protection locked="0"/>
    </xf>
    <xf numFmtId="49" fontId="6" fillId="2" borderId="26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left" wrapText="1"/>
    </xf>
    <xf numFmtId="49" fontId="6" fillId="2" borderId="0" xfId="0" applyNumberFormat="1" applyFont="1" applyFill="1" applyBorder="1" applyAlignment="1" applyProtection="1">
      <alignment horizontal="center" wrapText="1"/>
    </xf>
    <xf numFmtId="49" fontId="2" fillId="2" borderId="12" xfId="0" applyNumberFormat="1" applyFont="1" applyFill="1" applyBorder="1" applyAlignment="1" applyProtection="1">
      <alignment horizontal="center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4" fontId="2" fillId="2" borderId="12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 wrapText="1"/>
    </xf>
    <xf numFmtId="164" fontId="6" fillId="2" borderId="43" xfId="0" applyNumberFormat="1" applyFont="1" applyFill="1" applyBorder="1" applyAlignment="1">
      <alignment horizontal="center" wrapText="1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>
      <alignment horizontal="left" wrapText="1"/>
    </xf>
    <xf numFmtId="49" fontId="2" fillId="2" borderId="28" xfId="0" applyNumberFormat="1" applyFont="1" applyFill="1" applyBorder="1" applyAlignment="1">
      <alignment horizontal="left" wrapText="1"/>
    </xf>
    <xf numFmtId="49" fontId="2" fillId="2" borderId="34" xfId="0" applyNumberFormat="1" applyFont="1" applyFill="1" applyBorder="1" applyAlignment="1">
      <alignment horizontal="left" wrapText="1"/>
    </xf>
    <xf numFmtId="49" fontId="2" fillId="2" borderId="35" xfId="0" applyNumberFormat="1" applyFont="1" applyFill="1" applyBorder="1" applyAlignment="1">
      <alignment horizontal="left" wrapText="1"/>
    </xf>
    <xf numFmtId="49" fontId="6" fillId="2" borderId="30" xfId="0" applyNumberFormat="1" applyFont="1" applyFill="1" applyBorder="1" applyAlignment="1" applyProtection="1">
      <alignment horizontal="center"/>
      <protection locked="0"/>
    </xf>
    <xf numFmtId="49" fontId="6" fillId="2" borderId="32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49" fontId="2" fillId="2" borderId="37" xfId="0" applyNumberFormat="1" applyFont="1" applyFill="1" applyBorder="1" applyAlignment="1">
      <alignment horizontal="center"/>
    </xf>
    <xf numFmtId="49" fontId="2" fillId="2" borderId="38" xfId="0" applyNumberFormat="1" applyFont="1" applyFill="1" applyBorder="1" applyAlignment="1">
      <alignment horizontal="center"/>
    </xf>
    <xf numFmtId="49" fontId="2" fillId="2" borderId="39" xfId="0" applyNumberFormat="1" applyFont="1" applyFill="1" applyBorder="1" applyAlignment="1">
      <alignment horizontal="center"/>
    </xf>
    <xf numFmtId="4" fontId="0" fillId="0" borderId="0" xfId="0" applyNumberFormat="1" applyFont="1"/>
    <xf numFmtId="49" fontId="6" fillId="2" borderId="24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>
      <alignment horizontal="center"/>
    </xf>
    <xf numFmtId="49" fontId="2" fillId="2" borderId="29" xfId="0" applyNumberFormat="1" applyFont="1" applyFill="1" applyBorder="1" applyAlignment="1">
      <alignment horizontal="center"/>
    </xf>
    <xf numFmtId="49" fontId="6" fillId="2" borderId="32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6" fillId="2" borderId="10" xfId="0" applyNumberFormat="1" applyFont="1" applyFill="1" applyBorder="1" applyAlignment="1" applyProtection="1">
      <alignment horizontal="center"/>
      <protection locked="0"/>
    </xf>
    <xf numFmtId="49" fontId="6" fillId="2" borderId="13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41" xfId="0" applyNumberFormat="1" applyFont="1" applyFill="1" applyBorder="1" applyAlignment="1">
      <alignment horizontal="center"/>
    </xf>
    <xf numFmtId="49" fontId="2" fillId="2" borderId="42" xfId="0" applyNumberFormat="1" applyFont="1" applyFill="1" applyBorder="1" applyAlignment="1">
      <alignment horizontal="center"/>
    </xf>
    <xf numFmtId="0" fontId="6" fillId="2" borderId="22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workbookViewId="0">
      <selection sqref="A1:XFD1048576"/>
    </sheetView>
  </sheetViews>
  <sheetFormatPr defaultRowHeight="15" x14ac:dyDescent="0.25"/>
  <cols>
    <col min="1" max="1" width="46.5703125" style="1" customWidth="1"/>
    <col min="2" max="2" width="6.5703125" style="1" customWidth="1"/>
    <col min="3" max="3" width="6.85546875" style="1" customWidth="1"/>
    <col min="4" max="4" width="6.42578125" style="1" customWidth="1"/>
    <col min="5" max="5" width="12.5703125" style="1" hidden="1" customWidth="1"/>
    <col min="6" max="6" width="8" style="1" hidden="1" customWidth="1"/>
    <col min="7" max="7" width="16.85546875" style="1" customWidth="1"/>
    <col min="8" max="8" width="17.85546875" style="1" customWidth="1"/>
    <col min="9" max="9" width="16.5703125" style="1" customWidth="1"/>
    <col min="10" max="10" width="11.28515625" style="1" customWidth="1"/>
    <col min="11" max="11" width="10.85546875" style="1" customWidth="1"/>
    <col min="12" max="12" width="13.5703125" style="1" customWidth="1"/>
    <col min="13" max="13" width="13.85546875" style="1" bestFit="1" customWidth="1"/>
    <col min="14" max="256" width="9.140625" style="1"/>
    <col min="257" max="257" width="46.5703125" style="1" customWidth="1"/>
    <col min="258" max="258" width="6.5703125" style="1" customWidth="1"/>
    <col min="259" max="259" width="6.85546875" style="1" customWidth="1"/>
    <col min="260" max="260" width="6.42578125" style="1" customWidth="1"/>
    <col min="261" max="262" width="0" style="1" hidden="1" customWidth="1"/>
    <col min="263" max="263" width="16.85546875" style="1" customWidth="1"/>
    <col min="264" max="264" width="17.85546875" style="1" customWidth="1"/>
    <col min="265" max="265" width="16.5703125" style="1" customWidth="1"/>
    <col min="266" max="266" width="11.28515625" style="1" customWidth="1"/>
    <col min="267" max="267" width="10.85546875" style="1" customWidth="1"/>
    <col min="268" max="268" width="13.5703125" style="1" customWidth="1"/>
    <col min="269" max="269" width="13.85546875" style="1" bestFit="1" customWidth="1"/>
    <col min="270" max="512" width="9.140625" style="1"/>
    <col min="513" max="513" width="46.5703125" style="1" customWidth="1"/>
    <col min="514" max="514" width="6.5703125" style="1" customWidth="1"/>
    <col min="515" max="515" width="6.85546875" style="1" customWidth="1"/>
    <col min="516" max="516" width="6.42578125" style="1" customWidth="1"/>
    <col min="517" max="518" width="0" style="1" hidden="1" customWidth="1"/>
    <col min="519" max="519" width="16.85546875" style="1" customWidth="1"/>
    <col min="520" max="520" width="17.85546875" style="1" customWidth="1"/>
    <col min="521" max="521" width="16.5703125" style="1" customWidth="1"/>
    <col min="522" max="522" width="11.28515625" style="1" customWidth="1"/>
    <col min="523" max="523" width="10.85546875" style="1" customWidth="1"/>
    <col min="524" max="524" width="13.5703125" style="1" customWidth="1"/>
    <col min="525" max="525" width="13.85546875" style="1" bestFit="1" customWidth="1"/>
    <col min="526" max="768" width="9.140625" style="1"/>
    <col min="769" max="769" width="46.5703125" style="1" customWidth="1"/>
    <col min="770" max="770" width="6.5703125" style="1" customWidth="1"/>
    <col min="771" max="771" width="6.85546875" style="1" customWidth="1"/>
    <col min="772" max="772" width="6.42578125" style="1" customWidth="1"/>
    <col min="773" max="774" width="0" style="1" hidden="1" customWidth="1"/>
    <col min="775" max="775" width="16.85546875" style="1" customWidth="1"/>
    <col min="776" max="776" width="17.85546875" style="1" customWidth="1"/>
    <col min="777" max="777" width="16.5703125" style="1" customWidth="1"/>
    <col min="778" max="778" width="11.28515625" style="1" customWidth="1"/>
    <col min="779" max="779" width="10.85546875" style="1" customWidth="1"/>
    <col min="780" max="780" width="13.5703125" style="1" customWidth="1"/>
    <col min="781" max="781" width="13.85546875" style="1" bestFit="1" customWidth="1"/>
    <col min="782" max="1024" width="9.140625" style="1"/>
    <col min="1025" max="1025" width="46.5703125" style="1" customWidth="1"/>
    <col min="1026" max="1026" width="6.5703125" style="1" customWidth="1"/>
    <col min="1027" max="1027" width="6.85546875" style="1" customWidth="1"/>
    <col min="1028" max="1028" width="6.42578125" style="1" customWidth="1"/>
    <col min="1029" max="1030" width="0" style="1" hidden="1" customWidth="1"/>
    <col min="1031" max="1031" width="16.85546875" style="1" customWidth="1"/>
    <col min="1032" max="1032" width="17.85546875" style="1" customWidth="1"/>
    <col min="1033" max="1033" width="16.5703125" style="1" customWidth="1"/>
    <col min="1034" max="1034" width="11.28515625" style="1" customWidth="1"/>
    <col min="1035" max="1035" width="10.85546875" style="1" customWidth="1"/>
    <col min="1036" max="1036" width="13.5703125" style="1" customWidth="1"/>
    <col min="1037" max="1037" width="13.85546875" style="1" bestFit="1" customWidth="1"/>
    <col min="1038" max="1280" width="9.140625" style="1"/>
    <col min="1281" max="1281" width="46.5703125" style="1" customWidth="1"/>
    <col min="1282" max="1282" width="6.5703125" style="1" customWidth="1"/>
    <col min="1283" max="1283" width="6.85546875" style="1" customWidth="1"/>
    <col min="1284" max="1284" width="6.42578125" style="1" customWidth="1"/>
    <col min="1285" max="1286" width="0" style="1" hidden="1" customWidth="1"/>
    <col min="1287" max="1287" width="16.85546875" style="1" customWidth="1"/>
    <col min="1288" max="1288" width="17.85546875" style="1" customWidth="1"/>
    <col min="1289" max="1289" width="16.5703125" style="1" customWidth="1"/>
    <col min="1290" max="1290" width="11.28515625" style="1" customWidth="1"/>
    <col min="1291" max="1291" width="10.85546875" style="1" customWidth="1"/>
    <col min="1292" max="1292" width="13.5703125" style="1" customWidth="1"/>
    <col min="1293" max="1293" width="13.85546875" style="1" bestFit="1" customWidth="1"/>
    <col min="1294" max="1536" width="9.140625" style="1"/>
    <col min="1537" max="1537" width="46.5703125" style="1" customWidth="1"/>
    <col min="1538" max="1538" width="6.5703125" style="1" customWidth="1"/>
    <col min="1539" max="1539" width="6.85546875" style="1" customWidth="1"/>
    <col min="1540" max="1540" width="6.42578125" style="1" customWidth="1"/>
    <col min="1541" max="1542" width="0" style="1" hidden="1" customWidth="1"/>
    <col min="1543" max="1543" width="16.85546875" style="1" customWidth="1"/>
    <col min="1544" max="1544" width="17.85546875" style="1" customWidth="1"/>
    <col min="1545" max="1545" width="16.5703125" style="1" customWidth="1"/>
    <col min="1546" max="1546" width="11.28515625" style="1" customWidth="1"/>
    <col min="1547" max="1547" width="10.85546875" style="1" customWidth="1"/>
    <col min="1548" max="1548" width="13.5703125" style="1" customWidth="1"/>
    <col min="1549" max="1549" width="13.85546875" style="1" bestFit="1" customWidth="1"/>
    <col min="1550" max="1792" width="9.140625" style="1"/>
    <col min="1793" max="1793" width="46.5703125" style="1" customWidth="1"/>
    <col min="1794" max="1794" width="6.5703125" style="1" customWidth="1"/>
    <col min="1795" max="1795" width="6.85546875" style="1" customWidth="1"/>
    <col min="1796" max="1796" width="6.42578125" style="1" customWidth="1"/>
    <col min="1797" max="1798" width="0" style="1" hidden="1" customWidth="1"/>
    <col min="1799" max="1799" width="16.85546875" style="1" customWidth="1"/>
    <col min="1800" max="1800" width="17.85546875" style="1" customWidth="1"/>
    <col min="1801" max="1801" width="16.5703125" style="1" customWidth="1"/>
    <col min="1802" max="1802" width="11.28515625" style="1" customWidth="1"/>
    <col min="1803" max="1803" width="10.85546875" style="1" customWidth="1"/>
    <col min="1804" max="1804" width="13.5703125" style="1" customWidth="1"/>
    <col min="1805" max="1805" width="13.85546875" style="1" bestFit="1" customWidth="1"/>
    <col min="1806" max="2048" width="9.140625" style="1"/>
    <col min="2049" max="2049" width="46.5703125" style="1" customWidth="1"/>
    <col min="2050" max="2050" width="6.5703125" style="1" customWidth="1"/>
    <col min="2051" max="2051" width="6.85546875" style="1" customWidth="1"/>
    <col min="2052" max="2052" width="6.42578125" style="1" customWidth="1"/>
    <col min="2053" max="2054" width="0" style="1" hidden="1" customWidth="1"/>
    <col min="2055" max="2055" width="16.85546875" style="1" customWidth="1"/>
    <col min="2056" max="2056" width="17.85546875" style="1" customWidth="1"/>
    <col min="2057" max="2057" width="16.5703125" style="1" customWidth="1"/>
    <col min="2058" max="2058" width="11.28515625" style="1" customWidth="1"/>
    <col min="2059" max="2059" width="10.85546875" style="1" customWidth="1"/>
    <col min="2060" max="2060" width="13.5703125" style="1" customWidth="1"/>
    <col min="2061" max="2061" width="13.85546875" style="1" bestFit="1" customWidth="1"/>
    <col min="2062" max="2304" width="9.140625" style="1"/>
    <col min="2305" max="2305" width="46.5703125" style="1" customWidth="1"/>
    <col min="2306" max="2306" width="6.5703125" style="1" customWidth="1"/>
    <col min="2307" max="2307" width="6.85546875" style="1" customWidth="1"/>
    <col min="2308" max="2308" width="6.42578125" style="1" customWidth="1"/>
    <col min="2309" max="2310" width="0" style="1" hidden="1" customWidth="1"/>
    <col min="2311" max="2311" width="16.85546875" style="1" customWidth="1"/>
    <col min="2312" max="2312" width="17.85546875" style="1" customWidth="1"/>
    <col min="2313" max="2313" width="16.5703125" style="1" customWidth="1"/>
    <col min="2314" max="2314" width="11.28515625" style="1" customWidth="1"/>
    <col min="2315" max="2315" width="10.85546875" style="1" customWidth="1"/>
    <col min="2316" max="2316" width="13.5703125" style="1" customWidth="1"/>
    <col min="2317" max="2317" width="13.85546875" style="1" bestFit="1" customWidth="1"/>
    <col min="2318" max="2560" width="9.140625" style="1"/>
    <col min="2561" max="2561" width="46.5703125" style="1" customWidth="1"/>
    <col min="2562" max="2562" width="6.5703125" style="1" customWidth="1"/>
    <col min="2563" max="2563" width="6.85546875" style="1" customWidth="1"/>
    <col min="2564" max="2564" width="6.42578125" style="1" customWidth="1"/>
    <col min="2565" max="2566" width="0" style="1" hidden="1" customWidth="1"/>
    <col min="2567" max="2567" width="16.85546875" style="1" customWidth="1"/>
    <col min="2568" max="2568" width="17.85546875" style="1" customWidth="1"/>
    <col min="2569" max="2569" width="16.5703125" style="1" customWidth="1"/>
    <col min="2570" max="2570" width="11.28515625" style="1" customWidth="1"/>
    <col min="2571" max="2571" width="10.85546875" style="1" customWidth="1"/>
    <col min="2572" max="2572" width="13.5703125" style="1" customWidth="1"/>
    <col min="2573" max="2573" width="13.85546875" style="1" bestFit="1" customWidth="1"/>
    <col min="2574" max="2816" width="9.140625" style="1"/>
    <col min="2817" max="2817" width="46.5703125" style="1" customWidth="1"/>
    <col min="2818" max="2818" width="6.5703125" style="1" customWidth="1"/>
    <col min="2819" max="2819" width="6.85546875" style="1" customWidth="1"/>
    <col min="2820" max="2820" width="6.42578125" style="1" customWidth="1"/>
    <col min="2821" max="2822" width="0" style="1" hidden="1" customWidth="1"/>
    <col min="2823" max="2823" width="16.85546875" style="1" customWidth="1"/>
    <col min="2824" max="2824" width="17.85546875" style="1" customWidth="1"/>
    <col min="2825" max="2825" width="16.5703125" style="1" customWidth="1"/>
    <col min="2826" max="2826" width="11.28515625" style="1" customWidth="1"/>
    <col min="2827" max="2827" width="10.85546875" style="1" customWidth="1"/>
    <col min="2828" max="2828" width="13.5703125" style="1" customWidth="1"/>
    <col min="2829" max="2829" width="13.85546875" style="1" bestFit="1" customWidth="1"/>
    <col min="2830" max="3072" width="9.140625" style="1"/>
    <col min="3073" max="3073" width="46.5703125" style="1" customWidth="1"/>
    <col min="3074" max="3074" width="6.5703125" style="1" customWidth="1"/>
    <col min="3075" max="3075" width="6.85546875" style="1" customWidth="1"/>
    <col min="3076" max="3076" width="6.42578125" style="1" customWidth="1"/>
    <col min="3077" max="3078" width="0" style="1" hidden="1" customWidth="1"/>
    <col min="3079" max="3079" width="16.85546875" style="1" customWidth="1"/>
    <col min="3080" max="3080" width="17.85546875" style="1" customWidth="1"/>
    <col min="3081" max="3081" width="16.5703125" style="1" customWidth="1"/>
    <col min="3082" max="3082" width="11.28515625" style="1" customWidth="1"/>
    <col min="3083" max="3083" width="10.85546875" style="1" customWidth="1"/>
    <col min="3084" max="3084" width="13.5703125" style="1" customWidth="1"/>
    <col min="3085" max="3085" width="13.85546875" style="1" bestFit="1" customWidth="1"/>
    <col min="3086" max="3328" width="9.140625" style="1"/>
    <col min="3329" max="3329" width="46.5703125" style="1" customWidth="1"/>
    <col min="3330" max="3330" width="6.5703125" style="1" customWidth="1"/>
    <col min="3331" max="3331" width="6.85546875" style="1" customWidth="1"/>
    <col min="3332" max="3332" width="6.42578125" style="1" customWidth="1"/>
    <col min="3333" max="3334" width="0" style="1" hidden="1" customWidth="1"/>
    <col min="3335" max="3335" width="16.85546875" style="1" customWidth="1"/>
    <col min="3336" max="3336" width="17.85546875" style="1" customWidth="1"/>
    <col min="3337" max="3337" width="16.5703125" style="1" customWidth="1"/>
    <col min="3338" max="3338" width="11.28515625" style="1" customWidth="1"/>
    <col min="3339" max="3339" width="10.85546875" style="1" customWidth="1"/>
    <col min="3340" max="3340" width="13.5703125" style="1" customWidth="1"/>
    <col min="3341" max="3341" width="13.85546875" style="1" bestFit="1" customWidth="1"/>
    <col min="3342" max="3584" width="9.140625" style="1"/>
    <col min="3585" max="3585" width="46.5703125" style="1" customWidth="1"/>
    <col min="3586" max="3586" width="6.5703125" style="1" customWidth="1"/>
    <col min="3587" max="3587" width="6.85546875" style="1" customWidth="1"/>
    <col min="3588" max="3588" width="6.42578125" style="1" customWidth="1"/>
    <col min="3589" max="3590" width="0" style="1" hidden="1" customWidth="1"/>
    <col min="3591" max="3591" width="16.85546875" style="1" customWidth="1"/>
    <col min="3592" max="3592" width="17.85546875" style="1" customWidth="1"/>
    <col min="3593" max="3593" width="16.5703125" style="1" customWidth="1"/>
    <col min="3594" max="3594" width="11.28515625" style="1" customWidth="1"/>
    <col min="3595" max="3595" width="10.85546875" style="1" customWidth="1"/>
    <col min="3596" max="3596" width="13.5703125" style="1" customWidth="1"/>
    <col min="3597" max="3597" width="13.85546875" style="1" bestFit="1" customWidth="1"/>
    <col min="3598" max="3840" width="9.140625" style="1"/>
    <col min="3841" max="3841" width="46.5703125" style="1" customWidth="1"/>
    <col min="3842" max="3842" width="6.5703125" style="1" customWidth="1"/>
    <col min="3843" max="3843" width="6.85546875" style="1" customWidth="1"/>
    <col min="3844" max="3844" width="6.42578125" style="1" customWidth="1"/>
    <col min="3845" max="3846" width="0" style="1" hidden="1" customWidth="1"/>
    <col min="3847" max="3847" width="16.85546875" style="1" customWidth="1"/>
    <col min="3848" max="3848" width="17.85546875" style="1" customWidth="1"/>
    <col min="3849" max="3849" width="16.5703125" style="1" customWidth="1"/>
    <col min="3850" max="3850" width="11.28515625" style="1" customWidth="1"/>
    <col min="3851" max="3851" width="10.85546875" style="1" customWidth="1"/>
    <col min="3852" max="3852" width="13.5703125" style="1" customWidth="1"/>
    <col min="3853" max="3853" width="13.85546875" style="1" bestFit="1" customWidth="1"/>
    <col min="3854" max="4096" width="9.140625" style="1"/>
    <col min="4097" max="4097" width="46.5703125" style="1" customWidth="1"/>
    <col min="4098" max="4098" width="6.5703125" style="1" customWidth="1"/>
    <col min="4099" max="4099" width="6.85546875" style="1" customWidth="1"/>
    <col min="4100" max="4100" width="6.42578125" style="1" customWidth="1"/>
    <col min="4101" max="4102" width="0" style="1" hidden="1" customWidth="1"/>
    <col min="4103" max="4103" width="16.85546875" style="1" customWidth="1"/>
    <col min="4104" max="4104" width="17.85546875" style="1" customWidth="1"/>
    <col min="4105" max="4105" width="16.5703125" style="1" customWidth="1"/>
    <col min="4106" max="4106" width="11.28515625" style="1" customWidth="1"/>
    <col min="4107" max="4107" width="10.85546875" style="1" customWidth="1"/>
    <col min="4108" max="4108" width="13.5703125" style="1" customWidth="1"/>
    <col min="4109" max="4109" width="13.85546875" style="1" bestFit="1" customWidth="1"/>
    <col min="4110" max="4352" width="9.140625" style="1"/>
    <col min="4353" max="4353" width="46.5703125" style="1" customWidth="1"/>
    <col min="4354" max="4354" width="6.5703125" style="1" customWidth="1"/>
    <col min="4355" max="4355" width="6.85546875" style="1" customWidth="1"/>
    <col min="4356" max="4356" width="6.42578125" style="1" customWidth="1"/>
    <col min="4357" max="4358" width="0" style="1" hidden="1" customWidth="1"/>
    <col min="4359" max="4359" width="16.85546875" style="1" customWidth="1"/>
    <col min="4360" max="4360" width="17.85546875" style="1" customWidth="1"/>
    <col min="4361" max="4361" width="16.5703125" style="1" customWidth="1"/>
    <col min="4362" max="4362" width="11.28515625" style="1" customWidth="1"/>
    <col min="4363" max="4363" width="10.85546875" style="1" customWidth="1"/>
    <col min="4364" max="4364" width="13.5703125" style="1" customWidth="1"/>
    <col min="4365" max="4365" width="13.85546875" style="1" bestFit="1" customWidth="1"/>
    <col min="4366" max="4608" width="9.140625" style="1"/>
    <col min="4609" max="4609" width="46.5703125" style="1" customWidth="1"/>
    <col min="4610" max="4610" width="6.5703125" style="1" customWidth="1"/>
    <col min="4611" max="4611" width="6.85546875" style="1" customWidth="1"/>
    <col min="4612" max="4612" width="6.42578125" style="1" customWidth="1"/>
    <col min="4613" max="4614" width="0" style="1" hidden="1" customWidth="1"/>
    <col min="4615" max="4615" width="16.85546875" style="1" customWidth="1"/>
    <col min="4616" max="4616" width="17.85546875" style="1" customWidth="1"/>
    <col min="4617" max="4617" width="16.5703125" style="1" customWidth="1"/>
    <col min="4618" max="4618" width="11.28515625" style="1" customWidth="1"/>
    <col min="4619" max="4619" width="10.85546875" style="1" customWidth="1"/>
    <col min="4620" max="4620" width="13.5703125" style="1" customWidth="1"/>
    <col min="4621" max="4621" width="13.85546875" style="1" bestFit="1" customWidth="1"/>
    <col min="4622" max="4864" width="9.140625" style="1"/>
    <col min="4865" max="4865" width="46.5703125" style="1" customWidth="1"/>
    <col min="4866" max="4866" width="6.5703125" style="1" customWidth="1"/>
    <col min="4867" max="4867" width="6.85546875" style="1" customWidth="1"/>
    <col min="4868" max="4868" width="6.42578125" style="1" customWidth="1"/>
    <col min="4869" max="4870" width="0" style="1" hidden="1" customWidth="1"/>
    <col min="4871" max="4871" width="16.85546875" style="1" customWidth="1"/>
    <col min="4872" max="4872" width="17.85546875" style="1" customWidth="1"/>
    <col min="4873" max="4873" width="16.5703125" style="1" customWidth="1"/>
    <col min="4874" max="4874" width="11.28515625" style="1" customWidth="1"/>
    <col min="4875" max="4875" width="10.85546875" style="1" customWidth="1"/>
    <col min="4876" max="4876" width="13.5703125" style="1" customWidth="1"/>
    <col min="4877" max="4877" width="13.85546875" style="1" bestFit="1" customWidth="1"/>
    <col min="4878" max="5120" width="9.140625" style="1"/>
    <col min="5121" max="5121" width="46.5703125" style="1" customWidth="1"/>
    <col min="5122" max="5122" width="6.5703125" style="1" customWidth="1"/>
    <col min="5123" max="5123" width="6.85546875" style="1" customWidth="1"/>
    <col min="5124" max="5124" width="6.42578125" style="1" customWidth="1"/>
    <col min="5125" max="5126" width="0" style="1" hidden="1" customWidth="1"/>
    <col min="5127" max="5127" width="16.85546875" style="1" customWidth="1"/>
    <col min="5128" max="5128" width="17.85546875" style="1" customWidth="1"/>
    <col min="5129" max="5129" width="16.5703125" style="1" customWidth="1"/>
    <col min="5130" max="5130" width="11.28515625" style="1" customWidth="1"/>
    <col min="5131" max="5131" width="10.85546875" style="1" customWidth="1"/>
    <col min="5132" max="5132" width="13.5703125" style="1" customWidth="1"/>
    <col min="5133" max="5133" width="13.85546875" style="1" bestFit="1" customWidth="1"/>
    <col min="5134" max="5376" width="9.140625" style="1"/>
    <col min="5377" max="5377" width="46.5703125" style="1" customWidth="1"/>
    <col min="5378" max="5378" width="6.5703125" style="1" customWidth="1"/>
    <col min="5379" max="5379" width="6.85546875" style="1" customWidth="1"/>
    <col min="5380" max="5380" width="6.42578125" style="1" customWidth="1"/>
    <col min="5381" max="5382" width="0" style="1" hidden="1" customWidth="1"/>
    <col min="5383" max="5383" width="16.85546875" style="1" customWidth="1"/>
    <col min="5384" max="5384" width="17.85546875" style="1" customWidth="1"/>
    <col min="5385" max="5385" width="16.5703125" style="1" customWidth="1"/>
    <col min="5386" max="5386" width="11.28515625" style="1" customWidth="1"/>
    <col min="5387" max="5387" width="10.85546875" style="1" customWidth="1"/>
    <col min="5388" max="5388" width="13.5703125" style="1" customWidth="1"/>
    <col min="5389" max="5389" width="13.85546875" style="1" bestFit="1" customWidth="1"/>
    <col min="5390" max="5632" width="9.140625" style="1"/>
    <col min="5633" max="5633" width="46.5703125" style="1" customWidth="1"/>
    <col min="5634" max="5634" width="6.5703125" style="1" customWidth="1"/>
    <col min="5635" max="5635" width="6.85546875" style="1" customWidth="1"/>
    <col min="5636" max="5636" width="6.42578125" style="1" customWidth="1"/>
    <col min="5637" max="5638" width="0" style="1" hidden="1" customWidth="1"/>
    <col min="5639" max="5639" width="16.85546875" style="1" customWidth="1"/>
    <col min="5640" max="5640" width="17.85546875" style="1" customWidth="1"/>
    <col min="5641" max="5641" width="16.5703125" style="1" customWidth="1"/>
    <col min="5642" max="5642" width="11.28515625" style="1" customWidth="1"/>
    <col min="5643" max="5643" width="10.85546875" style="1" customWidth="1"/>
    <col min="5644" max="5644" width="13.5703125" style="1" customWidth="1"/>
    <col min="5645" max="5645" width="13.85546875" style="1" bestFit="1" customWidth="1"/>
    <col min="5646" max="5888" width="9.140625" style="1"/>
    <col min="5889" max="5889" width="46.5703125" style="1" customWidth="1"/>
    <col min="5890" max="5890" width="6.5703125" style="1" customWidth="1"/>
    <col min="5891" max="5891" width="6.85546875" style="1" customWidth="1"/>
    <col min="5892" max="5892" width="6.42578125" style="1" customWidth="1"/>
    <col min="5893" max="5894" width="0" style="1" hidden="1" customWidth="1"/>
    <col min="5895" max="5895" width="16.85546875" style="1" customWidth="1"/>
    <col min="5896" max="5896" width="17.85546875" style="1" customWidth="1"/>
    <col min="5897" max="5897" width="16.5703125" style="1" customWidth="1"/>
    <col min="5898" max="5898" width="11.28515625" style="1" customWidth="1"/>
    <col min="5899" max="5899" width="10.85546875" style="1" customWidth="1"/>
    <col min="5900" max="5900" width="13.5703125" style="1" customWidth="1"/>
    <col min="5901" max="5901" width="13.85546875" style="1" bestFit="1" customWidth="1"/>
    <col min="5902" max="6144" width="9.140625" style="1"/>
    <col min="6145" max="6145" width="46.5703125" style="1" customWidth="1"/>
    <col min="6146" max="6146" width="6.5703125" style="1" customWidth="1"/>
    <col min="6147" max="6147" width="6.85546875" style="1" customWidth="1"/>
    <col min="6148" max="6148" width="6.42578125" style="1" customWidth="1"/>
    <col min="6149" max="6150" width="0" style="1" hidden="1" customWidth="1"/>
    <col min="6151" max="6151" width="16.85546875" style="1" customWidth="1"/>
    <col min="6152" max="6152" width="17.85546875" style="1" customWidth="1"/>
    <col min="6153" max="6153" width="16.5703125" style="1" customWidth="1"/>
    <col min="6154" max="6154" width="11.28515625" style="1" customWidth="1"/>
    <col min="6155" max="6155" width="10.85546875" style="1" customWidth="1"/>
    <col min="6156" max="6156" width="13.5703125" style="1" customWidth="1"/>
    <col min="6157" max="6157" width="13.85546875" style="1" bestFit="1" customWidth="1"/>
    <col min="6158" max="6400" width="9.140625" style="1"/>
    <col min="6401" max="6401" width="46.5703125" style="1" customWidth="1"/>
    <col min="6402" max="6402" width="6.5703125" style="1" customWidth="1"/>
    <col min="6403" max="6403" width="6.85546875" style="1" customWidth="1"/>
    <col min="6404" max="6404" width="6.42578125" style="1" customWidth="1"/>
    <col min="6405" max="6406" width="0" style="1" hidden="1" customWidth="1"/>
    <col min="6407" max="6407" width="16.85546875" style="1" customWidth="1"/>
    <col min="6408" max="6408" width="17.85546875" style="1" customWidth="1"/>
    <col min="6409" max="6409" width="16.5703125" style="1" customWidth="1"/>
    <col min="6410" max="6410" width="11.28515625" style="1" customWidth="1"/>
    <col min="6411" max="6411" width="10.85546875" style="1" customWidth="1"/>
    <col min="6412" max="6412" width="13.5703125" style="1" customWidth="1"/>
    <col min="6413" max="6413" width="13.85546875" style="1" bestFit="1" customWidth="1"/>
    <col min="6414" max="6656" width="9.140625" style="1"/>
    <col min="6657" max="6657" width="46.5703125" style="1" customWidth="1"/>
    <col min="6658" max="6658" width="6.5703125" style="1" customWidth="1"/>
    <col min="6659" max="6659" width="6.85546875" style="1" customWidth="1"/>
    <col min="6660" max="6660" width="6.42578125" style="1" customWidth="1"/>
    <col min="6661" max="6662" width="0" style="1" hidden="1" customWidth="1"/>
    <col min="6663" max="6663" width="16.85546875" style="1" customWidth="1"/>
    <col min="6664" max="6664" width="17.85546875" style="1" customWidth="1"/>
    <col min="6665" max="6665" width="16.5703125" style="1" customWidth="1"/>
    <col min="6666" max="6666" width="11.28515625" style="1" customWidth="1"/>
    <col min="6667" max="6667" width="10.85546875" style="1" customWidth="1"/>
    <col min="6668" max="6668" width="13.5703125" style="1" customWidth="1"/>
    <col min="6669" max="6669" width="13.85546875" style="1" bestFit="1" customWidth="1"/>
    <col min="6670" max="6912" width="9.140625" style="1"/>
    <col min="6913" max="6913" width="46.5703125" style="1" customWidth="1"/>
    <col min="6914" max="6914" width="6.5703125" style="1" customWidth="1"/>
    <col min="6915" max="6915" width="6.85546875" style="1" customWidth="1"/>
    <col min="6916" max="6916" width="6.42578125" style="1" customWidth="1"/>
    <col min="6917" max="6918" width="0" style="1" hidden="1" customWidth="1"/>
    <col min="6919" max="6919" width="16.85546875" style="1" customWidth="1"/>
    <col min="6920" max="6920" width="17.85546875" style="1" customWidth="1"/>
    <col min="6921" max="6921" width="16.5703125" style="1" customWidth="1"/>
    <col min="6922" max="6922" width="11.28515625" style="1" customWidth="1"/>
    <col min="6923" max="6923" width="10.85546875" style="1" customWidth="1"/>
    <col min="6924" max="6924" width="13.5703125" style="1" customWidth="1"/>
    <col min="6925" max="6925" width="13.85546875" style="1" bestFit="1" customWidth="1"/>
    <col min="6926" max="7168" width="9.140625" style="1"/>
    <col min="7169" max="7169" width="46.5703125" style="1" customWidth="1"/>
    <col min="7170" max="7170" width="6.5703125" style="1" customWidth="1"/>
    <col min="7171" max="7171" width="6.85546875" style="1" customWidth="1"/>
    <col min="7172" max="7172" width="6.42578125" style="1" customWidth="1"/>
    <col min="7173" max="7174" width="0" style="1" hidden="1" customWidth="1"/>
    <col min="7175" max="7175" width="16.85546875" style="1" customWidth="1"/>
    <col min="7176" max="7176" width="17.85546875" style="1" customWidth="1"/>
    <col min="7177" max="7177" width="16.5703125" style="1" customWidth="1"/>
    <col min="7178" max="7178" width="11.28515625" style="1" customWidth="1"/>
    <col min="7179" max="7179" width="10.85546875" style="1" customWidth="1"/>
    <col min="7180" max="7180" width="13.5703125" style="1" customWidth="1"/>
    <col min="7181" max="7181" width="13.85546875" style="1" bestFit="1" customWidth="1"/>
    <col min="7182" max="7424" width="9.140625" style="1"/>
    <col min="7425" max="7425" width="46.5703125" style="1" customWidth="1"/>
    <col min="7426" max="7426" width="6.5703125" style="1" customWidth="1"/>
    <col min="7427" max="7427" width="6.85546875" style="1" customWidth="1"/>
    <col min="7428" max="7428" width="6.42578125" style="1" customWidth="1"/>
    <col min="7429" max="7430" width="0" style="1" hidden="1" customWidth="1"/>
    <col min="7431" max="7431" width="16.85546875" style="1" customWidth="1"/>
    <col min="7432" max="7432" width="17.85546875" style="1" customWidth="1"/>
    <col min="7433" max="7433" width="16.5703125" style="1" customWidth="1"/>
    <col min="7434" max="7434" width="11.28515625" style="1" customWidth="1"/>
    <col min="7435" max="7435" width="10.85546875" style="1" customWidth="1"/>
    <col min="7436" max="7436" width="13.5703125" style="1" customWidth="1"/>
    <col min="7437" max="7437" width="13.85546875" style="1" bestFit="1" customWidth="1"/>
    <col min="7438" max="7680" width="9.140625" style="1"/>
    <col min="7681" max="7681" width="46.5703125" style="1" customWidth="1"/>
    <col min="7682" max="7682" width="6.5703125" style="1" customWidth="1"/>
    <col min="7683" max="7683" width="6.85546875" style="1" customWidth="1"/>
    <col min="7684" max="7684" width="6.42578125" style="1" customWidth="1"/>
    <col min="7685" max="7686" width="0" style="1" hidden="1" customWidth="1"/>
    <col min="7687" max="7687" width="16.85546875" style="1" customWidth="1"/>
    <col min="7688" max="7688" width="17.85546875" style="1" customWidth="1"/>
    <col min="7689" max="7689" width="16.5703125" style="1" customWidth="1"/>
    <col min="7690" max="7690" width="11.28515625" style="1" customWidth="1"/>
    <col min="7691" max="7691" width="10.85546875" style="1" customWidth="1"/>
    <col min="7692" max="7692" width="13.5703125" style="1" customWidth="1"/>
    <col min="7693" max="7693" width="13.85546875" style="1" bestFit="1" customWidth="1"/>
    <col min="7694" max="7936" width="9.140625" style="1"/>
    <col min="7937" max="7937" width="46.5703125" style="1" customWidth="1"/>
    <col min="7938" max="7938" width="6.5703125" style="1" customWidth="1"/>
    <col min="7939" max="7939" width="6.85546875" style="1" customWidth="1"/>
    <col min="7940" max="7940" width="6.42578125" style="1" customWidth="1"/>
    <col min="7941" max="7942" width="0" style="1" hidden="1" customWidth="1"/>
    <col min="7943" max="7943" width="16.85546875" style="1" customWidth="1"/>
    <col min="7944" max="7944" width="17.85546875" style="1" customWidth="1"/>
    <col min="7945" max="7945" width="16.5703125" style="1" customWidth="1"/>
    <col min="7946" max="7946" width="11.28515625" style="1" customWidth="1"/>
    <col min="7947" max="7947" width="10.85546875" style="1" customWidth="1"/>
    <col min="7948" max="7948" width="13.5703125" style="1" customWidth="1"/>
    <col min="7949" max="7949" width="13.85546875" style="1" bestFit="1" customWidth="1"/>
    <col min="7950" max="8192" width="9.140625" style="1"/>
    <col min="8193" max="8193" width="46.5703125" style="1" customWidth="1"/>
    <col min="8194" max="8194" width="6.5703125" style="1" customWidth="1"/>
    <col min="8195" max="8195" width="6.85546875" style="1" customWidth="1"/>
    <col min="8196" max="8196" width="6.42578125" style="1" customWidth="1"/>
    <col min="8197" max="8198" width="0" style="1" hidden="1" customWidth="1"/>
    <col min="8199" max="8199" width="16.85546875" style="1" customWidth="1"/>
    <col min="8200" max="8200" width="17.85546875" style="1" customWidth="1"/>
    <col min="8201" max="8201" width="16.5703125" style="1" customWidth="1"/>
    <col min="8202" max="8202" width="11.28515625" style="1" customWidth="1"/>
    <col min="8203" max="8203" width="10.85546875" style="1" customWidth="1"/>
    <col min="8204" max="8204" width="13.5703125" style="1" customWidth="1"/>
    <col min="8205" max="8205" width="13.85546875" style="1" bestFit="1" customWidth="1"/>
    <col min="8206" max="8448" width="9.140625" style="1"/>
    <col min="8449" max="8449" width="46.5703125" style="1" customWidth="1"/>
    <col min="8450" max="8450" width="6.5703125" style="1" customWidth="1"/>
    <col min="8451" max="8451" width="6.85546875" style="1" customWidth="1"/>
    <col min="8452" max="8452" width="6.42578125" style="1" customWidth="1"/>
    <col min="8453" max="8454" width="0" style="1" hidden="1" customWidth="1"/>
    <col min="8455" max="8455" width="16.85546875" style="1" customWidth="1"/>
    <col min="8456" max="8456" width="17.85546875" style="1" customWidth="1"/>
    <col min="8457" max="8457" width="16.5703125" style="1" customWidth="1"/>
    <col min="8458" max="8458" width="11.28515625" style="1" customWidth="1"/>
    <col min="8459" max="8459" width="10.85546875" style="1" customWidth="1"/>
    <col min="8460" max="8460" width="13.5703125" style="1" customWidth="1"/>
    <col min="8461" max="8461" width="13.85546875" style="1" bestFit="1" customWidth="1"/>
    <col min="8462" max="8704" width="9.140625" style="1"/>
    <col min="8705" max="8705" width="46.5703125" style="1" customWidth="1"/>
    <col min="8706" max="8706" width="6.5703125" style="1" customWidth="1"/>
    <col min="8707" max="8707" width="6.85546875" style="1" customWidth="1"/>
    <col min="8708" max="8708" width="6.42578125" style="1" customWidth="1"/>
    <col min="8709" max="8710" width="0" style="1" hidden="1" customWidth="1"/>
    <col min="8711" max="8711" width="16.85546875" style="1" customWidth="1"/>
    <col min="8712" max="8712" width="17.85546875" style="1" customWidth="1"/>
    <col min="8713" max="8713" width="16.5703125" style="1" customWidth="1"/>
    <col min="8714" max="8714" width="11.28515625" style="1" customWidth="1"/>
    <col min="8715" max="8715" width="10.85546875" style="1" customWidth="1"/>
    <col min="8716" max="8716" width="13.5703125" style="1" customWidth="1"/>
    <col min="8717" max="8717" width="13.85546875" style="1" bestFit="1" customWidth="1"/>
    <col min="8718" max="8960" width="9.140625" style="1"/>
    <col min="8961" max="8961" width="46.5703125" style="1" customWidth="1"/>
    <col min="8962" max="8962" width="6.5703125" style="1" customWidth="1"/>
    <col min="8963" max="8963" width="6.85546875" style="1" customWidth="1"/>
    <col min="8964" max="8964" width="6.42578125" style="1" customWidth="1"/>
    <col min="8965" max="8966" width="0" style="1" hidden="1" customWidth="1"/>
    <col min="8967" max="8967" width="16.85546875" style="1" customWidth="1"/>
    <col min="8968" max="8968" width="17.85546875" style="1" customWidth="1"/>
    <col min="8969" max="8969" width="16.5703125" style="1" customWidth="1"/>
    <col min="8970" max="8970" width="11.28515625" style="1" customWidth="1"/>
    <col min="8971" max="8971" width="10.85546875" style="1" customWidth="1"/>
    <col min="8972" max="8972" width="13.5703125" style="1" customWidth="1"/>
    <col min="8973" max="8973" width="13.85546875" style="1" bestFit="1" customWidth="1"/>
    <col min="8974" max="9216" width="9.140625" style="1"/>
    <col min="9217" max="9217" width="46.5703125" style="1" customWidth="1"/>
    <col min="9218" max="9218" width="6.5703125" style="1" customWidth="1"/>
    <col min="9219" max="9219" width="6.85546875" style="1" customWidth="1"/>
    <col min="9220" max="9220" width="6.42578125" style="1" customWidth="1"/>
    <col min="9221" max="9222" width="0" style="1" hidden="1" customWidth="1"/>
    <col min="9223" max="9223" width="16.85546875" style="1" customWidth="1"/>
    <col min="9224" max="9224" width="17.85546875" style="1" customWidth="1"/>
    <col min="9225" max="9225" width="16.5703125" style="1" customWidth="1"/>
    <col min="9226" max="9226" width="11.28515625" style="1" customWidth="1"/>
    <col min="9227" max="9227" width="10.85546875" style="1" customWidth="1"/>
    <col min="9228" max="9228" width="13.5703125" style="1" customWidth="1"/>
    <col min="9229" max="9229" width="13.85546875" style="1" bestFit="1" customWidth="1"/>
    <col min="9230" max="9472" width="9.140625" style="1"/>
    <col min="9473" max="9473" width="46.5703125" style="1" customWidth="1"/>
    <col min="9474" max="9474" width="6.5703125" style="1" customWidth="1"/>
    <col min="9475" max="9475" width="6.85546875" style="1" customWidth="1"/>
    <col min="9476" max="9476" width="6.42578125" style="1" customWidth="1"/>
    <col min="9477" max="9478" width="0" style="1" hidden="1" customWidth="1"/>
    <col min="9479" max="9479" width="16.85546875" style="1" customWidth="1"/>
    <col min="9480" max="9480" width="17.85546875" style="1" customWidth="1"/>
    <col min="9481" max="9481" width="16.5703125" style="1" customWidth="1"/>
    <col min="9482" max="9482" width="11.28515625" style="1" customWidth="1"/>
    <col min="9483" max="9483" width="10.85546875" style="1" customWidth="1"/>
    <col min="9484" max="9484" width="13.5703125" style="1" customWidth="1"/>
    <col min="9485" max="9485" width="13.85546875" style="1" bestFit="1" customWidth="1"/>
    <col min="9486" max="9728" width="9.140625" style="1"/>
    <col min="9729" max="9729" width="46.5703125" style="1" customWidth="1"/>
    <col min="9730" max="9730" width="6.5703125" style="1" customWidth="1"/>
    <col min="9731" max="9731" width="6.85546875" style="1" customWidth="1"/>
    <col min="9732" max="9732" width="6.42578125" style="1" customWidth="1"/>
    <col min="9733" max="9734" width="0" style="1" hidden="1" customWidth="1"/>
    <col min="9735" max="9735" width="16.85546875" style="1" customWidth="1"/>
    <col min="9736" max="9736" width="17.85546875" style="1" customWidth="1"/>
    <col min="9737" max="9737" width="16.5703125" style="1" customWidth="1"/>
    <col min="9738" max="9738" width="11.28515625" style="1" customWidth="1"/>
    <col min="9739" max="9739" width="10.85546875" style="1" customWidth="1"/>
    <col min="9740" max="9740" width="13.5703125" style="1" customWidth="1"/>
    <col min="9741" max="9741" width="13.85546875" style="1" bestFit="1" customWidth="1"/>
    <col min="9742" max="9984" width="9.140625" style="1"/>
    <col min="9985" max="9985" width="46.5703125" style="1" customWidth="1"/>
    <col min="9986" max="9986" width="6.5703125" style="1" customWidth="1"/>
    <col min="9987" max="9987" width="6.85546875" style="1" customWidth="1"/>
    <col min="9988" max="9988" width="6.42578125" style="1" customWidth="1"/>
    <col min="9989" max="9990" width="0" style="1" hidden="1" customWidth="1"/>
    <col min="9991" max="9991" width="16.85546875" style="1" customWidth="1"/>
    <col min="9992" max="9992" width="17.85546875" style="1" customWidth="1"/>
    <col min="9993" max="9993" width="16.5703125" style="1" customWidth="1"/>
    <col min="9994" max="9994" width="11.28515625" style="1" customWidth="1"/>
    <col min="9995" max="9995" width="10.85546875" style="1" customWidth="1"/>
    <col min="9996" max="9996" width="13.5703125" style="1" customWidth="1"/>
    <col min="9997" max="9997" width="13.85546875" style="1" bestFit="1" customWidth="1"/>
    <col min="9998" max="10240" width="9.140625" style="1"/>
    <col min="10241" max="10241" width="46.5703125" style="1" customWidth="1"/>
    <col min="10242" max="10242" width="6.5703125" style="1" customWidth="1"/>
    <col min="10243" max="10243" width="6.85546875" style="1" customWidth="1"/>
    <col min="10244" max="10244" width="6.42578125" style="1" customWidth="1"/>
    <col min="10245" max="10246" width="0" style="1" hidden="1" customWidth="1"/>
    <col min="10247" max="10247" width="16.85546875" style="1" customWidth="1"/>
    <col min="10248" max="10248" width="17.85546875" style="1" customWidth="1"/>
    <col min="10249" max="10249" width="16.5703125" style="1" customWidth="1"/>
    <col min="10250" max="10250" width="11.28515625" style="1" customWidth="1"/>
    <col min="10251" max="10251" width="10.85546875" style="1" customWidth="1"/>
    <col min="10252" max="10252" width="13.5703125" style="1" customWidth="1"/>
    <col min="10253" max="10253" width="13.85546875" style="1" bestFit="1" customWidth="1"/>
    <col min="10254" max="10496" width="9.140625" style="1"/>
    <col min="10497" max="10497" width="46.5703125" style="1" customWidth="1"/>
    <col min="10498" max="10498" width="6.5703125" style="1" customWidth="1"/>
    <col min="10499" max="10499" width="6.85546875" style="1" customWidth="1"/>
    <col min="10500" max="10500" width="6.42578125" style="1" customWidth="1"/>
    <col min="10501" max="10502" width="0" style="1" hidden="1" customWidth="1"/>
    <col min="10503" max="10503" width="16.85546875" style="1" customWidth="1"/>
    <col min="10504" max="10504" width="17.85546875" style="1" customWidth="1"/>
    <col min="10505" max="10505" width="16.5703125" style="1" customWidth="1"/>
    <col min="10506" max="10506" width="11.28515625" style="1" customWidth="1"/>
    <col min="10507" max="10507" width="10.85546875" style="1" customWidth="1"/>
    <col min="10508" max="10508" width="13.5703125" style="1" customWidth="1"/>
    <col min="10509" max="10509" width="13.85546875" style="1" bestFit="1" customWidth="1"/>
    <col min="10510" max="10752" width="9.140625" style="1"/>
    <col min="10753" max="10753" width="46.5703125" style="1" customWidth="1"/>
    <col min="10754" max="10754" width="6.5703125" style="1" customWidth="1"/>
    <col min="10755" max="10755" width="6.85546875" style="1" customWidth="1"/>
    <col min="10756" max="10756" width="6.42578125" style="1" customWidth="1"/>
    <col min="10757" max="10758" width="0" style="1" hidden="1" customWidth="1"/>
    <col min="10759" max="10759" width="16.85546875" style="1" customWidth="1"/>
    <col min="10760" max="10760" width="17.85546875" style="1" customWidth="1"/>
    <col min="10761" max="10761" width="16.5703125" style="1" customWidth="1"/>
    <col min="10762" max="10762" width="11.28515625" style="1" customWidth="1"/>
    <col min="10763" max="10763" width="10.85546875" style="1" customWidth="1"/>
    <col min="10764" max="10764" width="13.5703125" style="1" customWidth="1"/>
    <col min="10765" max="10765" width="13.85546875" style="1" bestFit="1" customWidth="1"/>
    <col min="10766" max="11008" width="9.140625" style="1"/>
    <col min="11009" max="11009" width="46.5703125" style="1" customWidth="1"/>
    <col min="11010" max="11010" width="6.5703125" style="1" customWidth="1"/>
    <col min="11011" max="11011" width="6.85546875" style="1" customWidth="1"/>
    <col min="11012" max="11012" width="6.42578125" style="1" customWidth="1"/>
    <col min="11013" max="11014" width="0" style="1" hidden="1" customWidth="1"/>
    <col min="11015" max="11015" width="16.85546875" style="1" customWidth="1"/>
    <col min="11016" max="11016" width="17.85546875" style="1" customWidth="1"/>
    <col min="11017" max="11017" width="16.5703125" style="1" customWidth="1"/>
    <col min="11018" max="11018" width="11.28515625" style="1" customWidth="1"/>
    <col min="11019" max="11019" width="10.85546875" style="1" customWidth="1"/>
    <col min="11020" max="11020" width="13.5703125" style="1" customWidth="1"/>
    <col min="11021" max="11021" width="13.85546875" style="1" bestFit="1" customWidth="1"/>
    <col min="11022" max="11264" width="9.140625" style="1"/>
    <col min="11265" max="11265" width="46.5703125" style="1" customWidth="1"/>
    <col min="11266" max="11266" width="6.5703125" style="1" customWidth="1"/>
    <col min="11267" max="11267" width="6.85546875" style="1" customWidth="1"/>
    <col min="11268" max="11268" width="6.42578125" style="1" customWidth="1"/>
    <col min="11269" max="11270" width="0" style="1" hidden="1" customWidth="1"/>
    <col min="11271" max="11271" width="16.85546875" style="1" customWidth="1"/>
    <col min="11272" max="11272" width="17.85546875" style="1" customWidth="1"/>
    <col min="11273" max="11273" width="16.5703125" style="1" customWidth="1"/>
    <col min="11274" max="11274" width="11.28515625" style="1" customWidth="1"/>
    <col min="11275" max="11275" width="10.85546875" style="1" customWidth="1"/>
    <col min="11276" max="11276" width="13.5703125" style="1" customWidth="1"/>
    <col min="11277" max="11277" width="13.85546875" style="1" bestFit="1" customWidth="1"/>
    <col min="11278" max="11520" width="9.140625" style="1"/>
    <col min="11521" max="11521" width="46.5703125" style="1" customWidth="1"/>
    <col min="11522" max="11522" width="6.5703125" style="1" customWidth="1"/>
    <col min="11523" max="11523" width="6.85546875" style="1" customWidth="1"/>
    <col min="11524" max="11524" width="6.42578125" style="1" customWidth="1"/>
    <col min="11525" max="11526" width="0" style="1" hidden="1" customWidth="1"/>
    <col min="11527" max="11527" width="16.85546875" style="1" customWidth="1"/>
    <col min="11528" max="11528" width="17.85546875" style="1" customWidth="1"/>
    <col min="11529" max="11529" width="16.5703125" style="1" customWidth="1"/>
    <col min="11530" max="11530" width="11.28515625" style="1" customWidth="1"/>
    <col min="11531" max="11531" width="10.85546875" style="1" customWidth="1"/>
    <col min="11532" max="11532" width="13.5703125" style="1" customWidth="1"/>
    <col min="11533" max="11533" width="13.85546875" style="1" bestFit="1" customWidth="1"/>
    <col min="11534" max="11776" width="9.140625" style="1"/>
    <col min="11777" max="11777" width="46.5703125" style="1" customWidth="1"/>
    <col min="11778" max="11778" width="6.5703125" style="1" customWidth="1"/>
    <col min="11779" max="11779" width="6.85546875" style="1" customWidth="1"/>
    <col min="11780" max="11780" width="6.42578125" style="1" customWidth="1"/>
    <col min="11781" max="11782" width="0" style="1" hidden="1" customWidth="1"/>
    <col min="11783" max="11783" width="16.85546875" style="1" customWidth="1"/>
    <col min="11784" max="11784" width="17.85546875" style="1" customWidth="1"/>
    <col min="11785" max="11785" width="16.5703125" style="1" customWidth="1"/>
    <col min="11786" max="11786" width="11.28515625" style="1" customWidth="1"/>
    <col min="11787" max="11787" width="10.85546875" style="1" customWidth="1"/>
    <col min="11788" max="11788" width="13.5703125" style="1" customWidth="1"/>
    <col min="11789" max="11789" width="13.85546875" style="1" bestFit="1" customWidth="1"/>
    <col min="11790" max="12032" width="9.140625" style="1"/>
    <col min="12033" max="12033" width="46.5703125" style="1" customWidth="1"/>
    <col min="12034" max="12034" width="6.5703125" style="1" customWidth="1"/>
    <col min="12035" max="12035" width="6.85546875" style="1" customWidth="1"/>
    <col min="12036" max="12036" width="6.42578125" style="1" customWidth="1"/>
    <col min="12037" max="12038" width="0" style="1" hidden="1" customWidth="1"/>
    <col min="12039" max="12039" width="16.85546875" style="1" customWidth="1"/>
    <col min="12040" max="12040" width="17.85546875" style="1" customWidth="1"/>
    <col min="12041" max="12041" width="16.5703125" style="1" customWidth="1"/>
    <col min="12042" max="12042" width="11.28515625" style="1" customWidth="1"/>
    <col min="12043" max="12043" width="10.85546875" style="1" customWidth="1"/>
    <col min="12044" max="12044" width="13.5703125" style="1" customWidth="1"/>
    <col min="12045" max="12045" width="13.85546875" style="1" bestFit="1" customWidth="1"/>
    <col min="12046" max="12288" width="9.140625" style="1"/>
    <col min="12289" max="12289" width="46.5703125" style="1" customWidth="1"/>
    <col min="12290" max="12290" width="6.5703125" style="1" customWidth="1"/>
    <col min="12291" max="12291" width="6.85546875" style="1" customWidth="1"/>
    <col min="12292" max="12292" width="6.42578125" style="1" customWidth="1"/>
    <col min="12293" max="12294" width="0" style="1" hidden="1" customWidth="1"/>
    <col min="12295" max="12295" width="16.85546875" style="1" customWidth="1"/>
    <col min="12296" max="12296" width="17.85546875" style="1" customWidth="1"/>
    <col min="12297" max="12297" width="16.5703125" style="1" customWidth="1"/>
    <col min="12298" max="12298" width="11.28515625" style="1" customWidth="1"/>
    <col min="12299" max="12299" width="10.85546875" style="1" customWidth="1"/>
    <col min="12300" max="12300" width="13.5703125" style="1" customWidth="1"/>
    <col min="12301" max="12301" width="13.85546875" style="1" bestFit="1" customWidth="1"/>
    <col min="12302" max="12544" width="9.140625" style="1"/>
    <col min="12545" max="12545" width="46.5703125" style="1" customWidth="1"/>
    <col min="12546" max="12546" width="6.5703125" style="1" customWidth="1"/>
    <col min="12547" max="12547" width="6.85546875" style="1" customWidth="1"/>
    <col min="12548" max="12548" width="6.42578125" style="1" customWidth="1"/>
    <col min="12549" max="12550" width="0" style="1" hidden="1" customWidth="1"/>
    <col min="12551" max="12551" width="16.85546875" style="1" customWidth="1"/>
    <col min="12552" max="12552" width="17.85546875" style="1" customWidth="1"/>
    <col min="12553" max="12553" width="16.5703125" style="1" customWidth="1"/>
    <col min="12554" max="12554" width="11.28515625" style="1" customWidth="1"/>
    <col min="12555" max="12555" width="10.85546875" style="1" customWidth="1"/>
    <col min="12556" max="12556" width="13.5703125" style="1" customWidth="1"/>
    <col min="12557" max="12557" width="13.85546875" style="1" bestFit="1" customWidth="1"/>
    <col min="12558" max="12800" width="9.140625" style="1"/>
    <col min="12801" max="12801" width="46.5703125" style="1" customWidth="1"/>
    <col min="12802" max="12802" width="6.5703125" style="1" customWidth="1"/>
    <col min="12803" max="12803" width="6.85546875" style="1" customWidth="1"/>
    <col min="12804" max="12804" width="6.42578125" style="1" customWidth="1"/>
    <col min="12805" max="12806" width="0" style="1" hidden="1" customWidth="1"/>
    <col min="12807" max="12807" width="16.85546875" style="1" customWidth="1"/>
    <col min="12808" max="12808" width="17.85546875" style="1" customWidth="1"/>
    <col min="12809" max="12809" width="16.5703125" style="1" customWidth="1"/>
    <col min="12810" max="12810" width="11.28515625" style="1" customWidth="1"/>
    <col min="12811" max="12811" width="10.85546875" style="1" customWidth="1"/>
    <col min="12812" max="12812" width="13.5703125" style="1" customWidth="1"/>
    <col min="12813" max="12813" width="13.85546875" style="1" bestFit="1" customWidth="1"/>
    <col min="12814" max="13056" width="9.140625" style="1"/>
    <col min="13057" max="13057" width="46.5703125" style="1" customWidth="1"/>
    <col min="13058" max="13058" width="6.5703125" style="1" customWidth="1"/>
    <col min="13059" max="13059" width="6.85546875" style="1" customWidth="1"/>
    <col min="13060" max="13060" width="6.42578125" style="1" customWidth="1"/>
    <col min="13061" max="13062" width="0" style="1" hidden="1" customWidth="1"/>
    <col min="13063" max="13063" width="16.85546875" style="1" customWidth="1"/>
    <col min="13064" max="13064" width="17.85546875" style="1" customWidth="1"/>
    <col min="13065" max="13065" width="16.5703125" style="1" customWidth="1"/>
    <col min="13066" max="13066" width="11.28515625" style="1" customWidth="1"/>
    <col min="13067" max="13067" width="10.85546875" style="1" customWidth="1"/>
    <col min="13068" max="13068" width="13.5703125" style="1" customWidth="1"/>
    <col min="13069" max="13069" width="13.85546875" style="1" bestFit="1" customWidth="1"/>
    <col min="13070" max="13312" width="9.140625" style="1"/>
    <col min="13313" max="13313" width="46.5703125" style="1" customWidth="1"/>
    <col min="13314" max="13314" width="6.5703125" style="1" customWidth="1"/>
    <col min="13315" max="13315" width="6.85546875" style="1" customWidth="1"/>
    <col min="13316" max="13316" width="6.42578125" style="1" customWidth="1"/>
    <col min="13317" max="13318" width="0" style="1" hidden="1" customWidth="1"/>
    <col min="13319" max="13319" width="16.85546875" style="1" customWidth="1"/>
    <col min="13320" max="13320" width="17.85546875" style="1" customWidth="1"/>
    <col min="13321" max="13321" width="16.5703125" style="1" customWidth="1"/>
    <col min="13322" max="13322" width="11.28515625" style="1" customWidth="1"/>
    <col min="13323" max="13323" width="10.85546875" style="1" customWidth="1"/>
    <col min="13324" max="13324" width="13.5703125" style="1" customWidth="1"/>
    <col min="13325" max="13325" width="13.85546875" style="1" bestFit="1" customWidth="1"/>
    <col min="13326" max="13568" width="9.140625" style="1"/>
    <col min="13569" max="13569" width="46.5703125" style="1" customWidth="1"/>
    <col min="13570" max="13570" width="6.5703125" style="1" customWidth="1"/>
    <col min="13571" max="13571" width="6.85546875" style="1" customWidth="1"/>
    <col min="13572" max="13572" width="6.42578125" style="1" customWidth="1"/>
    <col min="13573" max="13574" width="0" style="1" hidden="1" customWidth="1"/>
    <col min="13575" max="13575" width="16.85546875" style="1" customWidth="1"/>
    <col min="13576" max="13576" width="17.85546875" style="1" customWidth="1"/>
    <col min="13577" max="13577" width="16.5703125" style="1" customWidth="1"/>
    <col min="13578" max="13578" width="11.28515625" style="1" customWidth="1"/>
    <col min="13579" max="13579" width="10.85546875" style="1" customWidth="1"/>
    <col min="13580" max="13580" width="13.5703125" style="1" customWidth="1"/>
    <col min="13581" max="13581" width="13.85546875" style="1" bestFit="1" customWidth="1"/>
    <col min="13582" max="13824" width="9.140625" style="1"/>
    <col min="13825" max="13825" width="46.5703125" style="1" customWidth="1"/>
    <col min="13826" max="13826" width="6.5703125" style="1" customWidth="1"/>
    <col min="13827" max="13827" width="6.85546875" style="1" customWidth="1"/>
    <col min="13828" max="13828" width="6.42578125" style="1" customWidth="1"/>
    <col min="13829" max="13830" width="0" style="1" hidden="1" customWidth="1"/>
    <col min="13831" max="13831" width="16.85546875" style="1" customWidth="1"/>
    <col min="13832" max="13832" width="17.85546875" style="1" customWidth="1"/>
    <col min="13833" max="13833" width="16.5703125" style="1" customWidth="1"/>
    <col min="13834" max="13834" width="11.28515625" style="1" customWidth="1"/>
    <col min="13835" max="13835" width="10.85546875" style="1" customWidth="1"/>
    <col min="13836" max="13836" width="13.5703125" style="1" customWidth="1"/>
    <col min="13837" max="13837" width="13.85546875" style="1" bestFit="1" customWidth="1"/>
    <col min="13838" max="14080" width="9.140625" style="1"/>
    <col min="14081" max="14081" width="46.5703125" style="1" customWidth="1"/>
    <col min="14082" max="14082" width="6.5703125" style="1" customWidth="1"/>
    <col min="14083" max="14083" width="6.85546875" style="1" customWidth="1"/>
    <col min="14084" max="14084" width="6.42578125" style="1" customWidth="1"/>
    <col min="14085" max="14086" width="0" style="1" hidden="1" customWidth="1"/>
    <col min="14087" max="14087" width="16.85546875" style="1" customWidth="1"/>
    <col min="14088" max="14088" width="17.85546875" style="1" customWidth="1"/>
    <col min="14089" max="14089" width="16.5703125" style="1" customWidth="1"/>
    <col min="14090" max="14090" width="11.28515625" style="1" customWidth="1"/>
    <col min="14091" max="14091" width="10.85546875" style="1" customWidth="1"/>
    <col min="14092" max="14092" width="13.5703125" style="1" customWidth="1"/>
    <col min="14093" max="14093" width="13.85546875" style="1" bestFit="1" customWidth="1"/>
    <col min="14094" max="14336" width="9.140625" style="1"/>
    <col min="14337" max="14337" width="46.5703125" style="1" customWidth="1"/>
    <col min="14338" max="14338" width="6.5703125" style="1" customWidth="1"/>
    <col min="14339" max="14339" width="6.85546875" style="1" customWidth="1"/>
    <col min="14340" max="14340" width="6.42578125" style="1" customWidth="1"/>
    <col min="14341" max="14342" width="0" style="1" hidden="1" customWidth="1"/>
    <col min="14343" max="14343" width="16.85546875" style="1" customWidth="1"/>
    <col min="14344" max="14344" width="17.85546875" style="1" customWidth="1"/>
    <col min="14345" max="14345" width="16.5703125" style="1" customWidth="1"/>
    <col min="14346" max="14346" width="11.28515625" style="1" customWidth="1"/>
    <col min="14347" max="14347" width="10.85546875" style="1" customWidth="1"/>
    <col min="14348" max="14348" width="13.5703125" style="1" customWidth="1"/>
    <col min="14349" max="14349" width="13.85546875" style="1" bestFit="1" customWidth="1"/>
    <col min="14350" max="14592" width="9.140625" style="1"/>
    <col min="14593" max="14593" width="46.5703125" style="1" customWidth="1"/>
    <col min="14594" max="14594" width="6.5703125" style="1" customWidth="1"/>
    <col min="14595" max="14595" width="6.85546875" style="1" customWidth="1"/>
    <col min="14596" max="14596" width="6.42578125" style="1" customWidth="1"/>
    <col min="14597" max="14598" width="0" style="1" hidden="1" customWidth="1"/>
    <col min="14599" max="14599" width="16.85546875" style="1" customWidth="1"/>
    <col min="14600" max="14600" width="17.85546875" style="1" customWidth="1"/>
    <col min="14601" max="14601" width="16.5703125" style="1" customWidth="1"/>
    <col min="14602" max="14602" width="11.28515625" style="1" customWidth="1"/>
    <col min="14603" max="14603" width="10.85546875" style="1" customWidth="1"/>
    <col min="14604" max="14604" width="13.5703125" style="1" customWidth="1"/>
    <col min="14605" max="14605" width="13.85546875" style="1" bestFit="1" customWidth="1"/>
    <col min="14606" max="14848" width="9.140625" style="1"/>
    <col min="14849" max="14849" width="46.5703125" style="1" customWidth="1"/>
    <col min="14850" max="14850" width="6.5703125" style="1" customWidth="1"/>
    <col min="14851" max="14851" width="6.85546875" style="1" customWidth="1"/>
    <col min="14852" max="14852" width="6.42578125" style="1" customWidth="1"/>
    <col min="14853" max="14854" width="0" style="1" hidden="1" customWidth="1"/>
    <col min="14855" max="14855" width="16.85546875" style="1" customWidth="1"/>
    <col min="14856" max="14856" width="17.85546875" style="1" customWidth="1"/>
    <col min="14857" max="14857" width="16.5703125" style="1" customWidth="1"/>
    <col min="14858" max="14858" width="11.28515625" style="1" customWidth="1"/>
    <col min="14859" max="14859" width="10.85546875" style="1" customWidth="1"/>
    <col min="14860" max="14860" width="13.5703125" style="1" customWidth="1"/>
    <col min="14861" max="14861" width="13.85546875" style="1" bestFit="1" customWidth="1"/>
    <col min="14862" max="15104" width="9.140625" style="1"/>
    <col min="15105" max="15105" width="46.5703125" style="1" customWidth="1"/>
    <col min="15106" max="15106" width="6.5703125" style="1" customWidth="1"/>
    <col min="15107" max="15107" width="6.85546875" style="1" customWidth="1"/>
    <col min="15108" max="15108" width="6.42578125" style="1" customWidth="1"/>
    <col min="15109" max="15110" width="0" style="1" hidden="1" customWidth="1"/>
    <col min="15111" max="15111" width="16.85546875" style="1" customWidth="1"/>
    <col min="15112" max="15112" width="17.85546875" style="1" customWidth="1"/>
    <col min="15113" max="15113" width="16.5703125" style="1" customWidth="1"/>
    <col min="15114" max="15114" width="11.28515625" style="1" customWidth="1"/>
    <col min="15115" max="15115" width="10.85546875" style="1" customWidth="1"/>
    <col min="15116" max="15116" width="13.5703125" style="1" customWidth="1"/>
    <col min="15117" max="15117" width="13.85546875" style="1" bestFit="1" customWidth="1"/>
    <col min="15118" max="15360" width="9.140625" style="1"/>
    <col min="15361" max="15361" width="46.5703125" style="1" customWidth="1"/>
    <col min="15362" max="15362" width="6.5703125" style="1" customWidth="1"/>
    <col min="15363" max="15363" width="6.85546875" style="1" customWidth="1"/>
    <col min="15364" max="15364" width="6.42578125" style="1" customWidth="1"/>
    <col min="15365" max="15366" width="0" style="1" hidden="1" customWidth="1"/>
    <col min="15367" max="15367" width="16.85546875" style="1" customWidth="1"/>
    <col min="15368" max="15368" width="17.85546875" style="1" customWidth="1"/>
    <col min="15369" max="15369" width="16.5703125" style="1" customWidth="1"/>
    <col min="15370" max="15370" width="11.28515625" style="1" customWidth="1"/>
    <col min="15371" max="15371" width="10.85546875" style="1" customWidth="1"/>
    <col min="15372" max="15372" width="13.5703125" style="1" customWidth="1"/>
    <col min="15373" max="15373" width="13.85546875" style="1" bestFit="1" customWidth="1"/>
    <col min="15374" max="15616" width="9.140625" style="1"/>
    <col min="15617" max="15617" width="46.5703125" style="1" customWidth="1"/>
    <col min="15618" max="15618" width="6.5703125" style="1" customWidth="1"/>
    <col min="15619" max="15619" width="6.85546875" style="1" customWidth="1"/>
    <col min="15620" max="15620" width="6.42578125" style="1" customWidth="1"/>
    <col min="15621" max="15622" width="0" style="1" hidden="1" customWidth="1"/>
    <col min="15623" max="15623" width="16.85546875" style="1" customWidth="1"/>
    <col min="15624" max="15624" width="17.85546875" style="1" customWidth="1"/>
    <col min="15625" max="15625" width="16.5703125" style="1" customWidth="1"/>
    <col min="15626" max="15626" width="11.28515625" style="1" customWidth="1"/>
    <col min="15627" max="15627" width="10.85546875" style="1" customWidth="1"/>
    <col min="15628" max="15628" width="13.5703125" style="1" customWidth="1"/>
    <col min="15629" max="15629" width="13.85546875" style="1" bestFit="1" customWidth="1"/>
    <col min="15630" max="15872" width="9.140625" style="1"/>
    <col min="15873" max="15873" width="46.5703125" style="1" customWidth="1"/>
    <col min="15874" max="15874" width="6.5703125" style="1" customWidth="1"/>
    <col min="15875" max="15875" width="6.85546875" style="1" customWidth="1"/>
    <col min="15876" max="15876" width="6.42578125" style="1" customWidth="1"/>
    <col min="15877" max="15878" width="0" style="1" hidden="1" customWidth="1"/>
    <col min="15879" max="15879" width="16.85546875" style="1" customWidth="1"/>
    <col min="15880" max="15880" width="17.85546875" style="1" customWidth="1"/>
    <col min="15881" max="15881" width="16.5703125" style="1" customWidth="1"/>
    <col min="15882" max="15882" width="11.28515625" style="1" customWidth="1"/>
    <col min="15883" max="15883" width="10.85546875" style="1" customWidth="1"/>
    <col min="15884" max="15884" width="13.5703125" style="1" customWidth="1"/>
    <col min="15885" max="15885" width="13.85546875" style="1" bestFit="1" customWidth="1"/>
    <col min="15886" max="16128" width="9.140625" style="1"/>
    <col min="16129" max="16129" width="46.5703125" style="1" customWidth="1"/>
    <col min="16130" max="16130" width="6.5703125" style="1" customWidth="1"/>
    <col min="16131" max="16131" width="6.85546875" style="1" customWidth="1"/>
    <col min="16132" max="16132" width="6.42578125" style="1" customWidth="1"/>
    <col min="16133" max="16134" width="0" style="1" hidden="1" customWidth="1"/>
    <col min="16135" max="16135" width="16.85546875" style="1" customWidth="1"/>
    <col min="16136" max="16136" width="17.85546875" style="1" customWidth="1"/>
    <col min="16137" max="16137" width="16.5703125" style="1" customWidth="1"/>
    <col min="16138" max="16138" width="11.28515625" style="1" customWidth="1"/>
    <col min="16139" max="16139" width="10.85546875" style="1" customWidth="1"/>
    <col min="16140" max="16140" width="13.5703125" style="1" customWidth="1"/>
    <col min="16141" max="16141" width="13.85546875" style="1" bestFit="1" customWidth="1"/>
    <col min="16142" max="16384" width="9.140625" style="1"/>
  </cols>
  <sheetData>
    <row r="1" spans="1:15" x14ac:dyDescent="0.25">
      <c r="D1" s="2" t="s">
        <v>0</v>
      </c>
      <c r="F1" s="1" t="s">
        <v>0</v>
      </c>
      <c r="I1" s="3"/>
      <c r="J1" s="3"/>
      <c r="K1" s="3"/>
    </row>
    <row r="2" spans="1:15" ht="28.15" customHeight="1" x14ac:dyDescent="0.25">
      <c r="A2" s="4"/>
      <c r="B2" s="4"/>
      <c r="C2" s="4"/>
      <c r="D2" s="5" t="s">
        <v>1</v>
      </c>
      <c r="E2" s="6"/>
      <c r="F2" s="6"/>
      <c r="G2" s="6"/>
      <c r="H2" s="6"/>
      <c r="I2" s="6"/>
      <c r="J2" s="6"/>
      <c r="K2" s="6"/>
      <c r="L2" s="7"/>
      <c r="M2" s="7"/>
      <c r="N2" s="7"/>
      <c r="O2" s="7"/>
    </row>
    <row r="3" spans="1:15" x14ac:dyDescent="0.25">
      <c r="A3" s="4"/>
      <c r="B3" s="4"/>
      <c r="C3" s="4"/>
      <c r="D3" s="4"/>
      <c r="E3" s="4"/>
      <c r="F3" s="4"/>
      <c r="G3" s="4"/>
      <c r="H3" s="8"/>
      <c r="I3" s="8"/>
      <c r="J3" s="8"/>
      <c r="K3" s="8"/>
    </row>
    <row r="4" spans="1:15" ht="31.7" customHeight="1" thickBot="1" x14ac:dyDescent="0.3">
      <c r="A4" s="9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5" ht="12.75" customHeight="1" x14ac:dyDescent="0.25">
      <c r="A5" s="10" t="s">
        <v>3</v>
      </c>
      <c r="B5" s="11" t="s">
        <v>4</v>
      </c>
      <c r="C5" s="12" t="s">
        <v>5</v>
      </c>
      <c r="D5" s="13" t="s">
        <v>6</v>
      </c>
      <c r="E5" s="14" t="s">
        <v>7</v>
      </c>
      <c r="F5" s="15" t="s">
        <v>8</v>
      </c>
      <c r="G5" s="16" t="s">
        <v>9</v>
      </c>
      <c r="H5" s="17" t="s">
        <v>10</v>
      </c>
      <c r="I5" s="17" t="s">
        <v>11</v>
      </c>
      <c r="J5" s="18" t="s">
        <v>12</v>
      </c>
      <c r="K5" s="19" t="s">
        <v>13</v>
      </c>
    </row>
    <row r="6" spans="1:15" x14ac:dyDescent="0.25">
      <c r="A6" s="20"/>
      <c r="B6" s="21"/>
      <c r="C6" s="22"/>
      <c r="D6" s="23"/>
      <c r="E6" s="24"/>
      <c r="F6" s="25"/>
      <c r="G6" s="26"/>
      <c r="H6" s="27"/>
      <c r="I6" s="27"/>
      <c r="J6" s="28"/>
      <c r="K6" s="29"/>
    </row>
    <row r="7" spans="1:15" x14ac:dyDescent="0.25">
      <c r="A7" s="20"/>
      <c r="B7" s="21"/>
      <c r="C7" s="22"/>
      <c r="D7" s="23"/>
      <c r="E7" s="24"/>
      <c r="F7" s="25"/>
      <c r="G7" s="26"/>
      <c r="H7" s="27"/>
      <c r="I7" s="27"/>
      <c r="J7" s="28"/>
      <c r="K7" s="29"/>
    </row>
    <row r="8" spans="1:15" x14ac:dyDescent="0.25">
      <c r="A8" s="20"/>
      <c r="B8" s="21"/>
      <c r="C8" s="22"/>
      <c r="D8" s="23"/>
      <c r="E8" s="24"/>
      <c r="F8" s="25"/>
      <c r="G8" s="26"/>
      <c r="H8" s="27"/>
      <c r="I8" s="27"/>
      <c r="J8" s="28"/>
      <c r="K8" s="29"/>
    </row>
    <row r="9" spans="1:15" x14ac:dyDescent="0.25">
      <c r="A9" s="20"/>
      <c r="B9" s="21"/>
      <c r="C9" s="22"/>
      <c r="D9" s="23"/>
      <c r="E9" s="24"/>
      <c r="F9" s="25"/>
      <c r="G9" s="26"/>
      <c r="H9" s="27"/>
      <c r="I9" s="27"/>
      <c r="J9" s="28"/>
      <c r="K9" s="29"/>
    </row>
    <row r="10" spans="1:15" ht="15.75" thickBot="1" x14ac:dyDescent="0.3">
      <c r="A10" s="30"/>
      <c r="B10" s="31"/>
      <c r="C10" s="32"/>
      <c r="D10" s="33"/>
      <c r="E10" s="34"/>
      <c r="F10" s="35"/>
      <c r="G10" s="36"/>
      <c r="H10" s="37"/>
      <c r="I10" s="37"/>
      <c r="J10" s="38"/>
      <c r="K10" s="39"/>
    </row>
    <row r="11" spans="1:15" ht="15.75" thickBot="1" x14ac:dyDescent="0.3">
      <c r="A11" s="40" t="s">
        <v>14</v>
      </c>
      <c r="B11" s="41" t="s">
        <v>15</v>
      </c>
      <c r="C11" s="42" t="s">
        <v>16</v>
      </c>
      <c r="D11" s="43"/>
      <c r="E11" s="42"/>
      <c r="F11" s="44"/>
      <c r="G11" s="45">
        <f>SUM(G12:G16)</f>
        <v>32381515.960000001</v>
      </c>
      <c r="H11" s="45">
        <f>H12+H13+H14+H15+H16</f>
        <v>47995465.200000003</v>
      </c>
      <c r="I11" s="45">
        <f>I12+I13+I14+I15+I16</f>
        <v>32077391.420000002</v>
      </c>
      <c r="J11" s="46">
        <f>I11/G11*100</f>
        <v>99.060808208066362</v>
      </c>
      <c r="K11" s="47">
        <f t="shared" ref="K11:K54" si="0">I11/H11*100</f>
        <v>66.834212953935491</v>
      </c>
    </row>
    <row r="12" spans="1:15" ht="44.45" customHeight="1" x14ac:dyDescent="0.25">
      <c r="A12" s="48" t="s">
        <v>17</v>
      </c>
      <c r="B12" s="49" t="s">
        <v>15</v>
      </c>
      <c r="C12" s="50" t="s">
        <v>16</v>
      </c>
      <c r="D12" s="51" t="s">
        <v>18</v>
      </c>
      <c r="E12" s="52"/>
      <c r="F12" s="53"/>
      <c r="G12" s="54">
        <v>19325001.5</v>
      </c>
      <c r="H12" s="54">
        <v>30034542.390000001</v>
      </c>
      <c r="I12" s="54">
        <v>19382175.59</v>
      </c>
      <c r="J12" s="55">
        <f t="shared" ref="J12:J56" si="1">I12/G12*100</f>
        <v>100.29585555271497</v>
      </c>
      <c r="K12" s="56">
        <f t="shared" si="0"/>
        <v>64.532947891536026</v>
      </c>
    </row>
    <row r="13" spans="1:15" ht="20.25" customHeight="1" x14ac:dyDescent="0.25">
      <c r="A13" s="57" t="s">
        <v>19</v>
      </c>
      <c r="B13" s="58" t="s">
        <v>15</v>
      </c>
      <c r="C13" s="59" t="s">
        <v>16</v>
      </c>
      <c r="D13" s="60" t="s">
        <v>20</v>
      </c>
      <c r="E13" s="61" t="s">
        <v>21</v>
      </c>
      <c r="F13" s="62"/>
      <c r="G13" s="63">
        <v>2100</v>
      </c>
      <c r="H13" s="63">
        <v>11600</v>
      </c>
      <c r="I13" s="63">
        <v>5800</v>
      </c>
      <c r="J13" s="64">
        <f t="shared" si="1"/>
        <v>276.1904761904762</v>
      </c>
      <c r="K13" s="65">
        <f t="shared" si="0"/>
        <v>50</v>
      </c>
    </row>
    <row r="14" spans="1:15" ht="20.25" customHeight="1" x14ac:dyDescent="0.25">
      <c r="A14" s="57" t="s">
        <v>22</v>
      </c>
      <c r="B14" s="58" t="s">
        <v>15</v>
      </c>
      <c r="C14" s="59" t="s">
        <v>16</v>
      </c>
      <c r="D14" s="60" t="s">
        <v>23</v>
      </c>
      <c r="E14" s="61" t="s">
        <v>21</v>
      </c>
      <c r="F14" s="62"/>
      <c r="G14" s="63">
        <v>0</v>
      </c>
      <c r="H14" s="63">
        <v>0</v>
      </c>
      <c r="I14" s="63">
        <v>0</v>
      </c>
      <c r="J14" s="64" t="e">
        <f t="shared" si="1"/>
        <v>#DIV/0!</v>
      </c>
      <c r="K14" s="65" t="e">
        <f t="shared" si="0"/>
        <v>#DIV/0!</v>
      </c>
    </row>
    <row r="15" spans="1:15" ht="19.149999999999999" customHeight="1" x14ac:dyDescent="0.25">
      <c r="A15" s="57" t="s">
        <v>24</v>
      </c>
      <c r="B15" s="58" t="s">
        <v>15</v>
      </c>
      <c r="C15" s="59" t="s">
        <v>16</v>
      </c>
      <c r="D15" s="60" t="s">
        <v>25</v>
      </c>
      <c r="E15" s="61" t="s">
        <v>21</v>
      </c>
      <c r="F15" s="62"/>
      <c r="G15" s="63">
        <v>0</v>
      </c>
      <c r="H15" s="63">
        <v>27865.9</v>
      </c>
      <c r="I15" s="63">
        <v>0</v>
      </c>
      <c r="J15" s="64" t="e">
        <f t="shared" si="1"/>
        <v>#DIV/0!</v>
      </c>
      <c r="K15" s="65">
        <f t="shared" si="0"/>
        <v>0</v>
      </c>
    </row>
    <row r="16" spans="1:15" ht="20.25" customHeight="1" thickBot="1" x14ac:dyDescent="0.3">
      <c r="A16" s="66" t="s">
        <v>26</v>
      </c>
      <c r="B16" s="67" t="s">
        <v>15</v>
      </c>
      <c r="C16" s="68" t="s">
        <v>16</v>
      </c>
      <c r="D16" s="69" t="s">
        <v>27</v>
      </c>
      <c r="E16" s="70" t="s">
        <v>21</v>
      </c>
      <c r="F16" s="71"/>
      <c r="G16" s="72">
        <v>13054414.460000001</v>
      </c>
      <c r="H16" s="72">
        <v>17921456.91</v>
      </c>
      <c r="I16" s="72">
        <v>12689415.83</v>
      </c>
      <c r="J16" s="73">
        <f t="shared" si="1"/>
        <v>97.204021435673027</v>
      </c>
      <c r="K16" s="74">
        <f t="shared" si="0"/>
        <v>70.805715705621168</v>
      </c>
    </row>
    <row r="17" spans="1:12" ht="20.25" customHeight="1" thickBot="1" x14ac:dyDescent="0.3">
      <c r="A17" s="75" t="s">
        <v>28</v>
      </c>
      <c r="B17" s="41" t="s">
        <v>15</v>
      </c>
      <c r="C17" s="76" t="s">
        <v>29</v>
      </c>
      <c r="D17" s="77"/>
      <c r="E17" s="76"/>
      <c r="F17" s="78"/>
      <c r="G17" s="45">
        <f>G18</f>
        <v>719550</v>
      </c>
      <c r="H17" s="45">
        <f t="shared" ref="H17:I19" si="2">H18</f>
        <v>849600</v>
      </c>
      <c r="I17" s="45">
        <f t="shared" si="2"/>
        <v>599625</v>
      </c>
      <c r="J17" s="46">
        <f t="shared" si="1"/>
        <v>83.333333333333343</v>
      </c>
      <c r="K17" s="47">
        <f t="shared" si="0"/>
        <v>70.577330508474574</v>
      </c>
    </row>
    <row r="18" spans="1:12" ht="20.25" customHeight="1" thickBot="1" x14ac:dyDescent="0.3">
      <c r="A18" s="79" t="s">
        <v>30</v>
      </c>
      <c r="B18" s="80" t="s">
        <v>15</v>
      </c>
      <c r="C18" s="81" t="s">
        <v>29</v>
      </c>
      <c r="D18" s="82" t="s">
        <v>31</v>
      </c>
      <c r="E18" s="83"/>
      <c r="F18" s="84"/>
      <c r="G18" s="85">
        <v>719550</v>
      </c>
      <c r="H18" s="85">
        <v>849600</v>
      </c>
      <c r="I18" s="85">
        <v>599625</v>
      </c>
      <c r="J18" s="86">
        <f t="shared" si="1"/>
        <v>83.333333333333343</v>
      </c>
      <c r="K18" s="87">
        <f t="shared" si="0"/>
        <v>70.577330508474574</v>
      </c>
    </row>
    <row r="19" spans="1:12" ht="31.5" customHeight="1" thickBot="1" x14ac:dyDescent="0.3">
      <c r="A19" s="75" t="s">
        <v>32</v>
      </c>
      <c r="B19" s="41" t="s">
        <v>15</v>
      </c>
      <c r="C19" s="76" t="s">
        <v>31</v>
      </c>
      <c r="D19" s="77"/>
      <c r="E19" s="88"/>
      <c r="F19" s="89"/>
      <c r="G19" s="45">
        <f>G20</f>
        <v>170586.27</v>
      </c>
      <c r="H19" s="45">
        <f t="shared" si="2"/>
        <v>327134.09999999998</v>
      </c>
      <c r="I19" s="45">
        <f t="shared" si="2"/>
        <v>304406.44</v>
      </c>
      <c r="J19" s="46">
        <f t="shared" si="1"/>
        <v>178.44721031768853</v>
      </c>
      <c r="K19" s="47">
        <f>I19/H19*100</f>
        <v>93.052494374631081</v>
      </c>
    </row>
    <row r="20" spans="1:12" ht="33" customHeight="1" thickBot="1" x14ac:dyDescent="0.3">
      <c r="A20" s="90" t="s">
        <v>33</v>
      </c>
      <c r="B20" s="80" t="s">
        <v>15</v>
      </c>
      <c r="C20" s="83" t="s">
        <v>31</v>
      </c>
      <c r="D20" s="82" t="s">
        <v>34</v>
      </c>
      <c r="E20" s="83"/>
      <c r="F20" s="84"/>
      <c r="G20" s="85">
        <v>170586.27</v>
      </c>
      <c r="H20" s="85">
        <v>327134.09999999998</v>
      </c>
      <c r="I20" s="85">
        <v>304406.44</v>
      </c>
      <c r="J20" s="86">
        <f t="shared" si="1"/>
        <v>178.44721031768853</v>
      </c>
      <c r="K20" s="87">
        <f>I20/H20*100</f>
        <v>93.052494374631081</v>
      </c>
    </row>
    <row r="21" spans="1:12" ht="20.25" customHeight="1" thickBot="1" x14ac:dyDescent="0.3">
      <c r="A21" s="75" t="s">
        <v>35</v>
      </c>
      <c r="B21" s="41" t="s">
        <v>15</v>
      </c>
      <c r="C21" s="76" t="s">
        <v>18</v>
      </c>
      <c r="D21" s="77"/>
      <c r="E21" s="76"/>
      <c r="F21" s="78"/>
      <c r="G21" s="45">
        <f>G22+G23+G24</f>
        <v>4340800</v>
      </c>
      <c r="H21" s="45">
        <f>H22+H23+H24+H25</f>
        <v>22624302.039999999</v>
      </c>
      <c r="I21" s="45">
        <f>I22+I23+I24+I25</f>
        <v>8029558.6100000003</v>
      </c>
      <c r="J21" s="46">
        <f t="shared" si="1"/>
        <v>184.978773728345</v>
      </c>
      <c r="K21" s="47">
        <f t="shared" si="0"/>
        <v>35.490856671749071</v>
      </c>
    </row>
    <row r="22" spans="1:12" ht="20.25" customHeight="1" x14ac:dyDescent="0.25">
      <c r="A22" s="91" t="s">
        <v>36</v>
      </c>
      <c r="B22" s="49" t="s">
        <v>15</v>
      </c>
      <c r="C22" s="52" t="s">
        <v>18</v>
      </c>
      <c r="D22" s="51" t="s">
        <v>16</v>
      </c>
      <c r="E22" s="52"/>
      <c r="F22" s="53"/>
      <c r="G22" s="54">
        <v>0</v>
      </c>
      <c r="H22" s="54">
        <v>0</v>
      </c>
      <c r="I22" s="54">
        <v>0</v>
      </c>
      <c r="J22" s="55" t="e">
        <f t="shared" si="1"/>
        <v>#DIV/0!</v>
      </c>
      <c r="K22" s="56" t="e">
        <f t="shared" si="0"/>
        <v>#DIV/0!</v>
      </c>
    </row>
    <row r="23" spans="1:12" ht="20.25" customHeight="1" x14ac:dyDescent="0.25">
      <c r="A23" s="92" t="s">
        <v>37</v>
      </c>
      <c r="B23" s="58" t="s">
        <v>15</v>
      </c>
      <c r="C23" s="61" t="s">
        <v>18</v>
      </c>
      <c r="D23" s="60" t="s">
        <v>20</v>
      </c>
      <c r="E23" s="61"/>
      <c r="F23" s="62"/>
      <c r="G23" s="63">
        <v>340800</v>
      </c>
      <c r="H23" s="63">
        <v>742000</v>
      </c>
      <c r="I23" s="63">
        <v>559310</v>
      </c>
      <c r="J23" s="64">
        <f t="shared" si="1"/>
        <v>164.11678403755869</v>
      </c>
      <c r="K23" s="65">
        <f t="shared" si="0"/>
        <v>75.378706199460922</v>
      </c>
    </row>
    <row r="24" spans="1:12" ht="20.25" customHeight="1" x14ac:dyDescent="0.25">
      <c r="A24" s="92" t="s">
        <v>38</v>
      </c>
      <c r="B24" s="58" t="s">
        <v>15</v>
      </c>
      <c r="C24" s="61" t="s">
        <v>18</v>
      </c>
      <c r="D24" s="60" t="s">
        <v>39</v>
      </c>
      <c r="E24" s="61"/>
      <c r="F24" s="62"/>
      <c r="G24" s="63">
        <v>4000000</v>
      </c>
      <c r="H24" s="63">
        <v>200000</v>
      </c>
      <c r="I24" s="63">
        <v>200000</v>
      </c>
      <c r="J24" s="64">
        <f t="shared" si="1"/>
        <v>5</v>
      </c>
      <c r="K24" s="65">
        <f t="shared" si="0"/>
        <v>100</v>
      </c>
    </row>
    <row r="25" spans="1:12" ht="21" customHeight="1" thickBot="1" x14ac:dyDescent="0.3">
      <c r="A25" s="93" t="s">
        <v>40</v>
      </c>
      <c r="B25" s="67" t="s">
        <v>15</v>
      </c>
      <c r="C25" s="70" t="s">
        <v>18</v>
      </c>
      <c r="D25" s="69" t="s">
        <v>41</v>
      </c>
      <c r="E25" s="70"/>
      <c r="F25" s="71"/>
      <c r="G25" s="72">
        <v>0</v>
      </c>
      <c r="H25" s="72">
        <v>21682302.039999999</v>
      </c>
      <c r="I25" s="72">
        <v>7270248.6100000003</v>
      </c>
      <c r="J25" s="73" t="e">
        <f t="shared" si="1"/>
        <v>#DIV/0!</v>
      </c>
      <c r="K25" s="74">
        <f t="shared" si="0"/>
        <v>33.530796668119848</v>
      </c>
    </row>
    <row r="26" spans="1:12" ht="20.25" customHeight="1" thickBot="1" x14ac:dyDescent="0.3">
      <c r="A26" s="40" t="s">
        <v>42</v>
      </c>
      <c r="B26" s="41" t="s">
        <v>15</v>
      </c>
      <c r="C26" s="76" t="s">
        <v>20</v>
      </c>
      <c r="D26" s="77"/>
      <c r="E26" s="76"/>
      <c r="F26" s="78"/>
      <c r="G26" s="45">
        <f>G27+G29+G28+G30</f>
        <v>245827617.02000001</v>
      </c>
      <c r="H26" s="45">
        <f>H27+H29+H28+H30</f>
        <v>694045438.49000001</v>
      </c>
      <c r="I26" s="45">
        <f>I27+I29+I28+I30</f>
        <v>405486607.62</v>
      </c>
      <c r="J26" s="46">
        <f t="shared" si="1"/>
        <v>164.94754028674103</v>
      </c>
      <c r="K26" s="47">
        <f t="shared" si="0"/>
        <v>58.423639884759851</v>
      </c>
    </row>
    <row r="27" spans="1:12" ht="20.25" customHeight="1" x14ac:dyDescent="0.25">
      <c r="A27" s="48" t="s">
        <v>42</v>
      </c>
      <c r="B27" s="49" t="s">
        <v>15</v>
      </c>
      <c r="C27" s="52" t="s">
        <v>20</v>
      </c>
      <c r="D27" s="51" t="s">
        <v>16</v>
      </c>
      <c r="E27" s="94"/>
      <c r="F27" s="95"/>
      <c r="G27" s="54">
        <v>237316109.56</v>
      </c>
      <c r="H27" s="54">
        <v>614283834.29999995</v>
      </c>
      <c r="I27" s="54">
        <v>390612449.66000003</v>
      </c>
      <c r="J27" s="55">
        <f t="shared" si="1"/>
        <v>164.59584239107144</v>
      </c>
      <c r="K27" s="56">
        <f t="shared" si="0"/>
        <v>63.588267808661755</v>
      </c>
    </row>
    <row r="28" spans="1:12" ht="20.25" customHeight="1" x14ac:dyDescent="0.25">
      <c r="A28" s="57" t="s">
        <v>43</v>
      </c>
      <c r="B28" s="58" t="s">
        <v>15</v>
      </c>
      <c r="C28" s="96" t="s">
        <v>20</v>
      </c>
      <c r="D28" s="97" t="s">
        <v>29</v>
      </c>
      <c r="E28" s="61"/>
      <c r="F28" s="62"/>
      <c r="G28" s="63">
        <v>271403.31</v>
      </c>
      <c r="H28" s="63">
        <v>42890822</v>
      </c>
      <c r="I28" s="63">
        <v>3223422</v>
      </c>
      <c r="J28" s="64">
        <f t="shared" si="1"/>
        <v>1187.6870624753988</v>
      </c>
      <c r="K28" s="65">
        <f>I28/H28*100</f>
        <v>7.5154120385009167</v>
      </c>
    </row>
    <row r="29" spans="1:12" ht="15" customHeight="1" x14ac:dyDescent="0.25">
      <c r="A29" s="57" t="s">
        <v>44</v>
      </c>
      <c r="B29" s="58" t="s">
        <v>15</v>
      </c>
      <c r="C29" s="96" t="s">
        <v>20</v>
      </c>
      <c r="D29" s="97" t="s">
        <v>31</v>
      </c>
      <c r="E29" s="61"/>
      <c r="F29" s="98"/>
      <c r="G29" s="63">
        <v>8201521.0800000001</v>
      </c>
      <c r="H29" s="63">
        <v>36702482.189999998</v>
      </c>
      <c r="I29" s="63">
        <v>11560105.26</v>
      </c>
      <c r="J29" s="64">
        <f t="shared" si="1"/>
        <v>140.95074739477471</v>
      </c>
      <c r="K29" s="65">
        <f t="shared" si="0"/>
        <v>31.496794140941454</v>
      </c>
    </row>
    <row r="30" spans="1:12" ht="30.75" customHeight="1" thickBot="1" x14ac:dyDescent="0.3">
      <c r="A30" s="66" t="s">
        <v>45</v>
      </c>
      <c r="B30" s="67" t="s">
        <v>15</v>
      </c>
      <c r="C30" s="99" t="s">
        <v>20</v>
      </c>
      <c r="D30" s="100" t="s">
        <v>20</v>
      </c>
      <c r="E30" s="70"/>
      <c r="F30" s="101"/>
      <c r="G30" s="72">
        <v>38583.07</v>
      </c>
      <c r="H30" s="72">
        <v>168300</v>
      </c>
      <c r="I30" s="72">
        <v>90630.7</v>
      </c>
      <c r="J30" s="73">
        <f t="shared" si="1"/>
        <v>234.89758591008956</v>
      </c>
      <c r="K30" s="74">
        <f>I30/H30*100</f>
        <v>53.850683303624479</v>
      </c>
    </row>
    <row r="31" spans="1:12" ht="15.6" customHeight="1" thickBot="1" x14ac:dyDescent="0.3">
      <c r="A31" s="40" t="s">
        <v>46</v>
      </c>
      <c r="B31" s="41" t="s">
        <v>15</v>
      </c>
      <c r="C31" s="76" t="s">
        <v>23</v>
      </c>
      <c r="D31" s="77"/>
      <c r="E31" s="76"/>
      <c r="F31" s="78"/>
      <c r="G31" s="45">
        <f>G32+G33+G34+G35+G36</f>
        <v>271884250.63999999</v>
      </c>
      <c r="H31" s="45">
        <f>H32+H33+H34+H35+H36</f>
        <v>638101193.56999993</v>
      </c>
      <c r="I31" s="45">
        <f>I32+I33+I34+I35+I36</f>
        <v>425314715.80000001</v>
      </c>
      <c r="J31" s="46">
        <f t="shared" si="1"/>
        <v>156.43227395438814</v>
      </c>
      <c r="K31" s="47">
        <f t="shared" si="0"/>
        <v>66.653176656900087</v>
      </c>
      <c r="L31" s="102"/>
    </row>
    <row r="32" spans="1:12" ht="16.149999999999999" customHeight="1" x14ac:dyDescent="0.25">
      <c r="A32" s="48" t="s">
        <v>47</v>
      </c>
      <c r="B32" s="49" t="s">
        <v>15</v>
      </c>
      <c r="C32" s="52" t="s">
        <v>23</v>
      </c>
      <c r="D32" s="51" t="s">
        <v>16</v>
      </c>
      <c r="E32" s="94"/>
      <c r="F32" s="95"/>
      <c r="G32" s="54">
        <v>71051220.620000005</v>
      </c>
      <c r="H32" s="54">
        <v>100161191.43000001</v>
      </c>
      <c r="I32" s="54">
        <v>74319976.840000004</v>
      </c>
      <c r="J32" s="55">
        <f t="shared" si="1"/>
        <v>104.60056307474595</v>
      </c>
      <c r="K32" s="56">
        <f t="shared" si="0"/>
        <v>74.200372198987125</v>
      </c>
    </row>
    <row r="33" spans="1:12" ht="20.45" customHeight="1" x14ac:dyDescent="0.25">
      <c r="A33" s="57" t="s">
        <v>48</v>
      </c>
      <c r="B33" s="58" t="s">
        <v>15</v>
      </c>
      <c r="C33" s="96" t="s">
        <v>23</v>
      </c>
      <c r="D33" s="97" t="s">
        <v>29</v>
      </c>
      <c r="E33" s="61"/>
      <c r="F33" s="98"/>
      <c r="G33" s="63">
        <v>174909733.03999999</v>
      </c>
      <c r="H33" s="63">
        <v>500639740.45999998</v>
      </c>
      <c r="I33" s="63">
        <v>324289064.89999998</v>
      </c>
      <c r="J33" s="64">
        <f t="shared" si="1"/>
        <v>185.40367037541503</v>
      </c>
      <c r="K33" s="65">
        <f t="shared" si="0"/>
        <v>64.774934686973779</v>
      </c>
      <c r="L33" s="102"/>
    </row>
    <row r="34" spans="1:12" ht="20.25" customHeight="1" x14ac:dyDescent="0.25">
      <c r="A34" s="57" t="s">
        <v>49</v>
      </c>
      <c r="B34" s="58" t="s">
        <v>15</v>
      </c>
      <c r="C34" s="96" t="s">
        <v>23</v>
      </c>
      <c r="D34" s="97" t="s">
        <v>31</v>
      </c>
      <c r="E34" s="61"/>
      <c r="F34" s="98"/>
      <c r="G34" s="63">
        <v>14029943.640000001</v>
      </c>
      <c r="H34" s="63">
        <v>21387917</v>
      </c>
      <c r="I34" s="63">
        <v>14426216.460000001</v>
      </c>
      <c r="J34" s="64">
        <f t="shared" si="1"/>
        <v>102.82447905827796</v>
      </c>
      <c r="K34" s="65">
        <f t="shared" si="0"/>
        <v>67.450310659051098</v>
      </c>
    </row>
    <row r="35" spans="1:12" ht="19.899999999999999" customHeight="1" x14ac:dyDescent="0.25">
      <c r="A35" s="57" t="s">
        <v>50</v>
      </c>
      <c r="B35" s="58" t="s">
        <v>15</v>
      </c>
      <c r="C35" s="59" t="s">
        <v>23</v>
      </c>
      <c r="D35" s="60" t="s">
        <v>23</v>
      </c>
      <c r="E35" s="61"/>
      <c r="F35" s="62"/>
      <c r="G35" s="63">
        <v>938248.26</v>
      </c>
      <c r="H35" s="63">
        <v>1846932.68</v>
      </c>
      <c r="I35" s="63">
        <v>971303.74</v>
      </c>
      <c r="J35" s="64">
        <f t="shared" si="1"/>
        <v>103.5231059208146</v>
      </c>
      <c r="K35" s="65">
        <f t="shared" si="0"/>
        <v>52.590099818906232</v>
      </c>
    </row>
    <row r="36" spans="1:12" ht="19.149999999999999" customHeight="1" thickBot="1" x14ac:dyDescent="0.3">
      <c r="A36" s="66" t="s">
        <v>51</v>
      </c>
      <c r="B36" s="67" t="s">
        <v>15</v>
      </c>
      <c r="C36" s="99" t="s">
        <v>23</v>
      </c>
      <c r="D36" s="69" t="s">
        <v>39</v>
      </c>
      <c r="E36" s="70"/>
      <c r="F36" s="71"/>
      <c r="G36" s="72">
        <v>10955105.08</v>
      </c>
      <c r="H36" s="72">
        <v>14065412</v>
      </c>
      <c r="I36" s="72">
        <v>11308153.859999999</v>
      </c>
      <c r="J36" s="73">
        <f t="shared" si="1"/>
        <v>103.22268729895194</v>
      </c>
      <c r="K36" s="74">
        <f t="shared" si="0"/>
        <v>80.396890329270121</v>
      </c>
    </row>
    <row r="37" spans="1:12" ht="19.149999999999999" customHeight="1" thickBot="1" x14ac:dyDescent="0.3">
      <c r="A37" s="40" t="s">
        <v>52</v>
      </c>
      <c r="B37" s="41" t="s">
        <v>15</v>
      </c>
      <c r="C37" s="103" t="s">
        <v>53</v>
      </c>
      <c r="D37" s="77"/>
      <c r="E37" s="76"/>
      <c r="F37" s="78"/>
      <c r="G37" s="45">
        <f>G38</f>
        <v>12698899.82</v>
      </c>
      <c r="H37" s="45">
        <f>H38</f>
        <v>24688446.489999998</v>
      </c>
      <c r="I37" s="45">
        <f>I38</f>
        <v>17272928.350000001</v>
      </c>
      <c r="J37" s="46">
        <f t="shared" si="1"/>
        <v>136.01909295162864</v>
      </c>
      <c r="K37" s="47">
        <f t="shared" si="0"/>
        <v>69.963609727312587</v>
      </c>
    </row>
    <row r="38" spans="1:12" ht="22.5" customHeight="1" thickBot="1" x14ac:dyDescent="0.3">
      <c r="A38" s="79" t="s">
        <v>54</v>
      </c>
      <c r="B38" s="80" t="s">
        <v>15</v>
      </c>
      <c r="C38" s="83" t="s">
        <v>53</v>
      </c>
      <c r="D38" s="82" t="s">
        <v>16</v>
      </c>
      <c r="E38" s="83"/>
      <c r="F38" s="84"/>
      <c r="G38" s="85">
        <v>12698899.82</v>
      </c>
      <c r="H38" s="85">
        <v>24688446.489999998</v>
      </c>
      <c r="I38" s="85">
        <v>17272928.350000001</v>
      </c>
      <c r="J38" s="86">
        <f t="shared" si="1"/>
        <v>136.01909295162864</v>
      </c>
      <c r="K38" s="87">
        <f t="shared" si="0"/>
        <v>69.963609727312587</v>
      </c>
    </row>
    <row r="39" spans="1:12" ht="22.5" customHeight="1" thickBot="1" x14ac:dyDescent="0.3">
      <c r="A39" s="40" t="s">
        <v>55</v>
      </c>
      <c r="B39" s="41" t="s">
        <v>15</v>
      </c>
      <c r="C39" s="103" t="s">
        <v>56</v>
      </c>
      <c r="D39" s="77"/>
      <c r="E39" s="76"/>
      <c r="F39" s="78"/>
      <c r="G39" s="45">
        <f>G40+G41+G42+G43</f>
        <v>22337153.739999998</v>
      </c>
      <c r="H39" s="45">
        <f>H40+H41+H42+H43</f>
        <v>26763472</v>
      </c>
      <c r="I39" s="45">
        <f>I40+I41+I42+I43</f>
        <v>15489468.9</v>
      </c>
      <c r="J39" s="46">
        <f t="shared" si="1"/>
        <v>69.343968709238069</v>
      </c>
      <c r="K39" s="47">
        <f t="shared" si="0"/>
        <v>57.875409065012192</v>
      </c>
    </row>
    <row r="40" spans="1:12" ht="22.5" customHeight="1" x14ac:dyDescent="0.25">
      <c r="A40" s="48" t="s">
        <v>57</v>
      </c>
      <c r="B40" s="49" t="s">
        <v>15</v>
      </c>
      <c r="C40" s="50" t="s">
        <v>56</v>
      </c>
      <c r="D40" s="51" t="s">
        <v>16</v>
      </c>
      <c r="E40" s="52"/>
      <c r="F40" s="53"/>
      <c r="G40" s="54">
        <v>3947147.28</v>
      </c>
      <c r="H40" s="54">
        <v>5300000</v>
      </c>
      <c r="I40" s="54">
        <v>3818623.95</v>
      </c>
      <c r="J40" s="55">
        <f t="shared" si="1"/>
        <v>96.743893225083823</v>
      </c>
      <c r="K40" s="56">
        <f t="shared" si="0"/>
        <v>72.049508490566041</v>
      </c>
    </row>
    <row r="41" spans="1:12" ht="22.5" customHeight="1" x14ac:dyDescent="0.25">
      <c r="A41" s="57" t="s">
        <v>58</v>
      </c>
      <c r="B41" s="58" t="s">
        <v>15</v>
      </c>
      <c r="C41" s="59" t="s">
        <v>56</v>
      </c>
      <c r="D41" s="60" t="s">
        <v>31</v>
      </c>
      <c r="E41" s="61"/>
      <c r="F41" s="62"/>
      <c r="G41" s="63">
        <v>7073481.8600000003</v>
      </c>
      <c r="H41" s="63">
        <v>7288372</v>
      </c>
      <c r="I41" s="63">
        <v>2884801.09</v>
      </c>
      <c r="J41" s="64">
        <f t="shared" si="1"/>
        <v>40.783324918288535</v>
      </c>
      <c r="K41" s="65">
        <f t="shared" si="0"/>
        <v>39.580870597713727</v>
      </c>
    </row>
    <row r="42" spans="1:12" ht="22.5" customHeight="1" x14ac:dyDescent="0.25">
      <c r="A42" s="57" t="s">
        <v>59</v>
      </c>
      <c r="B42" s="58" t="s">
        <v>15</v>
      </c>
      <c r="C42" s="59" t="s">
        <v>56</v>
      </c>
      <c r="D42" s="60" t="s">
        <v>18</v>
      </c>
      <c r="E42" s="61"/>
      <c r="F42" s="62"/>
      <c r="G42" s="63">
        <v>10312160.01</v>
      </c>
      <c r="H42" s="63">
        <v>12799000</v>
      </c>
      <c r="I42" s="63">
        <v>7835136.8600000003</v>
      </c>
      <c r="J42" s="64">
        <f t="shared" si="1"/>
        <v>75.979589653399884</v>
      </c>
      <c r="K42" s="65">
        <f t="shared" si="0"/>
        <v>61.216789280412534</v>
      </c>
    </row>
    <row r="43" spans="1:12" ht="22.5" customHeight="1" thickBot="1" x14ac:dyDescent="0.3">
      <c r="A43" s="66" t="s">
        <v>60</v>
      </c>
      <c r="B43" s="67" t="s">
        <v>15</v>
      </c>
      <c r="C43" s="68" t="s">
        <v>56</v>
      </c>
      <c r="D43" s="69" t="s">
        <v>61</v>
      </c>
      <c r="E43" s="70"/>
      <c r="F43" s="71"/>
      <c r="G43" s="72">
        <v>1004364.59</v>
      </c>
      <c r="H43" s="72">
        <v>1376100</v>
      </c>
      <c r="I43" s="72">
        <v>950907</v>
      </c>
      <c r="J43" s="73">
        <f t="shared" si="1"/>
        <v>94.677471653993692</v>
      </c>
      <c r="K43" s="74">
        <f t="shared" si="0"/>
        <v>69.101591454109439</v>
      </c>
    </row>
    <row r="44" spans="1:12" ht="22.5" customHeight="1" thickBot="1" x14ac:dyDescent="0.3">
      <c r="A44" s="40" t="s">
        <v>62</v>
      </c>
      <c r="B44" s="41" t="s">
        <v>15</v>
      </c>
      <c r="C44" s="42" t="s">
        <v>25</v>
      </c>
      <c r="D44" s="43"/>
      <c r="E44" s="76"/>
      <c r="F44" s="44"/>
      <c r="G44" s="45">
        <f>G45+G47+G48+G46</f>
        <v>18140967.669999998</v>
      </c>
      <c r="H44" s="45">
        <f>H45+H47+H48+H46</f>
        <v>32193013</v>
      </c>
      <c r="I44" s="45">
        <f>I45+I47+I48+I46</f>
        <v>26959643.880000003</v>
      </c>
      <c r="J44" s="46">
        <f t="shared" si="1"/>
        <v>148.61193939826919</v>
      </c>
      <c r="K44" s="47">
        <f t="shared" si="0"/>
        <v>83.743773470348998</v>
      </c>
    </row>
    <row r="45" spans="1:12" ht="22.5" customHeight="1" x14ac:dyDescent="0.25">
      <c r="A45" s="48" t="s">
        <v>63</v>
      </c>
      <c r="B45" s="49" t="s">
        <v>15</v>
      </c>
      <c r="C45" s="104" t="s">
        <v>25</v>
      </c>
      <c r="D45" s="105" t="s">
        <v>16</v>
      </c>
      <c r="E45" s="94"/>
      <c r="F45" s="106"/>
      <c r="G45" s="54">
        <v>14680237.109999999</v>
      </c>
      <c r="H45" s="54">
        <v>17600500</v>
      </c>
      <c r="I45" s="54">
        <v>15555546.789999999</v>
      </c>
      <c r="J45" s="55">
        <f t="shared" si="1"/>
        <v>105.9625036941927</v>
      </c>
      <c r="K45" s="56">
        <f>I45/H45*100</f>
        <v>88.381277747791259</v>
      </c>
    </row>
    <row r="46" spans="1:12" ht="22.5" customHeight="1" x14ac:dyDescent="0.25">
      <c r="A46" s="57" t="s">
        <v>64</v>
      </c>
      <c r="B46" s="58" t="s">
        <v>15</v>
      </c>
      <c r="C46" s="96" t="s">
        <v>25</v>
      </c>
      <c r="D46" s="107" t="s">
        <v>29</v>
      </c>
      <c r="E46" s="108"/>
      <c r="F46" s="109"/>
      <c r="G46" s="63">
        <v>3215870.56</v>
      </c>
      <c r="H46" s="63">
        <v>2323030</v>
      </c>
      <c r="I46" s="63">
        <v>2042056.6</v>
      </c>
      <c r="J46" s="64">
        <f t="shared" si="1"/>
        <v>63.499340595350326</v>
      </c>
      <c r="K46" s="65">
        <f>I46/H46*100</f>
        <v>87.904874237526002</v>
      </c>
    </row>
    <row r="47" spans="1:12" ht="22.5" customHeight="1" x14ac:dyDescent="0.25">
      <c r="A47" s="57" t="s">
        <v>65</v>
      </c>
      <c r="B47" s="58" t="s">
        <v>15</v>
      </c>
      <c r="C47" s="96" t="s">
        <v>25</v>
      </c>
      <c r="D47" s="107" t="s">
        <v>31</v>
      </c>
      <c r="E47" s="108"/>
      <c r="F47" s="109"/>
      <c r="G47" s="63">
        <v>171100</v>
      </c>
      <c r="H47" s="63">
        <v>11797983</v>
      </c>
      <c r="I47" s="63">
        <v>9362040.4900000002</v>
      </c>
      <c r="J47" s="64">
        <f t="shared" si="1"/>
        <v>5471.6776680303919</v>
      </c>
      <c r="K47" s="65">
        <f>I47/H47*100</f>
        <v>79.35289015079951</v>
      </c>
    </row>
    <row r="48" spans="1:12" ht="22.5" customHeight="1" thickBot="1" x14ac:dyDescent="0.3">
      <c r="A48" s="66" t="s">
        <v>66</v>
      </c>
      <c r="B48" s="67" t="s">
        <v>15</v>
      </c>
      <c r="C48" s="99" t="s">
        <v>25</v>
      </c>
      <c r="D48" s="100" t="s">
        <v>20</v>
      </c>
      <c r="E48" s="70"/>
      <c r="F48" s="101"/>
      <c r="G48" s="72">
        <v>73760</v>
      </c>
      <c r="H48" s="72">
        <v>471500</v>
      </c>
      <c r="I48" s="72">
        <v>0</v>
      </c>
      <c r="J48" s="73">
        <f t="shared" si="1"/>
        <v>0</v>
      </c>
      <c r="K48" s="74">
        <f t="shared" si="0"/>
        <v>0</v>
      </c>
    </row>
    <row r="49" spans="1:12" ht="22.5" customHeight="1" thickBot="1" x14ac:dyDescent="0.3">
      <c r="A49" s="40" t="s">
        <v>67</v>
      </c>
      <c r="B49" s="41" t="s">
        <v>15</v>
      </c>
      <c r="C49" s="42" t="s">
        <v>41</v>
      </c>
      <c r="D49" s="43"/>
      <c r="E49" s="76"/>
      <c r="F49" s="44"/>
      <c r="G49" s="45">
        <f>G50</f>
        <v>730000</v>
      </c>
      <c r="H49" s="45">
        <f>H50</f>
        <v>850000</v>
      </c>
      <c r="I49" s="45">
        <f>I50</f>
        <v>750000</v>
      </c>
      <c r="J49" s="46">
        <f t="shared" si="1"/>
        <v>102.73972602739727</v>
      </c>
      <c r="K49" s="47">
        <f t="shared" si="0"/>
        <v>88.235294117647058</v>
      </c>
    </row>
    <row r="50" spans="1:12" ht="22.5" customHeight="1" thickBot="1" x14ac:dyDescent="0.3">
      <c r="A50" s="79" t="s">
        <v>68</v>
      </c>
      <c r="B50" s="80" t="s">
        <v>15</v>
      </c>
      <c r="C50" s="110" t="s">
        <v>41</v>
      </c>
      <c r="D50" s="111" t="s">
        <v>29</v>
      </c>
      <c r="E50" s="83"/>
      <c r="F50" s="112"/>
      <c r="G50" s="85">
        <v>730000</v>
      </c>
      <c r="H50" s="85">
        <v>850000</v>
      </c>
      <c r="I50" s="85">
        <v>750000</v>
      </c>
      <c r="J50" s="86">
        <f t="shared" si="1"/>
        <v>102.73972602739727</v>
      </c>
      <c r="K50" s="87">
        <f t="shared" si="0"/>
        <v>88.235294117647058</v>
      </c>
    </row>
    <row r="51" spans="1:12" ht="35.25" customHeight="1" thickBot="1" x14ac:dyDescent="0.3">
      <c r="A51" s="40" t="s">
        <v>69</v>
      </c>
      <c r="B51" s="41" t="s">
        <v>15</v>
      </c>
      <c r="C51" s="103" t="s">
        <v>27</v>
      </c>
      <c r="D51" s="77"/>
      <c r="E51" s="76"/>
      <c r="F51" s="78"/>
      <c r="G51" s="45">
        <f>G52</f>
        <v>2220790.9300000002</v>
      </c>
      <c r="H51" s="45">
        <f>H52</f>
        <v>3900000</v>
      </c>
      <c r="I51" s="45">
        <f>I52</f>
        <v>2537341.7400000002</v>
      </c>
      <c r="J51" s="46">
        <f t="shared" si="1"/>
        <v>114.25396716655358</v>
      </c>
      <c r="K51" s="47">
        <f t="shared" si="0"/>
        <v>65.060044615384612</v>
      </c>
    </row>
    <row r="52" spans="1:12" ht="27" customHeight="1" thickBot="1" x14ac:dyDescent="0.3">
      <c r="A52" s="79" t="s">
        <v>70</v>
      </c>
      <c r="B52" s="80" t="s">
        <v>15</v>
      </c>
      <c r="C52" s="81" t="s">
        <v>27</v>
      </c>
      <c r="D52" s="82" t="s">
        <v>16</v>
      </c>
      <c r="E52" s="83"/>
      <c r="F52" s="84"/>
      <c r="G52" s="85">
        <v>2220790.9300000002</v>
      </c>
      <c r="H52" s="85">
        <v>3900000</v>
      </c>
      <c r="I52" s="85">
        <v>2537341.7400000002</v>
      </c>
      <c r="J52" s="86">
        <f t="shared" si="1"/>
        <v>114.25396716655358</v>
      </c>
      <c r="K52" s="87">
        <f t="shared" si="0"/>
        <v>65.060044615384612</v>
      </c>
    </row>
    <row r="53" spans="1:12" ht="42" customHeight="1" thickBot="1" x14ac:dyDescent="0.3">
      <c r="A53" s="40" t="s">
        <v>71</v>
      </c>
      <c r="B53" s="41" t="s">
        <v>15</v>
      </c>
      <c r="C53" s="103" t="s">
        <v>34</v>
      </c>
      <c r="D53" s="77"/>
      <c r="E53" s="76"/>
      <c r="F53" s="78"/>
      <c r="G53" s="45">
        <f>G54+G55</f>
        <v>7267745.2999999998</v>
      </c>
      <c r="H53" s="45">
        <f>H54+H55</f>
        <v>8902014.25</v>
      </c>
      <c r="I53" s="45">
        <f>I54+I55</f>
        <v>6855014.25</v>
      </c>
      <c r="J53" s="46">
        <f t="shared" si="1"/>
        <v>94.321057866461018</v>
      </c>
      <c r="K53" s="47">
        <f t="shared" si="0"/>
        <v>77.005204187355687</v>
      </c>
    </row>
    <row r="54" spans="1:12" ht="43.15" customHeight="1" x14ac:dyDescent="0.25">
      <c r="A54" s="48" t="s">
        <v>72</v>
      </c>
      <c r="B54" s="49" t="s">
        <v>15</v>
      </c>
      <c r="C54" s="50" t="s">
        <v>34</v>
      </c>
      <c r="D54" s="51" t="s">
        <v>16</v>
      </c>
      <c r="E54" s="52"/>
      <c r="F54" s="53"/>
      <c r="G54" s="54">
        <v>6716000</v>
      </c>
      <c r="H54" s="54">
        <v>8725000</v>
      </c>
      <c r="I54" s="54">
        <v>6678000</v>
      </c>
      <c r="J54" s="55">
        <f t="shared" si="1"/>
        <v>99.434187016080998</v>
      </c>
      <c r="K54" s="56">
        <f t="shared" si="0"/>
        <v>76.53868194842407</v>
      </c>
    </row>
    <row r="55" spans="1:12" ht="22.5" customHeight="1" thickBot="1" x14ac:dyDescent="0.3">
      <c r="A55" s="66" t="s">
        <v>73</v>
      </c>
      <c r="B55" s="67" t="s">
        <v>15</v>
      </c>
      <c r="C55" s="68" t="s">
        <v>34</v>
      </c>
      <c r="D55" s="69" t="s">
        <v>31</v>
      </c>
      <c r="E55" s="70"/>
      <c r="F55" s="71"/>
      <c r="G55" s="72">
        <v>551745.30000000005</v>
      </c>
      <c r="H55" s="72">
        <v>177014.25</v>
      </c>
      <c r="I55" s="72">
        <v>177014.25</v>
      </c>
      <c r="J55" s="73">
        <f t="shared" si="1"/>
        <v>32.082602244187669</v>
      </c>
      <c r="K55" s="74">
        <f>I55/H55*100</f>
        <v>100</v>
      </c>
    </row>
    <row r="56" spans="1:12" ht="15.75" thickBot="1" x14ac:dyDescent="0.3">
      <c r="A56" s="113" t="s">
        <v>74</v>
      </c>
      <c r="B56" s="41" t="s">
        <v>15</v>
      </c>
      <c r="C56" s="42"/>
      <c r="D56" s="43"/>
      <c r="E56" s="42"/>
      <c r="F56" s="44"/>
      <c r="G56" s="45">
        <f>G11+G17+G19+G21+G26+G31+G37+G39+G44+G49+G51+G53</f>
        <v>618719877.3499999</v>
      </c>
      <c r="H56" s="45">
        <f>H11+H17+H21+H26+H31+H37+H39+H44+H49+H51+H53+H19</f>
        <v>1501240079.1399999</v>
      </c>
      <c r="I56" s="45">
        <f>I11+I17+I21+I26+I31+I37+I39+I44+I49+I51+I53+I19</f>
        <v>941676702.01000011</v>
      </c>
      <c r="J56" s="46">
        <f t="shared" si="1"/>
        <v>152.19758350794163</v>
      </c>
      <c r="K56" s="47">
        <v>12</v>
      </c>
    </row>
    <row r="58" spans="1:12" x14ac:dyDescent="0.25">
      <c r="E58" s="2"/>
      <c r="F58" s="2"/>
      <c r="G58" s="2"/>
      <c r="H58" s="2"/>
      <c r="I58" s="2"/>
      <c r="J58" s="2"/>
      <c r="K58" s="2"/>
      <c r="L58" s="2"/>
    </row>
    <row r="59" spans="1:12" x14ac:dyDescent="0.25">
      <c r="E59" s="2"/>
      <c r="F59" s="2"/>
      <c r="G59" s="2"/>
      <c r="H59" s="2"/>
      <c r="I59" s="2"/>
      <c r="J59" s="2"/>
      <c r="K59" s="2"/>
      <c r="L59" s="2"/>
    </row>
    <row r="60" spans="1:12" x14ac:dyDescent="0.25">
      <c r="E60" s="2"/>
      <c r="F60" s="2"/>
      <c r="G60" s="2"/>
      <c r="H60" s="2"/>
      <c r="I60" s="2"/>
      <c r="J60" s="2"/>
      <c r="K60" s="2"/>
      <c r="L60" s="2"/>
    </row>
    <row r="61" spans="1:12" x14ac:dyDescent="0.25">
      <c r="E61" s="2"/>
      <c r="F61" s="2"/>
      <c r="G61" s="2"/>
      <c r="H61" s="2"/>
      <c r="I61" s="2"/>
      <c r="J61" s="2"/>
      <c r="K61" s="2"/>
      <c r="L61" s="2"/>
    </row>
  </sheetData>
  <mergeCells count="13">
    <mergeCell ref="I5:I10"/>
    <mergeCell ref="J5:J10"/>
    <mergeCell ref="K5:K10"/>
    <mergeCell ref="D2:K2"/>
    <mergeCell ref="A4:K4"/>
    <mergeCell ref="A5:A10"/>
    <mergeCell ref="B5:B10"/>
    <mergeCell ref="C5:C10"/>
    <mergeCell ref="D5:D10"/>
    <mergeCell ref="E5:E10"/>
    <mergeCell ref="F5:F10"/>
    <mergeCell ref="G5:G10"/>
    <mergeCell ref="H5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2022-11-18T13:32:00Z</dcterms:modified>
</cp:coreProperties>
</file>