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inxpsp3-pc\общая папка\входящие\ЕЖЕМЕСЯЧНО до 20 числа\2022 год\6_июнь\"/>
    </mc:Choice>
  </mc:AlternateContent>
  <bookViews>
    <workbookView xWindow="0" yWindow="0" windowWidth="28800" windowHeight="11700" firstSheet="1" activeTab="1"/>
  </bookViews>
  <sheets>
    <sheet name="консолидированный (короткая)" sheetId="11" state="hidden" r:id="rId1"/>
    <sheet name="конс." sheetId="1" r:id="rId2"/>
    <sheet name="пояснения" sheetId="14" r:id="rId3"/>
    <sheet name="сортавала" sheetId="5" state="hidden" r:id="rId4"/>
    <sheet name="бюджет округа (района)" sheetId="8" state="hidden" r:id="rId5"/>
    <sheet name="бюджеты поселений" sheetId="9" state="hidden" r:id="rId6"/>
    <sheet name="КРЕДИТ ДЛЯ ПОСЕЛЕНИЯ" sheetId="10" state="hidden" r:id="rId7"/>
    <sheet name="Лист1" sheetId="12" state="hidden" r:id="rId8"/>
  </sheets>
  <externalReferences>
    <externalReference r:id="rId9"/>
    <externalReference r:id="rId10"/>
    <externalReference r:id="rId11"/>
  </externalReferences>
  <definedNames>
    <definedName name="_xlnm.Print_Titles" localSheetId="4">'бюджет округа (района)'!$A:$B,'бюджет округа (района)'!$5:$8</definedName>
    <definedName name="_xlnm.Print_Titles" localSheetId="5">'бюджеты поселений'!$A:$B,'бюджеты поселений'!$5:$8</definedName>
    <definedName name="_xlnm.Print_Titles" localSheetId="1">конс.!$A:$B,конс.!$6:$9</definedName>
    <definedName name="_xlnm.Print_Titles" localSheetId="0">'консолидированный (короткая)'!$A:$B,'консолидированный (короткая)'!$5:$8</definedName>
    <definedName name="_xlnm.Print_Titles" localSheetId="6">'КРЕДИТ ДЛЯ ПОСЕЛЕНИЯ'!$A:$B,'КРЕДИТ ДЛЯ ПОСЕЛЕНИЯ'!$5:$8</definedName>
    <definedName name="_xlnm.Print_Titles" localSheetId="2">пояснения!$A:$B,пояснения!$6:$9</definedName>
    <definedName name="_xlnm.Print_Titles" localSheetId="3">сортавала!$4:$7</definedName>
    <definedName name="_xlnm.Print_Area" localSheetId="4">'бюджет округа (района)'!$A$2:$BL$131</definedName>
    <definedName name="_xlnm.Print_Area" localSheetId="5">'бюджеты поселений'!$A$2:$BL$131</definedName>
    <definedName name="_xlnm.Print_Area" localSheetId="0">'консолидированный (короткая)'!$A$2:$DV$130</definedName>
    <definedName name="_xlnm.Print_Area" localSheetId="6">'КРЕДИТ ДЛЯ ПОСЕЛЕНИЯ'!$A$2:$BL$128</definedName>
    <definedName name="_xlnm.Print_Area" localSheetId="2">пояснения!$A$1:$H$73</definedName>
    <definedName name="_xlnm.Print_Area" localSheetId="3">сортавала!$A$1:$DV$111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T91" i="1" l="1"/>
  <c r="DS91" i="1"/>
  <c r="H59" i="14" l="1"/>
  <c r="H60" i="14"/>
  <c r="H61" i="14"/>
  <c r="H63" i="14"/>
  <c r="H65" i="14"/>
  <c r="H66" i="14"/>
  <c r="H67" i="14"/>
  <c r="H68" i="14"/>
  <c r="H69" i="14"/>
  <c r="H70" i="14"/>
  <c r="H71" i="14"/>
  <c r="H72" i="14"/>
  <c r="H73" i="14"/>
  <c r="G59" i="14"/>
  <c r="G60" i="14"/>
  <c r="G61" i="14"/>
  <c r="G63" i="14"/>
  <c r="G65" i="14"/>
  <c r="G66" i="14"/>
  <c r="G67" i="14"/>
  <c r="G68" i="14"/>
  <c r="G69" i="14"/>
  <c r="G70" i="14"/>
  <c r="G71" i="14"/>
  <c r="G72" i="14"/>
  <c r="G73" i="14"/>
  <c r="H58" i="14"/>
  <c r="G58" i="14"/>
  <c r="H13" i="14"/>
  <c r="H14" i="14"/>
  <c r="H15" i="14"/>
  <c r="H16" i="14"/>
  <c r="H17" i="14"/>
  <c r="H18" i="14"/>
  <c r="H19" i="14"/>
  <c r="H21" i="14"/>
  <c r="H22" i="14"/>
  <c r="H23" i="14"/>
  <c r="H24" i="14"/>
  <c r="H25" i="14"/>
  <c r="H27" i="14"/>
  <c r="H28" i="14"/>
  <c r="H29" i="14"/>
  <c r="H30" i="14"/>
  <c r="H31" i="14"/>
  <c r="H32" i="14"/>
  <c r="H34" i="14"/>
  <c r="H35" i="14"/>
  <c r="H36" i="14"/>
  <c r="H37" i="14"/>
  <c r="H39" i="14"/>
  <c r="H40" i="14"/>
  <c r="H41" i="14"/>
  <c r="H42" i="14"/>
  <c r="H43" i="14"/>
  <c r="H46" i="14"/>
  <c r="H47" i="14"/>
  <c r="H48" i="14"/>
  <c r="H49" i="14"/>
  <c r="H50" i="14"/>
  <c r="H51" i="14"/>
  <c r="H52" i="14"/>
  <c r="H53" i="14"/>
  <c r="H54" i="14"/>
  <c r="G13" i="14"/>
  <c r="G14" i="14"/>
  <c r="G15" i="14"/>
  <c r="G16" i="14"/>
  <c r="G17" i="14"/>
  <c r="G18" i="14"/>
  <c r="G19" i="14"/>
  <c r="G21" i="14"/>
  <c r="G22" i="14"/>
  <c r="G23" i="14"/>
  <c r="G24" i="14"/>
  <c r="G25" i="14"/>
  <c r="G27" i="14"/>
  <c r="G28" i="14"/>
  <c r="G29" i="14"/>
  <c r="G30" i="14"/>
  <c r="G31" i="14"/>
  <c r="G32" i="14"/>
  <c r="G34" i="14"/>
  <c r="G35" i="14"/>
  <c r="G36" i="14"/>
  <c r="G37" i="14"/>
  <c r="G39" i="14"/>
  <c r="G40" i="14"/>
  <c r="G41" i="14"/>
  <c r="G42" i="14"/>
  <c r="G43" i="14"/>
  <c r="G46" i="14"/>
  <c r="G47" i="14"/>
  <c r="G48" i="14"/>
  <c r="G49" i="14"/>
  <c r="G50" i="14"/>
  <c r="G51" i="14"/>
  <c r="G52" i="14"/>
  <c r="G53" i="14"/>
  <c r="F59" i="14"/>
  <c r="F60" i="14"/>
  <c r="F61" i="14"/>
  <c r="F62" i="14"/>
  <c r="F64" i="14"/>
  <c r="F65" i="14"/>
  <c r="F66" i="14"/>
  <c r="F67" i="14"/>
  <c r="F68" i="14"/>
  <c r="F69" i="14"/>
  <c r="F70" i="14"/>
  <c r="F71" i="14"/>
  <c r="F72" i="14"/>
  <c r="F73" i="14"/>
  <c r="E59" i="14"/>
  <c r="E60" i="14"/>
  <c r="E61" i="14"/>
  <c r="E62" i="14"/>
  <c r="E64" i="14"/>
  <c r="E65" i="14"/>
  <c r="E66" i="14"/>
  <c r="E67" i="14"/>
  <c r="E68" i="14"/>
  <c r="E69" i="14"/>
  <c r="E70" i="14"/>
  <c r="E71" i="14"/>
  <c r="E72" i="14"/>
  <c r="E73" i="14"/>
  <c r="F14" i="14"/>
  <c r="F15" i="14"/>
  <c r="F16" i="14"/>
  <c r="F17" i="14"/>
  <c r="F18" i="14"/>
  <c r="F19" i="14"/>
  <c r="F20" i="14"/>
  <c r="F22" i="14"/>
  <c r="F23" i="14"/>
  <c r="F24" i="14"/>
  <c r="F25" i="14"/>
  <c r="F26" i="14"/>
  <c r="F28" i="14"/>
  <c r="F29" i="14"/>
  <c r="F30" i="14"/>
  <c r="F31" i="14"/>
  <c r="F32" i="14"/>
  <c r="F33" i="14"/>
  <c r="F35" i="14"/>
  <c r="F36" i="14"/>
  <c r="F37" i="14"/>
  <c r="F38" i="14"/>
  <c r="F40" i="14"/>
  <c r="F41" i="14"/>
  <c r="F42" i="14"/>
  <c r="F43" i="14"/>
  <c r="F47" i="14"/>
  <c r="F48" i="14"/>
  <c r="F49" i="14"/>
  <c r="F50" i="14"/>
  <c r="F51" i="14"/>
  <c r="F52" i="14"/>
  <c r="F53" i="14"/>
  <c r="F54" i="14"/>
  <c r="E14" i="14"/>
  <c r="E15" i="14"/>
  <c r="E16" i="14"/>
  <c r="E17" i="14"/>
  <c r="E18" i="14"/>
  <c r="E19" i="14"/>
  <c r="E20" i="14"/>
  <c r="E22" i="14"/>
  <c r="E23" i="14"/>
  <c r="E24" i="14"/>
  <c r="E25" i="14"/>
  <c r="E26" i="14"/>
  <c r="E28" i="14"/>
  <c r="E29" i="14"/>
  <c r="E30" i="14"/>
  <c r="E31" i="14"/>
  <c r="E32" i="14"/>
  <c r="E33" i="14"/>
  <c r="E35" i="14"/>
  <c r="E36" i="14"/>
  <c r="E37" i="14"/>
  <c r="E38" i="14"/>
  <c r="E40" i="14"/>
  <c r="E41" i="14"/>
  <c r="E42" i="14"/>
  <c r="E43" i="14"/>
  <c r="E47" i="14"/>
  <c r="E48" i="14"/>
  <c r="E49" i="14"/>
  <c r="E50" i="14"/>
  <c r="E51" i="14"/>
  <c r="E52" i="14"/>
  <c r="E53" i="14"/>
  <c r="E54" i="14"/>
  <c r="D59" i="14"/>
  <c r="D60" i="14"/>
  <c r="D61" i="14"/>
  <c r="D63" i="14"/>
  <c r="D64" i="14"/>
  <c r="D65" i="14"/>
  <c r="D67" i="14"/>
  <c r="D68" i="14"/>
  <c r="D69" i="14"/>
  <c r="D70" i="14"/>
  <c r="D71" i="14"/>
  <c r="D72" i="14"/>
  <c r="D73" i="14"/>
  <c r="C59" i="14"/>
  <c r="C60" i="14"/>
  <c r="C61" i="14"/>
  <c r="C63" i="14"/>
  <c r="C64" i="14"/>
  <c r="C65" i="14"/>
  <c r="C67" i="14"/>
  <c r="C68" i="14"/>
  <c r="C69" i="14"/>
  <c r="C70" i="14"/>
  <c r="C71" i="14"/>
  <c r="C72" i="14"/>
  <c r="C73" i="14"/>
  <c r="D58" i="14"/>
  <c r="C58" i="14"/>
  <c r="D14" i="14"/>
  <c r="D15" i="14"/>
  <c r="D16" i="14"/>
  <c r="D17" i="14"/>
  <c r="D18" i="14"/>
  <c r="D19" i="14"/>
  <c r="D21" i="14"/>
  <c r="D22" i="14"/>
  <c r="D23" i="14"/>
  <c r="D24" i="14"/>
  <c r="D25" i="14"/>
  <c r="D27" i="14"/>
  <c r="D28" i="14"/>
  <c r="D29" i="14"/>
  <c r="D30" i="14"/>
  <c r="D31" i="14"/>
  <c r="D32" i="14"/>
  <c r="D34" i="14"/>
  <c r="D35" i="14"/>
  <c r="D36" i="14"/>
  <c r="D37" i="14"/>
  <c r="D39" i="14"/>
  <c r="D40" i="14"/>
  <c r="D41" i="14"/>
  <c r="D42" i="14"/>
  <c r="D43" i="14"/>
  <c r="D46" i="14"/>
  <c r="D47" i="14"/>
  <c r="D48" i="14"/>
  <c r="D49" i="14"/>
  <c r="D50" i="14"/>
  <c r="D51" i="14"/>
  <c r="D52" i="14"/>
  <c r="D53" i="14"/>
  <c r="D54" i="14"/>
  <c r="C14" i="14"/>
  <c r="C15" i="14"/>
  <c r="C16" i="14"/>
  <c r="C17" i="14"/>
  <c r="C18" i="14"/>
  <c r="C19" i="14"/>
  <c r="C21" i="14"/>
  <c r="C22" i="14"/>
  <c r="C23" i="14"/>
  <c r="C24" i="14"/>
  <c r="C25" i="14"/>
  <c r="C27" i="14"/>
  <c r="C28" i="14"/>
  <c r="C29" i="14"/>
  <c r="C30" i="14"/>
  <c r="C31" i="14"/>
  <c r="C32" i="14"/>
  <c r="C34" i="14"/>
  <c r="C35" i="14"/>
  <c r="C36" i="14"/>
  <c r="C37" i="14"/>
  <c r="C39" i="14"/>
  <c r="C40" i="14"/>
  <c r="C41" i="14"/>
  <c r="C42" i="14"/>
  <c r="C43" i="14"/>
  <c r="C46" i="14"/>
  <c r="C47" i="14"/>
  <c r="C48" i="14"/>
  <c r="C49" i="14"/>
  <c r="C50" i="14"/>
  <c r="C51" i="14"/>
  <c r="C52" i="14"/>
  <c r="C53" i="14"/>
  <c r="D13" i="14"/>
  <c r="C13" i="14"/>
  <c r="DM15" i="1" l="1"/>
  <c r="DT84" i="1" l="1"/>
  <c r="DS84" i="1"/>
  <c r="DT81" i="1"/>
  <c r="DS81" i="1"/>
  <c r="DT78" i="1"/>
  <c r="DS78" i="1"/>
  <c r="DX15" i="1" l="1"/>
  <c r="DW15" i="1"/>
  <c r="DN15" i="1"/>
  <c r="H91" i="1" l="1"/>
  <c r="G91" i="1"/>
  <c r="H84" i="1"/>
  <c r="G84" i="1"/>
  <c r="H81" i="1"/>
  <c r="G81" i="1"/>
  <c r="H78" i="1"/>
  <c r="G78" i="1"/>
  <c r="F91" i="1"/>
  <c r="E91" i="1"/>
  <c r="F84" i="1"/>
  <c r="E84" i="1"/>
  <c r="F81" i="1"/>
  <c r="E81" i="1"/>
  <c r="F78" i="1"/>
  <c r="E78" i="1"/>
  <c r="D91" i="1"/>
  <c r="C91" i="1"/>
  <c r="D84" i="1"/>
  <c r="C84" i="1"/>
  <c r="D81" i="1"/>
  <c r="C81" i="1"/>
  <c r="D78" i="1"/>
  <c r="C78" i="1"/>
  <c r="DW19" i="1" l="1"/>
  <c r="DN19" i="1"/>
  <c r="DM19" i="1"/>
  <c r="BC19" i="1"/>
  <c r="AX84" i="1" l="1"/>
  <c r="AW84" i="1"/>
  <c r="H33" i="1" l="1"/>
  <c r="G33" i="1"/>
  <c r="AX33" i="1"/>
  <c r="AW33" i="1"/>
  <c r="DT33" i="1"/>
  <c r="DS33" i="1"/>
  <c r="DL33" i="1"/>
  <c r="DK33" i="1"/>
  <c r="BB33" i="1"/>
  <c r="H33" i="14" s="1"/>
  <c r="BA33" i="1"/>
  <c r="G33" i="14" s="1"/>
  <c r="E34" i="14" l="1"/>
  <c r="F34" i="14"/>
  <c r="D33" i="14"/>
  <c r="C33" i="14"/>
  <c r="BB122" i="1"/>
  <c r="BA122" i="1"/>
  <c r="BB121" i="1"/>
  <c r="BA121" i="1"/>
  <c r="DW103" i="1" l="1"/>
  <c r="DW102" i="1"/>
  <c r="DX99" i="1"/>
  <c r="DW99" i="1"/>
  <c r="DX98" i="1"/>
  <c r="DW98" i="1"/>
  <c r="DX97" i="1"/>
  <c r="DW97" i="1"/>
  <c r="DX96" i="1"/>
  <c r="DW96" i="1"/>
  <c r="DW95" i="1"/>
  <c r="DW94" i="1"/>
  <c r="DX93" i="1"/>
  <c r="DW93" i="1"/>
  <c r="DW92" i="1"/>
  <c r="DX86" i="1"/>
  <c r="DW86" i="1"/>
  <c r="DX85" i="1"/>
  <c r="DW85" i="1"/>
  <c r="DX83" i="1"/>
  <c r="DW83" i="1"/>
  <c r="DX82" i="1"/>
  <c r="DW82" i="1"/>
  <c r="DX80" i="1"/>
  <c r="DW80" i="1"/>
  <c r="DX79" i="1"/>
  <c r="DW79" i="1"/>
  <c r="DX73" i="1"/>
  <c r="DW73" i="1"/>
  <c r="DX72" i="1"/>
  <c r="DW72" i="1"/>
  <c r="DX71" i="1"/>
  <c r="DW71" i="1"/>
  <c r="DX70" i="1"/>
  <c r="DW70" i="1"/>
  <c r="DX69" i="1"/>
  <c r="DW69" i="1"/>
  <c r="DX68" i="1"/>
  <c r="DW68" i="1"/>
  <c r="DX67" i="1"/>
  <c r="DW67" i="1"/>
  <c r="DX66" i="1"/>
  <c r="DW66" i="1"/>
  <c r="DX65" i="1"/>
  <c r="DW65" i="1"/>
  <c r="DW64" i="1"/>
  <c r="DX63" i="1"/>
  <c r="DW63" i="1"/>
  <c r="DW61" i="1"/>
  <c r="DX60" i="1"/>
  <c r="DW60" i="1"/>
  <c r="DX59" i="1"/>
  <c r="DW59" i="1"/>
  <c r="DX58" i="1"/>
  <c r="DW58" i="1"/>
  <c r="DX56" i="1"/>
  <c r="DW56" i="1"/>
  <c r="DX54" i="1"/>
  <c r="DW54" i="1"/>
  <c r="DX53" i="1"/>
  <c r="DW53" i="1"/>
  <c r="DX52" i="1"/>
  <c r="DW52" i="1"/>
  <c r="DX51" i="1"/>
  <c r="DW51" i="1"/>
  <c r="DX50" i="1"/>
  <c r="DW50" i="1"/>
  <c r="DX49" i="1"/>
  <c r="DW49" i="1"/>
  <c r="DX48" i="1"/>
  <c r="DW48" i="1"/>
  <c r="DX47" i="1"/>
  <c r="DW47" i="1"/>
  <c r="DX46" i="1"/>
  <c r="DW46" i="1"/>
  <c r="DX43" i="1"/>
  <c r="DW43" i="1"/>
  <c r="DX42" i="1"/>
  <c r="DW42" i="1"/>
  <c r="DX41" i="1"/>
  <c r="DW41" i="1"/>
  <c r="DX40" i="1"/>
  <c r="DW40" i="1"/>
  <c r="DX39" i="1"/>
  <c r="DW39" i="1"/>
  <c r="DX37" i="1"/>
  <c r="DW37" i="1"/>
  <c r="DX36" i="1"/>
  <c r="DW36" i="1"/>
  <c r="DX35" i="1"/>
  <c r="DW35" i="1"/>
  <c r="DX34" i="1"/>
  <c r="DW34" i="1"/>
  <c r="DX32" i="1"/>
  <c r="DW32" i="1"/>
  <c r="DX31" i="1"/>
  <c r="DW31" i="1"/>
  <c r="DX30" i="1"/>
  <c r="DW30" i="1"/>
  <c r="DX29" i="1"/>
  <c r="DW29" i="1"/>
  <c r="DX28" i="1"/>
  <c r="DW28" i="1"/>
  <c r="DX27" i="1"/>
  <c r="DW27" i="1"/>
  <c r="DW25" i="1"/>
  <c r="DX24" i="1"/>
  <c r="DW24" i="1"/>
  <c r="DX23" i="1"/>
  <c r="DW23" i="1"/>
  <c r="DW22" i="1"/>
  <c r="DW21" i="1"/>
  <c r="DW18" i="1"/>
  <c r="DX17" i="1"/>
  <c r="DW17" i="1"/>
  <c r="DX16" i="1"/>
  <c r="DW16" i="1"/>
  <c r="DX13" i="1"/>
  <c r="DW13" i="1"/>
  <c r="DV117" i="1"/>
  <c r="DV116" i="1"/>
  <c r="DV115" i="1"/>
  <c r="DU117" i="1"/>
  <c r="DU116" i="1"/>
  <c r="DU115" i="1"/>
  <c r="D38" i="1" l="1"/>
  <c r="C38" i="1"/>
  <c r="D33" i="1"/>
  <c r="C33" i="1"/>
  <c r="F33" i="1"/>
  <c r="E33" i="1"/>
  <c r="DT38" i="1"/>
  <c r="DS38" i="1"/>
  <c r="DL38" i="1"/>
  <c r="DK38" i="1"/>
  <c r="BB38" i="1"/>
  <c r="BA38" i="1"/>
  <c r="AX38" i="1"/>
  <c r="AW38" i="1"/>
  <c r="H38" i="1"/>
  <c r="G38" i="1"/>
  <c r="F38" i="1"/>
  <c r="E38" i="1"/>
  <c r="DT26" i="1"/>
  <c r="F27" i="14" s="1"/>
  <c r="DS26" i="1"/>
  <c r="DL26" i="1"/>
  <c r="DK26" i="1"/>
  <c r="CR26" i="1"/>
  <c r="CQ26" i="1"/>
  <c r="BD26" i="1"/>
  <c r="BC26" i="1"/>
  <c r="BB26" i="1"/>
  <c r="H26" i="14" s="1"/>
  <c r="BA26" i="1"/>
  <c r="G26" i="14" s="1"/>
  <c r="AX26" i="1"/>
  <c r="AW26" i="1"/>
  <c r="J26" i="1"/>
  <c r="I26" i="1"/>
  <c r="H26" i="1"/>
  <c r="G26" i="1"/>
  <c r="D26" i="1"/>
  <c r="C26" i="1"/>
  <c r="F26" i="1"/>
  <c r="E26" i="1"/>
  <c r="E27" i="14" l="1"/>
  <c r="H38" i="14"/>
  <c r="F39" i="14"/>
  <c r="E39" i="14"/>
  <c r="G38" i="14"/>
  <c r="D38" i="14"/>
  <c r="C38" i="14"/>
  <c r="D26" i="14"/>
  <c r="C26" i="14"/>
  <c r="DW26" i="1"/>
  <c r="DW33" i="1"/>
  <c r="DX26" i="1"/>
  <c r="DX33" i="1"/>
  <c r="DW38" i="1"/>
  <c r="DX38" i="1"/>
  <c r="D20" i="1"/>
  <c r="C20" i="1"/>
  <c r="F20" i="1"/>
  <c r="E20" i="1"/>
  <c r="DT20" i="1"/>
  <c r="DS20" i="1"/>
  <c r="AX20" i="1"/>
  <c r="AW20" i="1"/>
  <c r="DL20" i="1"/>
  <c r="DK20" i="1"/>
  <c r="BB20" i="1"/>
  <c r="H20" i="1"/>
  <c r="H12" i="1" s="1"/>
  <c r="BA20" i="1"/>
  <c r="G20" i="1"/>
  <c r="G12" i="1" s="1"/>
  <c r="DT12" i="1" l="1"/>
  <c r="F21" i="14"/>
  <c r="BA12" i="1"/>
  <c r="G12" i="14" s="1"/>
  <c r="G20" i="14"/>
  <c r="DL12" i="1"/>
  <c r="D20" i="14"/>
  <c r="BB12" i="1"/>
  <c r="H12" i="14" s="1"/>
  <c r="H20" i="14"/>
  <c r="DS12" i="1"/>
  <c r="E21" i="14"/>
  <c r="E13" i="14"/>
  <c r="DK12" i="1"/>
  <c r="C20" i="14"/>
  <c r="DW20" i="1"/>
  <c r="B14" i="14"/>
  <c r="DM79" i="1"/>
  <c r="DM42" i="1"/>
  <c r="DN42" i="1"/>
  <c r="DM39" i="1"/>
  <c r="DN39" i="1"/>
  <c r="DM40" i="1"/>
  <c r="DN40" i="1"/>
  <c r="DM27" i="1"/>
  <c r="DN27" i="1"/>
  <c r="DM28" i="1"/>
  <c r="DN28" i="1"/>
  <c r="DM29" i="1"/>
  <c r="DN29" i="1"/>
  <c r="DM30" i="1"/>
  <c r="DN30" i="1"/>
  <c r="DM31" i="1"/>
  <c r="DN31" i="1"/>
  <c r="DM34" i="1"/>
  <c r="DN34" i="1"/>
  <c r="DM35" i="1"/>
  <c r="DN35" i="1"/>
  <c r="DM36" i="1"/>
  <c r="DN36" i="1"/>
  <c r="DM21" i="1"/>
  <c r="DN21" i="1"/>
  <c r="DM22" i="1"/>
  <c r="DN22" i="1"/>
  <c r="BC32" i="1"/>
  <c r="BD32" i="1"/>
  <c r="BG32" i="1"/>
  <c r="BI32" i="1" s="1"/>
  <c r="BH32" i="1"/>
  <c r="BJ32" i="1" s="1"/>
  <c r="BK32" i="1"/>
  <c r="BL32" i="1"/>
  <c r="BM32" i="1"/>
  <c r="BN32" i="1"/>
  <c r="BQ32" i="1"/>
  <c r="BR32" i="1"/>
  <c r="BS32" i="1"/>
  <c r="BT32" i="1"/>
  <c r="BW32" i="1"/>
  <c r="BX32" i="1"/>
  <c r="BY32" i="1"/>
  <c r="BZ32" i="1"/>
  <c r="CC32" i="1"/>
  <c r="CD32" i="1"/>
  <c r="CE32" i="1"/>
  <c r="CF32" i="1"/>
  <c r="CI32" i="1"/>
  <c r="CJ32" i="1"/>
  <c r="CK32" i="1"/>
  <c r="CL32" i="1"/>
  <c r="CO32" i="1"/>
  <c r="CP32" i="1"/>
  <c r="CQ32" i="1"/>
  <c r="CR32" i="1"/>
  <c r="CU32" i="1"/>
  <c r="CV32" i="1"/>
  <c r="CW32" i="1"/>
  <c r="CX32" i="1"/>
  <c r="DA32" i="1"/>
  <c r="DB32" i="1"/>
  <c r="DC32" i="1"/>
  <c r="DD32" i="1"/>
  <c r="DG32" i="1"/>
  <c r="DH32" i="1"/>
  <c r="DI32" i="1"/>
  <c r="DJ32" i="1"/>
  <c r="DM32" i="1"/>
  <c r="DN32" i="1"/>
  <c r="DO32" i="1"/>
  <c r="DP32" i="1"/>
  <c r="DQ32" i="1"/>
  <c r="DR32" i="1"/>
  <c r="F13" i="14" l="1"/>
  <c r="BO32" i="1"/>
  <c r="BU32" i="1" s="1"/>
  <c r="CA32" i="1" s="1"/>
  <c r="CG32" i="1" s="1"/>
  <c r="CM32" i="1" s="1"/>
  <c r="CS32" i="1" s="1"/>
  <c r="CY32" i="1" s="1"/>
  <c r="DE32" i="1" s="1"/>
  <c r="BP32" i="1"/>
  <c r="BV32" i="1" s="1"/>
  <c r="CB32" i="1" s="1"/>
  <c r="CH32" i="1" s="1"/>
  <c r="CN32" i="1" s="1"/>
  <c r="CT32" i="1" s="1"/>
  <c r="CZ32" i="1" s="1"/>
  <c r="DF32" i="1" s="1"/>
  <c r="AW115" i="1"/>
  <c r="DW100" i="1"/>
  <c r="DX100" i="1"/>
  <c r="DW14" i="1"/>
  <c r="DX14" i="1"/>
  <c r="DN18" i="1"/>
  <c r="DN20" i="1"/>
  <c r="DM121" i="1"/>
  <c r="DN121" i="1"/>
  <c r="DM122" i="1"/>
  <c r="DN122" i="1"/>
  <c r="DM123" i="1"/>
  <c r="DN123" i="1"/>
  <c r="DM124" i="1"/>
  <c r="DN124" i="1"/>
  <c r="DM125" i="1"/>
  <c r="DN125" i="1"/>
  <c r="DM126" i="1"/>
  <c r="DN126" i="1"/>
  <c r="DM127" i="1"/>
  <c r="DN127" i="1"/>
  <c r="DN120" i="1"/>
  <c r="DM120" i="1"/>
  <c r="DM116" i="1"/>
  <c r="DN116" i="1"/>
  <c r="DM117" i="1"/>
  <c r="DN117" i="1"/>
  <c r="DN115" i="1"/>
  <c r="DM115" i="1"/>
  <c r="DM92" i="1"/>
  <c r="DN92" i="1"/>
  <c r="DM93" i="1"/>
  <c r="DN93" i="1"/>
  <c r="DM94" i="1"/>
  <c r="DN94" i="1"/>
  <c r="DM95" i="1"/>
  <c r="DN95" i="1"/>
  <c r="DM96" i="1"/>
  <c r="DN96" i="1"/>
  <c r="DM97" i="1"/>
  <c r="DN97" i="1"/>
  <c r="DM98" i="1"/>
  <c r="DN98" i="1"/>
  <c r="DM99" i="1"/>
  <c r="DN99" i="1"/>
  <c r="DM100" i="1"/>
  <c r="DN100" i="1"/>
  <c r="DM102" i="1"/>
  <c r="DN102" i="1"/>
  <c r="DM103" i="1"/>
  <c r="DN103" i="1"/>
  <c r="DM104" i="1"/>
  <c r="DN104" i="1"/>
  <c r="DM105" i="1"/>
  <c r="DN105" i="1"/>
  <c r="DM106" i="1"/>
  <c r="DN106" i="1"/>
  <c r="DM107" i="1"/>
  <c r="DN107" i="1"/>
  <c r="DM108" i="1"/>
  <c r="DN108" i="1"/>
  <c r="DN79" i="1"/>
  <c r="DM80" i="1"/>
  <c r="DN80" i="1"/>
  <c r="DM82" i="1"/>
  <c r="DN82" i="1"/>
  <c r="DM83" i="1"/>
  <c r="DN83" i="1"/>
  <c r="DM85" i="1"/>
  <c r="DN85" i="1"/>
  <c r="DM86" i="1"/>
  <c r="DN86" i="1"/>
  <c r="DM13" i="1"/>
  <c r="DN13" i="1"/>
  <c r="DM14" i="1"/>
  <c r="DN14" i="1"/>
  <c r="DM16" i="1"/>
  <c r="DN16" i="1"/>
  <c r="DM17" i="1"/>
  <c r="DN17" i="1"/>
  <c r="DM18" i="1"/>
  <c r="DM20" i="1"/>
  <c r="DM23" i="1"/>
  <c r="DN23" i="1"/>
  <c r="DM24" i="1"/>
  <c r="DN24" i="1"/>
  <c r="DM25" i="1"/>
  <c r="DN25" i="1"/>
  <c r="DM26" i="1"/>
  <c r="DN26" i="1"/>
  <c r="DM33" i="1"/>
  <c r="DN33" i="1"/>
  <c r="DM37" i="1"/>
  <c r="DN37" i="1"/>
  <c r="DM38" i="1"/>
  <c r="DN38" i="1"/>
  <c r="DM41" i="1"/>
  <c r="DN41" i="1"/>
  <c r="DM43" i="1"/>
  <c r="DN43" i="1"/>
  <c r="DM46" i="1"/>
  <c r="DN46" i="1"/>
  <c r="DM47" i="1"/>
  <c r="DN47" i="1"/>
  <c r="DM48" i="1"/>
  <c r="DN48" i="1"/>
  <c r="DM49" i="1"/>
  <c r="DN49" i="1"/>
  <c r="DM50" i="1"/>
  <c r="DN50" i="1"/>
  <c r="DM51" i="1"/>
  <c r="DN51" i="1"/>
  <c r="DM52" i="1"/>
  <c r="DN52" i="1"/>
  <c r="DM53" i="1"/>
  <c r="DN53" i="1"/>
  <c r="DM54" i="1"/>
  <c r="DN54" i="1"/>
  <c r="DM56" i="1"/>
  <c r="DN56" i="1"/>
  <c r="DM58" i="1"/>
  <c r="DN58" i="1"/>
  <c r="DM59" i="1"/>
  <c r="DN59" i="1"/>
  <c r="DM60" i="1"/>
  <c r="DN60" i="1"/>
  <c r="DM61" i="1"/>
  <c r="DN61" i="1"/>
  <c r="DM63" i="1"/>
  <c r="DN63" i="1"/>
  <c r="DM64" i="1"/>
  <c r="DN64" i="1"/>
  <c r="DM65" i="1"/>
  <c r="DN65" i="1"/>
  <c r="DM66" i="1"/>
  <c r="DN66" i="1"/>
  <c r="DM67" i="1"/>
  <c r="DN67" i="1"/>
  <c r="DM68" i="1"/>
  <c r="DN68" i="1"/>
  <c r="DM69" i="1"/>
  <c r="DN69" i="1"/>
  <c r="DM70" i="1"/>
  <c r="DN70" i="1"/>
  <c r="DM71" i="1"/>
  <c r="DN71" i="1"/>
  <c r="DM72" i="1"/>
  <c r="DN72" i="1"/>
  <c r="DM73" i="1"/>
  <c r="DN73" i="1"/>
  <c r="D114" i="1"/>
  <c r="C114" i="1"/>
  <c r="D112" i="1"/>
  <c r="C112" i="1"/>
  <c r="D111" i="1"/>
  <c r="C111" i="1"/>
  <c r="D110" i="1"/>
  <c r="C110" i="1"/>
  <c r="D109" i="1"/>
  <c r="C109" i="1"/>
  <c r="D62" i="1"/>
  <c r="D57" i="1" s="1"/>
  <c r="D55" i="1" s="1"/>
  <c r="C62" i="1"/>
  <c r="C57" i="1" s="1"/>
  <c r="C55" i="1" s="1"/>
  <c r="D45" i="1"/>
  <c r="D44" i="1" s="1"/>
  <c r="C45" i="1"/>
  <c r="C44" i="1" s="1"/>
  <c r="D12" i="1"/>
  <c r="C12" i="1"/>
  <c r="DK115" i="1"/>
  <c r="DO58" i="1"/>
  <c r="DP58" i="1"/>
  <c r="DQ58" i="1"/>
  <c r="DR58" i="1"/>
  <c r="DO59" i="1"/>
  <c r="DP59" i="1"/>
  <c r="DQ59" i="1"/>
  <c r="DR59" i="1"/>
  <c r="DO61" i="1"/>
  <c r="DP61" i="1"/>
  <c r="DQ61" i="1"/>
  <c r="DR61" i="1"/>
  <c r="DT62" i="1"/>
  <c r="DS62" i="1"/>
  <c r="DL62" i="1"/>
  <c r="DK62" i="1"/>
  <c r="DJ62" i="1"/>
  <c r="DJ57" i="1" s="1"/>
  <c r="DJ55" i="1" s="1"/>
  <c r="DI62" i="1"/>
  <c r="DI57" i="1" s="1"/>
  <c r="DI55" i="1" s="1"/>
  <c r="DH62" i="1"/>
  <c r="DH57" i="1" s="1"/>
  <c r="DH55" i="1" s="1"/>
  <c r="DG62" i="1"/>
  <c r="DG57" i="1" s="1"/>
  <c r="DG55" i="1" s="1"/>
  <c r="DF62" i="1"/>
  <c r="DF57" i="1" s="1"/>
  <c r="DF55" i="1" s="1"/>
  <c r="DE62" i="1"/>
  <c r="DE57" i="1" s="1"/>
  <c r="DE55" i="1" s="1"/>
  <c r="DD62" i="1"/>
  <c r="DD57" i="1" s="1"/>
  <c r="DD55" i="1" s="1"/>
  <c r="DC62" i="1"/>
  <c r="DC57" i="1" s="1"/>
  <c r="DC55" i="1" s="1"/>
  <c r="DB62" i="1"/>
  <c r="DB57" i="1" s="1"/>
  <c r="DB55" i="1" s="1"/>
  <c r="DA62" i="1"/>
  <c r="DA57" i="1" s="1"/>
  <c r="DA55" i="1" s="1"/>
  <c r="CZ62" i="1"/>
  <c r="CZ57" i="1" s="1"/>
  <c r="CZ55" i="1" s="1"/>
  <c r="CY62" i="1"/>
  <c r="CY57" i="1" s="1"/>
  <c r="CY55" i="1" s="1"/>
  <c r="CX62" i="1"/>
  <c r="CX57" i="1" s="1"/>
  <c r="CX55" i="1" s="1"/>
  <c r="CW62" i="1"/>
  <c r="CW57" i="1" s="1"/>
  <c r="CW55" i="1" s="1"/>
  <c r="CV62" i="1"/>
  <c r="CV57" i="1" s="1"/>
  <c r="CV55" i="1" s="1"/>
  <c r="CU62" i="1"/>
  <c r="CU57" i="1" s="1"/>
  <c r="CU55" i="1" s="1"/>
  <c r="CT62" i="1"/>
  <c r="CT57" i="1" s="1"/>
  <c r="CT55" i="1" s="1"/>
  <c r="CS62" i="1"/>
  <c r="CS57" i="1" s="1"/>
  <c r="CS55" i="1" s="1"/>
  <c r="CR62" i="1"/>
  <c r="CR57" i="1" s="1"/>
  <c r="CR55" i="1" s="1"/>
  <c r="CQ62" i="1"/>
  <c r="CQ57" i="1" s="1"/>
  <c r="CQ55" i="1" s="1"/>
  <c r="CP62" i="1"/>
  <c r="CP57" i="1" s="1"/>
  <c r="CP55" i="1" s="1"/>
  <c r="CO62" i="1"/>
  <c r="CO57" i="1" s="1"/>
  <c r="CO55" i="1" s="1"/>
  <c r="CN62" i="1"/>
  <c r="CN57" i="1" s="1"/>
  <c r="CN55" i="1" s="1"/>
  <c r="CM62" i="1"/>
  <c r="CM57" i="1" s="1"/>
  <c r="CM55" i="1" s="1"/>
  <c r="CL62" i="1"/>
  <c r="CL57" i="1" s="1"/>
  <c r="CL55" i="1" s="1"/>
  <c r="CK62" i="1"/>
  <c r="CK57" i="1" s="1"/>
  <c r="CK55" i="1" s="1"/>
  <c r="CJ62" i="1"/>
  <c r="CJ57" i="1" s="1"/>
  <c r="CJ55" i="1" s="1"/>
  <c r="CI62" i="1"/>
  <c r="CI57" i="1" s="1"/>
  <c r="CI55" i="1" s="1"/>
  <c r="CH62" i="1"/>
  <c r="CH57" i="1" s="1"/>
  <c r="CH55" i="1" s="1"/>
  <c r="CG62" i="1"/>
  <c r="CG57" i="1" s="1"/>
  <c r="CG55" i="1" s="1"/>
  <c r="CF62" i="1"/>
  <c r="CF57" i="1" s="1"/>
  <c r="CF55" i="1" s="1"/>
  <c r="CE62" i="1"/>
  <c r="CE57" i="1" s="1"/>
  <c r="CE55" i="1" s="1"/>
  <c r="CD62" i="1"/>
  <c r="CD57" i="1" s="1"/>
  <c r="CD55" i="1" s="1"/>
  <c r="CC62" i="1"/>
  <c r="CC57" i="1" s="1"/>
  <c r="CC55" i="1" s="1"/>
  <c r="CB62" i="1"/>
  <c r="CB57" i="1" s="1"/>
  <c r="CB55" i="1" s="1"/>
  <c r="CA62" i="1"/>
  <c r="CA57" i="1" s="1"/>
  <c r="CA55" i="1" s="1"/>
  <c r="BZ62" i="1"/>
  <c r="BZ57" i="1" s="1"/>
  <c r="BZ55" i="1" s="1"/>
  <c r="BY62" i="1"/>
  <c r="BY57" i="1" s="1"/>
  <c r="BY55" i="1" s="1"/>
  <c r="BX62" i="1"/>
  <c r="BX57" i="1" s="1"/>
  <c r="BX55" i="1" s="1"/>
  <c r="BW62" i="1"/>
  <c r="BW57" i="1" s="1"/>
  <c r="BW55" i="1" s="1"/>
  <c r="BV62" i="1"/>
  <c r="BV57" i="1" s="1"/>
  <c r="BV55" i="1" s="1"/>
  <c r="BU62" i="1"/>
  <c r="BU57" i="1" s="1"/>
  <c r="BU55" i="1" s="1"/>
  <c r="BT62" i="1"/>
  <c r="BT57" i="1" s="1"/>
  <c r="BT55" i="1" s="1"/>
  <c r="BS62" i="1"/>
  <c r="BS57" i="1" s="1"/>
  <c r="BS55" i="1" s="1"/>
  <c r="BR62" i="1"/>
  <c r="BR57" i="1" s="1"/>
  <c r="BR55" i="1" s="1"/>
  <c r="BQ62" i="1"/>
  <c r="BQ57" i="1" s="1"/>
  <c r="BQ55" i="1" s="1"/>
  <c r="BP62" i="1"/>
  <c r="BP57" i="1" s="1"/>
  <c r="BP55" i="1" s="1"/>
  <c r="BO62" i="1"/>
  <c r="BO57" i="1" s="1"/>
  <c r="BO55" i="1" s="1"/>
  <c r="BN62" i="1"/>
  <c r="BN57" i="1" s="1"/>
  <c r="BN55" i="1" s="1"/>
  <c r="BM62" i="1"/>
  <c r="BM57" i="1" s="1"/>
  <c r="BM55" i="1" s="1"/>
  <c r="BL62" i="1"/>
  <c r="BL57" i="1" s="1"/>
  <c r="BL55" i="1" s="1"/>
  <c r="BK62" i="1"/>
  <c r="BK57" i="1" s="1"/>
  <c r="BK55" i="1" s="1"/>
  <c r="BJ62" i="1"/>
  <c r="BJ57" i="1" s="1"/>
  <c r="BJ55" i="1" s="1"/>
  <c r="BI62" i="1"/>
  <c r="BI57" i="1" s="1"/>
  <c r="BI55" i="1" s="1"/>
  <c r="BH62" i="1"/>
  <c r="BH57" i="1" s="1"/>
  <c r="BH55" i="1" s="1"/>
  <c r="BG62" i="1"/>
  <c r="BG57" i="1" s="1"/>
  <c r="BG55" i="1" s="1"/>
  <c r="BF62" i="1"/>
  <c r="BF57" i="1" s="1"/>
  <c r="BF55" i="1" s="1"/>
  <c r="BE62" i="1"/>
  <c r="BE57" i="1" s="1"/>
  <c r="BE55" i="1" s="1"/>
  <c r="BD62" i="1"/>
  <c r="BD57" i="1" s="1"/>
  <c r="BD55" i="1" s="1"/>
  <c r="BC62" i="1"/>
  <c r="BC57" i="1" s="1"/>
  <c r="BC55" i="1" s="1"/>
  <c r="BB62" i="1"/>
  <c r="BA62" i="1"/>
  <c r="AZ62" i="1"/>
  <c r="AZ57" i="1" s="1"/>
  <c r="AZ55" i="1" s="1"/>
  <c r="AY62" i="1"/>
  <c r="AY57" i="1" s="1"/>
  <c r="AY55" i="1" s="1"/>
  <c r="AX62" i="1"/>
  <c r="AX57" i="1" s="1"/>
  <c r="AX55" i="1" s="1"/>
  <c r="AW62" i="1"/>
  <c r="AW57" i="1" s="1"/>
  <c r="AW55" i="1" s="1"/>
  <c r="AV62" i="1"/>
  <c r="AV57" i="1" s="1"/>
  <c r="AV55" i="1" s="1"/>
  <c r="AU62" i="1"/>
  <c r="AU57" i="1" s="1"/>
  <c r="AU55" i="1" s="1"/>
  <c r="AT62" i="1"/>
  <c r="AT57" i="1" s="1"/>
  <c r="AT55" i="1" s="1"/>
  <c r="AS62" i="1"/>
  <c r="AS57" i="1" s="1"/>
  <c r="AS55" i="1" s="1"/>
  <c r="AR62" i="1"/>
  <c r="AR57" i="1" s="1"/>
  <c r="AR55" i="1" s="1"/>
  <c r="AQ62" i="1"/>
  <c r="AQ57" i="1" s="1"/>
  <c r="AQ55" i="1" s="1"/>
  <c r="AP62" i="1"/>
  <c r="AP57" i="1" s="1"/>
  <c r="AP55" i="1" s="1"/>
  <c r="AO62" i="1"/>
  <c r="AO57" i="1" s="1"/>
  <c r="AO55" i="1" s="1"/>
  <c r="AN62" i="1"/>
  <c r="AN57" i="1" s="1"/>
  <c r="AN55" i="1" s="1"/>
  <c r="AM62" i="1"/>
  <c r="AM57" i="1" s="1"/>
  <c r="AM55" i="1" s="1"/>
  <c r="AL62" i="1"/>
  <c r="AL57" i="1" s="1"/>
  <c r="AL55" i="1" s="1"/>
  <c r="AK62" i="1"/>
  <c r="AK57" i="1" s="1"/>
  <c r="AK55" i="1" s="1"/>
  <c r="AJ62" i="1"/>
  <c r="AJ57" i="1" s="1"/>
  <c r="AJ55" i="1" s="1"/>
  <c r="AI62" i="1"/>
  <c r="AI57" i="1" s="1"/>
  <c r="AI55" i="1" s="1"/>
  <c r="AH62" i="1"/>
  <c r="AH57" i="1" s="1"/>
  <c r="AH55" i="1" s="1"/>
  <c r="AG62" i="1"/>
  <c r="AG57" i="1" s="1"/>
  <c r="AG55" i="1" s="1"/>
  <c r="AF62" i="1"/>
  <c r="AF57" i="1" s="1"/>
  <c r="AF55" i="1" s="1"/>
  <c r="AE62" i="1"/>
  <c r="AE57" i="1" s="1"/>
  <c r="AE55" i="1" s="1"/>
  <c r="AD62" i="1"/>
  <c r="AD57" i="1" s="1"/>
  <c r="AD55" i="1" s="1"/>
  <c r="AC62" i="1"/>
  <c r="AC57" i="1" s="1"/>
  <c r="AC55" i="1" s="1"/>
  <c r="AB62" i="1"/>
  <c r="AB57" i="1" s="1"/>
  <c r="AB55" i="1" s="1"/>
  <c r="AA62" i="1"/>
  <c r="AA57" i="1" s="1"/>
  <c r="AA55" i="1" s="1"/>
  <c r="Z62" i="1"/>
  <c r="Z57" i="1" s="1"/>
  <c r="Z55" i="1" s="1"/>
  <c r="Y62" i="1"/>
  <c r="Y57" i="1" s="1"/>
  <c r="Y55" i="1" s="1"/>
  <c r="X62" i="1"/>
  <c r="X57" i="1" s="1"/>
  <c r="X55" i="1" s="1"/>
  <c r="W62" i="1"/>
  <c r="W57" i="1" s="1"/>
  <c r="W55" i="1" s="1"/>
  <c r="V62" i="1"/>
  <c r="V57" i="1" s="1"/>
  <c r="V55" i="1" s="1"/>
  <c r="U62" i="1"/>
  <c r="U57" i="1" s="1"/>
  <c r="U55" i="1" s="1"/>
  <c r="T62" i="1"/>
  <c r="T57" i="1" s="1"/>
  <c r="T55" i="1" s="1"/>
  <c r="S62" i="1"/>
  <c r="S57" i="1" s="1"/>
  <c r="S55" i="1" s="1"/>
  <c r="R62" i="1"/>
  <c r="R57" i="1" s="1"/>
  <c r="R55" i="1" s="1"/>
  <c r="Q62" i="1"/>
  <c r="Q57" i="1" s="1"/>
  <c r="Q55" i="1" s="1"/>
  <c r="P62" i="1"/>
  <c r="P57" i="1" s="1"/>
  <c r="P55" i="1" s="1"/>
  <c r="O62" i="1"/>
  <c r="O57" i="1" s="1"/>
  <c r="O55" i="1" s="1"/>
  <c r="N62" i="1"/>
  <c r="N57" i="1" s="1"/>
  <c r="N55" i="1" s="1"/>
  <c r="M62" i="1"/>
  <c r="M57" i="1" s="1"/>
  <c r="M55" i="1" s="1"/>
  <c r="L62" i="1"/>
  <c r="L57" i="1" s="1"/>
  <c r="L55" i="1" s="1"/>
  <c r="K62" i="1"/>
  <c r="K57" i="1" s="1"/>
  <c r="K55" i="1" s="1"/>
  <c r="J62" i="1"/>
  <c r="J57" i="1" s="1"/>
  <c r="J55" i="1" s="1"/>
  <c r="I62" i="1"/>
  <c r="I57" i="1" s="1"/>
  <c r="I55" i="1" s="1"/>
  <c r="H62" i="1"/>
  <c r="H57" i="1" s="1"/>
  <c r="H55" i="1" s="1"/>
  <c r="G62" i="1"/>
  <c r="F62" i="1"/>
  <c r="F57" i="1" s="1"/>
  <c r="F55" i="1" s="1"/>
  <c r="E62" i="1"/>
  <c r="E57" i="1" s="1"/>
  <c r="E55" i="1" s="1"/>
  <c r="DL57" i="1" l="1"/>
  <c r="DL55" i="1" s="1"/>
  <c r="DN55" i="1" s="1"/>
  <c r="D62" i="14"/>
  <c r="DK57" i="1"/>
  <c r="DK55" i="1" s="1"/>
  <c r="DM55" i="1" s="1"/>
  <c r="C62" i="14"/>
  <c r="F63" i="14"/>
  <c r="H62" i="14"/>
  <c r="E63" i="14"/>
  <c r="G62" i="14"/>
  <c r="C101" i="1"/>
  <c r="D101" i="1"/>
  <c r="C118" i="1"/>
  <c r="D118" i="1"/>
  <c r="DS57" i="1"/>
  <c r="DS55" i="1" s="1"/>
  <c r="DW62" i="1"/>
  <c r="DT57" i="1"/>
  <c r="DT55" i="1" s="1"/>
  <c r="DX62" i="1"/>
  <c r="BB57" i="1"/>
  <c r="BA57" i="1"/>
  <c r="C11" i="1"/>
  <c r="C10" i="1"/>
  <c r="C74" i="1" s="1"/>
  <c r="D10" i="1"/>
  <c r="D74" i="1" s="1"/>
  <c r="DM57" i="1"/>
  <c r="DN57" i="1"/>
  <c r="DM62" i="1"/>
  <c r="DN62" i="1"/>
  <c r="D11" i="1"/>
  <c r="G57" i="1"/>
  <c r="DT45" i="1"/>
  <c r="DS45" i="1"/>
  <c r="DL45" i="1"/>
  <c r="DK45" i="1"/>
  <c r="DJ45" i="1"/>
  <c r="DJ44" i="1" s="1"/>
  <c r="DI45" i="1"/>
  <c r="DI44" i="1" s="1"/>
  <c r="DH45" i="1"/>
  <c r="DH44" i="1" s="1"/>
  <c r="DG45" i="1"/>
  <c r="DG44" i="1" s="1"/>
  <c r="DF45" i="1"/>
  <c r="DF44" i="1" s="1"/>
  <c r="DE45" i="1"/>
  <c r="DE44" i="1" s="1"/>
  <c r="DD45" i="1"/>
  <c r="DD44" i="1" s="1"/>
  <c r="DC45" i="1"/>
  <c r="DC44" i="1" s="1"/>
  <c r="DB45" i="1"/>
  <c r="DB44" i="1" s="1"/>
  <c r="DA45" i="1"/>
  <c r="DA44" i="1" s="1"/>
  <c r="CZ45" i="1"/>
  <c r="CZ44" i="1" s="1"/>
  <c r="CY45" i="1"/>
  <c r="CY44" i="1" s="1"/>
  <c r="CX45" i="1"/>
  <c r="CX44" i="1" s="1"/>
  <c r="CW45" i="1"/>
  <c r="CW44" i="1" s="1"/>
  <c r="CV45" i="1"/>
  <c r="CV44" i="1" s="1"/>
  <c r="CU45" i="1"/>
  <c r="CU44" i="1" s="1"/>
  <c r="CT45" i="1"/>
  <c r="CT44" i="1" s="1"/>
  <c r="CS45" i="1"/>
  <c r="CS44" i="1" s="1"/>
  <c r="CR45" i="1"/>
  <c r="CR44" i="1" s="1"/>
  <c r="CQ45" i="1"/>
  <c r="CQ44" i="1" s="1"/>
  <c r="CP45" i="1"/>
  <c r="CP44" i="1" s="1"/>
  <c r="CO45" i="1"/>
  <c r="CO44" i="1" s="1"/>
  <c r="CN45" i="1"/>
  <c r="CN44" i="1" s="1"/>
  <c r="CM45" i="1"/>
  <c r="CM44" i="1" s="1"/>
  <c r="CL45" i="1"/>
  <c r="CL44" i="1" s="1"/>
  <c r="CK45" i="1"/>
  <c r="CK44" i="1" s="1"/>
  <c r="CJ45" i="1"/>
  <c r="CJ44" i="1" s="1"/>
  <c r="CI45" i="1"/>
  <c r="CI44" i="1" s="1"/>
  <c r="CH45" i="1"/>
  <c r="CH44" i="1" s="1"/>
  <c r="CG45" i="1"/>
  <c r="CG44" i="1" s="1"/>
  <c r="CF45" i="1"/>
  <c r="CF44" i="1" s="1"/>
  <c r="CE45" i="1"/>
  <c r="CE44" i="1" s="1"/>
  <c r="CD45" i="1"/>
  <c r="CD44" i="1" s="1"/>
  <c r="CC45" i="1"/>
  <c r="CC44" i="1" s="1"/>
  <c r="CB45" i="1"/>
  <c r="CB44" i="1" s="1"/>
  <c r="CA45" i="1"/>
  <c r="CA44" i="1" s="1"/>
  <c r="BZ45" i="1"/>
  <c r="BZ44" i="1" s="1"/>
  <c r="BY45" i="1"/>
  <c r="BY44" i="1" s="1"/>
  <c r="BX45" i="1"/>
  <c r="BX44" i="1" s="1"/>
  <c r="BW45" i="1"/>
  <c r="BW44" i="1" s="1"/>
  <c r="BV45" i="1"/>
  <c r="BV44" i="1" s="1"/>
  <c r="BU45" i="1"/>
  <c r="BU44" i="1" s="1"/>
  <c r="BT45" i="1"/>
  <c r="BT44" i="1" s="1"/>
  <c r="BS45" i="1"/>
  <c r="BS44" i="1" s="1"/>
  <c r="BR45" i="1"/>
  <c r="BR44" i="1" s="1"/>
  <c r="BQ45" i="1"/>
  <c r="BQ44" i="1" s="1"/>
  <c r="BP45" i="1"/>
  <c r="BP44" i="1" s="1"/>
  <c r="BO45" i="1"/>
  <c r="BO44" i="1" s="1"/>
  <c r="BN45" i="1"/>
  <c r="BN44" i="1" s="1"/>
  <c r="BM45" i="1"/>
  <c r="BM44" i="1" s="1"/>
  <c r="BL45" i="1"/>
  <c r="BL44" i="1" s="1"/>
  <c r="BK45" i="1"/>
  <c r="BK44" i="1" s="1"/>
  <c r="BJ45" i="1"/>
  <c r="BJ44" i="1" s="1"/>
  <c r="BI45" i="1"/>
  <c r="BI44" i="1" s="1"/>
  <c r="BH45" i="1"/>
  <c r="BH44" i="1" s="1"/>
  <c r="BG45" i="1"/>
  <c r="BG44" i="1" s="1"/>
  <c r="BF45" i="1"/>
  <c r="BF44" i="1" s="1"/>
  <c r="BE45" i="1"/>
  <c r="BE44" i="1" s="1"/>
  <c r="BD45" i="1"/>
  <c r="BD44" i="1" s="1"/>
  <c r="BC45" i="1"/>
  <c r="BC44" i="1" s="1"/>
  <c r="BB45" i="1"/>
  <c r="BA45" i="1"/>
  <c r="AZ45" i="1"/>
  <c r="AZ44" i="1" s="1"/>
  <c r="AY45" i="1"/>
  <c r="AY44" i="1" s="1"/>
  <c r="AX45" i="1"/>
  <c r="AW45" i="1"/>
  <c r="AV45" i="1"/>
  <c r="AV44" i="1" s="1"/>
  <c r="AU45" i="1"/>
  <c r="AU44" i="1" s="1"/>
  <c r="AT45" i="1"/>
  <c r="AT44" i="1" s="1"/>
  <c r="AS45" i="1"/>
  <c r="AS44" i="1" s="1"/>
  <c r="AR45" i="1"/>
  <c r="AR44" i="1" s="1"/>
  <c r="AQ45" i="1"/>
  <c r="AQ44" i="1" s="1"/>
  <c r="AP45" i="1"/>
  <c r="AP44" i="1" s="1"/>
  <c r="AO45" i="1"/>
  <c r="AO44" i="1" s="1"/>
  <c r="AN45" i="1"/>
  <c r="AN44" i="1" s="1"/>
  <c r="AM45" i="1"/>
  <c r="AM44" i="1" s="1"/>
  <c r="AL45" i="1"/>
  <c r="AL44" i="1" s="1"/>
  <c r="AK45" i="1"/>
  <c r="AK44" i="1" s="1"/>
  <c r="AJ45" i="1"/>
  <c r="AJ44" i="1" s="1"/>
  <c r="AI45" i="1"/>
  <c r="AI44" i="1" s="1"/>
  <c r="AH45" i="1"/>
  <c r="AH44" i="1" s="1"/>
  <c r="AG45" i="1"/>
  <c r="AG44" i="1" s="1"/>
  <c r="AF45" i="1"/>
  <c r="AF44" i="1" s="1"/>
  <c r="AE45" i="1"/>
  <c r="AE44" i="1" s="1"/>
  <c r="AD45" i="1"/>
  <c r="AD44" i="1" s="1"/>
  <c r="AC45" i="1"/>
  <c r="AC44" i="1" s="1"/>
  <c r="AB45" i="1"/>
  <c r="AB44" i="1" s="1"/>
  <c r="AA45" i="1"/>
  <c r="AA44" i="1" s="1"/>
  <c r="Z45" i="1"/>
  <c r="Z44" i="1" s="1"/>
  <c r="Y45" i="1"/>
  <c r="Y44" i="1" s="1"/>
  <c r="X45" i="1"/>
  <c r="X44" i="1" s="1"/>
  <c r="W45" i="1"/>
  <c r="W44" i="1" s="1"/>
  <c r="V45" i="1"/>
  <c r="V44" i="1" s="1"/>
  <c r="U45" i="1"/>
  <c r="U44" i="1" s="1"/>
  <c r="T45" i="1"/>
  <c r="T44" i="1" s="1"/>
  <c r="S45" i="1"/>
  <c r="S44" i="1" s="1"/>
  <c r="R45" i="1"/>
  <c r="R44" i="1" s="1"/>
  <c r="Q45" i="1"/>
  <c r="Q44" i="1" s="1"/>
  <c r="P45" i="1"/>
  <c r="P44" i="1" s="1"/>
  <c r="O45" i="1"/>
  <c r="O44" i="1" s="1"/>
  <c r="N45" i="1"/>
  <c r="N44" i="1" s="1"/>
  <c r="M45" i="1"/>
  <c r="M44" i="1" s="1"/>
  <c r="L45" i="1"/>
  <c r="L44" i="1" s="1"/>
  <c r="K45" i="1"/>
  <c r="K44" i="1" s="1"/>
  <c r="J45" i="1"/>
  <c r="J44" i="1" s="1"/>
  <c r="I45" i="1"/>
  <c r="I44" i="1" s="1"/>
  <c r="H45" i="1"/>
  <c r="H44" i="1" s="1"/>
  <c r="G45" i="1"/>
  <c r="F45" i="1"/>
  <c r="F44" i="1" s="1"/>
  <c r="E45" i="1"/>
  <c r="E44" i="1" s="1"/>
  <c r="BA44" i="1" l="1"/>
  <c r="G45" i="14"/>
  <c r="DS87" i="1"/>
  <c r="BB44" i="1"/>
  <c r="H45" i="14"/>
  <c r="DT44" i="1"/>
  <c r="F44" i="14" s="1"/>
  <c r="F46" i="14"/>
  <c r="DS44" i="1"/>
  <c r="DS10" i="1" s="1"/>
  <c r="DS74" i="1" s="1"/>
  <c r="E46" i="14"/>
  <c r="H44" i="14"/>
  <c r="E44" i="14"/>
  <c r="G44" i="14"/>
  <c r="BB55" i="1"/>
  <c r="F58" i="14"/>
  <c r="BA55" i="1"/>
  <c r="E58" i="14"/>
  <c r="DL44" i="1"/>
  <c r="D45" i="14"/>
  <c r="DK44" i="1"/>
  <c r="C45" i="14"/>
  <c r="D87" i="1"/>
  <c r="D77" i="1" s="1"/>
  <c r="C87" i="1"/>
  <c r="DX57" i="1"/>
  <c r="DW57" i="1"/>
  <c r="DX45" i="1"/>
  <c r="DW45" i="1"/>
  <c r="DN45" i="1"/>
  <c r="C77" i="1"/>
  <c r="G55" i="1"/>
  <c r="DX55" i="1" s="1"/>
  <c r="AW44" i="1"/>
  <c r="DM45" i="1"/>
  <c r="G44" i="1"/>
  <c r="DW44" i="1" s="1"/>
  <c r="AX44" i="1"/>
  <c r="DO47" i="1"/>
  <c r="DP47" i="1"/>
  <c r="DQ47" i="1"/>
  <c r="DR47" i="1"/>
  <c r="DO73" i="1"/>
  <c r="DP73" i="1"/>
  <c r="DQ73" i="1"/>
  <c r="DR73" i="1"/>
  <c r="DV127" i="1"/>
  <c r="DU127" i="1"/>
  <c r="DR127" i="1"/>
  <c r="DQ127" i="1"/>
  <c r="DP127" i="1"/>
  <c r="DO127" i="1"/>
  <c r="DR126" i="1"/>
  <c r="DQ126" i="1"/>
  <c r="DP126" i="1"/>
  <c r="DO126" i="1"/>
  <c r="DR125" i="1"/>
  <c r="DQ125" i="1"/>
  <c r="DP125" i="1"/>
  <c r="DO125" i="1"/>
  <c r="DV124" i="1"/>
  <c r="DU124" i="1"/>
  <c r="DR124" i="1"/>
  <c r="DQ124" i="1"/>
  <c r="DP124" i="1"/>
  <c r="DO124" i="1"/>
  <c r="AX126" i="1"/>
  <c r="AW126" i="1"/>
  <c r="AX125" i="1"/>
  <c r="AW125" i="1"/>
  <c r="DV123" i="1"/>
  <c r="DU120" i="1"/>
  <c r="DU121" i="1"/>
  <c r="DU123" i="1"/>
  <c r="DV122" i="1"/>
  <c r="DU122" i="1"/>
  <c r="DV121" i="1"/>
  <c r="DV120" i="1"/>
  <c r="AW122" i="1"/>
  <c r="AX122" i="1"/>
  <c r="AX121" i="1"/>
  <c r="AW121" i="1"/>
  <c r="DL117" i="1"/>
  <c r="DK117" i="1"/>
  <c r="DL116" i="1"/>
  <c r="DK116" i="1"/>
  <c r="DL115" i="1"/>
  <c r="AX117" i="1"/>
  <c r="AW117" i="1"/>
  <c r="AX116" i="1"/>
  <c r="AW116" i="1"/>
  <c r="AX115" i="1"/>
  <c r="DT114" i="1"/>
  <c r="DS114" i="1"/>
  <c r="BB114" i="1"/>
  <c r="BA114" i="1"/>
  <c r="F114" i="1"/>
  <c r="G114" i="1"/>
  <c r="H114" i="1"/>
  <c r="E114" i="1"/>
  <c r="E12" i="1"/>
  <c r="E11" i="1" s="1"/>
  <c r="F12" i="1"/>
  <c r="F11" i="1" s="1"/>
  <c r="BG117" i="8"/>
  <c r="BG116" i="8"/>
  <c r="BG115" i="8"/>
  <c r="BD117" i="8"/>
  <c r="BD116" i="8"/>
  <c r="BD115" i="8"/>
  <c r="AR117" i="8"/>
  <c r="AR116" i="8"/>
  <c r="AR115" i="8"/>
  <c r="AL117" i="8"/>
  <c r="AL116" i="8"/>
  <c r="AL115" i="8"/>
  <c r="AI117" i="8"/>
  <c r="AI116" i="8"/>
  <c r="AI115" i="8"/>
  <c r="AF117" i="8"/>
  <c r="AF116" i="8"/>
  <c r="AF115" i="8"/>
  <c r="AF114" i="8"/>
  <c r="BG117" i="9"/>
  <c r="BG116" i="9"/>
  <c r="BG115" i="9"/>
  <c r="BD117" i="9"/>
  <c r="BD116" i="9"/>
  <c r="BD115" i="9"/>
  <c r="BG117" i="10"/>
  <c r="BG116" i="10"/>
  <c r="BG115" i="10"/>
  <c r="BD117" i="10"/>
  <c r="BD116" i="10"/>
  <c r="BD115" i="10"/>
  <c r="AX117" i="9"/>
  <c r="AX116" i="9"/>
  <c r="AX115" i="9"/>
  <c r="AX117" i="10"/>
  <c r="AX116" i="10"/>
  <c r="AX115" i="10"/>
  <c r="AR117" i="9"/>
  <c r="AR116" i="9"/>
  <c r="AR115" i="9"/>
  <c r="AR117" i="10"/>
  <c r="AR116" i="10"/>
  <c r="AR115" i="10"/>
  <c r="AL117" i="9"/>
  <c r="AL116" i="9"/>
  <c r="AL115" i="9"/>
  <c r="AL117" i="10"/>
  <c r="AL116" i="10"/>
  <c r="AL115" i="10"/>
  <c r="AI117" i="9"/>
  <c r="AI116" i="9"/>
  <c r="AI115" i="9"/>
  <c r="AI117" i="10"/>
  <c r="AI116" i="10"/>
  <c r="AI115" i="10"/>
  <c r="AF117" i="9"/>
  <c r="AF116" i="9"/>
  <c r="AF115" i="9"/>
  <c r="AF114" i="9"/>
  <c r="AF117" i="10"/>
  <c r="AF116" i="10"/>
  <c r="AF115" i="10"/>
  <c r="AF114" i="10"/>
  <c r="BI94" i="9"/>
  <c r="BJ94" i="9"/>
  <c r="BI94" i="10"/>
  <c r="BJ94" i="10"/>
  <c r="BI94" i="8"/>
  <c r="BJ94" i="8"/>
  <c r="B14" i="1"/>
  <c r="F45" i="14" l="1"/>
  <c r="E45" i="14"/>
  <c r="D44" i="14"/>
  <c r="C44" i="14"/>
  <c r="DN44" i="1"/>
  <c r="DM44" i="1"/>
  <c r="F118" i="1"/>
  <c r="DX44" i="1"/>
  <c r="E118" i="1"/>
  <c r="DW55" i="1"/>
  <c r="DU114" i="1"/>
  <c r="AX114" i="1"/>
  <c r="AW114" i="1"/>
  <c r="DM114" i="1"/>
  <c r="DK114" i="1"/>
  <c r="DL114" i="1"/>
  <c r="DN114" i="1"/>
  <c r="DV114" i="1"/>
  <c r="Y117" i="10"/>
  <c r="Y116" i="10"/>
  <c r="Y115" i="10"/>
  <c r="W117" i="10"/>
  <c r="BA117" i="10" s="1"/>
  <c r="W116" i="10"/>
  <c r="BA116" i="10" s="1"/>
  <c r="W115" i="10"/>
  <c r="BA115" i="10" s="1"/>
  <c r="U117" i="10"/>
  <c r="U116" i="10"/>
  <c r="U115" i="10"/>
  <c r="S117" i="10"/>
  <c r="S116" i="10"/>
  <c r="S115" i="10"/>
  <c r="Q117" i="10"/>
  <c r="Q116" i="10"/>
  <c r="Q115" i="10"/>
  <c r="O117" i="10"/>
  <c r="O116" i="10"/>
  <c r="O115" i="10"/>
  <c r="M117" i="10"/>
  <c r="M116" i="10"/>
  <c r="M115" i="10"/>
  <c r="K117" i="10"/>
  <c r="AO117" i="10" s="1"/>
  <c r="K116" i="10"/>
  <c r="AO116" i="10" s="1"/>
  <c r="K115" i="10"/>
  <c r="AO115" i="10" s="1"/>
  <c r="Y117" i="9"/>
  <c r="Y116" i="9"/>
  <c r="Y115" i="9"/>
  <c r="W117" i="9"/>
  <c r="BA117" i="9" s="1"/>
  <c r="W116" i="9"/>
  <c r="BA116" i="9" s="1"/>
  <c r="W115" i="9"/>
  <c r="BA115" i="9" s="1"/>
  <c r="U117" i="9"/>
  <c r="U116" i="9"/>
  <c r="U115" i="9"/>
  <c r="S117" i="9"/>
  <c r="S116" i="9"/>
  <c r="S115" i="9"/>
  <c r="Q117" i="9"/>
  <c r="Q116" i="9"/>
  <c r="Q115" i="9"/>
  <c r="O117" i="9"/>
  <c r="O116" i="9"/>
  <c r="O115" i="9"/>
  <c r="M117" i="9"/>
  <c r="M116" i="9"/>
  <c r="M115" i="9"/>
  <c r="K117" i="9"/>
  <c r="AO117" i="9" s="1"/>
  <c r="K116" i="9"/>
  <c r="AO116" i="9" s="1"/>
  <c r="K115" i="9"/>
  <c r="AO115" i="9" s="1"/>
  <c r="I115" i="10"/>
  <c r="I115" i="9"/>
  <c r="G115" i="10"/>
  <c r="G115" i="9"/>
  <c r="G116" i="10"/>
  <c r="G117" i="10"/>
  <c r="G116" i="9"/>
  <c r="G117" i="9"/>
  <c r="I116" i="10"/>
  <c r="I117" i="10"/>
  <c r="I116" i="9"/>
  <c r="I117" i="9"/>
  <c r="DB117" i="1"/>
  <c r="DA117" i="1"/>
  <c r="DB116" i="1"/>
  <c r="DA116" i="1"/>
  <c r="DB115" i="1"/>
  <c r="DA115" i="1"/>
  <c r="CP117" i="1"/>
  <c r="CO117" i="1"/>
  <c r="CP116" i="1"/>
  <c r="CO116" i="1"/>
  <c r="CP115" i="1"/>
  <c r="CO115" i="1"/>
  <c r="CB117" i="8"/>
  <c r="CB116" i="8"/>
  <c r="CB115" i="8"/>
  <c r="CD117" i="1"/>
  <c r="CC117" i="1"/>
  <c r="CD116" i="1"/>
  <c r="CC116" i="1"/>
  <c r="CD115" i="1"/>
  <c r="CC115" i="1"/>
  <c r="BP117" i="8"/>
  <c r="BP116" i="8"/>
  <c r="BP115" i="8"/>
  <c r="BR117" i="1"/>
  <c r="BQ117" i="1"/>
  <c r="BR116" i="1"/>
  <c r="BQ116" i="1"/>
  <c r="BR115" i="1"/>
  <c r="BQ115" i="1"/>
  <c r="DJ117" i="8"/>
  <c r="DI117" i="8"/>
  <c r="DJ116" i="8"/>
  <c r="DI116" i="8"/>
  <c r="DJ115" i="8"/>
  <c r="DI115" i="8"/>
  <c r="DD117" i="8"/>
  <c r="DC117" i="8"/>
  <c r="DD116" i="8"/>
  <c r="DC116" i="8"/>
  <c r="DD115" i="8"/>
  <c r="DC115" i="8"/>
  <c r="DF117" i="1"/>
  <c r="DE117" i="1"/>
  <c r="DF116" i="1"/>
  <c r="DE116" i="1"/>
  <c r="DF115" i="1"/>
  <c r="DE115" i="1"/>
  <c r="CX117" i="8"/>
  <c r="CW117" i="8"/>
  <c r="CX116" i="8"/>
  <c r="CW116" i="8"/>
  <c r="CX115" i="8"/>
  <c r="CW115" i="8"/>
  <c r="CR117" i="8"/>
  <c r="CQ117" i="8"/>
  <c r="CR116" i="8"/>
  <c r="CQ116" i="8"/>
  <c r="CR115" i="8"/>
  <c r="CQ115" i="8"/>
  <c r="CZ117" i="1"/>
  <c r="CY117" i="1"/>
  <c r="CZ116" i="1"/>
  <c r="CY116" i="1"/>
  <c r="CZ115" i="1"/>
  <c r="CY115" i="1"/>
  <c r="CT117" i="1"/>
  <c r="CS117" i="1"/>
  <c r="CT116" i="1"/>
  <c r="CV116" i="1" s="1"/>
  <c r="CS116" i="1"/>
  <c r="CU116" i="1" s="1"/>
  <c r="CT115" i="1"/>
  <c r="CV115" i="1" s="1"/>
  <c r="CS115" i="1"/>
  <c r="CU115" i="1" s="1"/>
  <c r="CL117" i="8"/>
  <c r="CL116" i="8"/>
  <c r="CL115" i="8"/>
  <c r="CK115" i="8"/>
  <c r="CF117" i="8"/>
  <c r="CF116" i="8"/>
  <c r="CF115" i="8"/>
  <c r="CE115" i="8"/>
  <c r="CN117" i="1"/>
  <c r="CM117" i="1"/>
  <c r="CN116" i="1"/>
  <c r="CM116" i="1"/>
  <c r="CN115" i="1"/>
  <c r="CM115" i="1"/>
  <c r="CH117" i="1"/>
  <c r="CG117" i="1"/>
  <c r="CH116" i="1"/>
  <c r="CG116" i="1"/>
  <c r="CH115" i="1"/>
  <c r="CG115" i="1"/>
  <c r="BZ117" i="8"/>
  <c r="BZ116" i="8"/>
  <c r="BZ115" i="8"/>
  <c r="BY115" i="8"/>
  <c r="BT117" i="8"/>
  <c r="BT116" i="8"/>
  <c r="BT115" i="8"/>
  <c r="BS115" i="8"/>
  <c r="CB117" i="1"/>
  <c r="CA117" i="1"/>
  <c r="CB116" i="1"/>
  <c r="CA116" i="1"/>
  <c r="CB115" i="1"/>
  <c r="CA115" i="1"/>
  <c r="BV117" i="1"/>
  <c r="BU117" i="1"/>
  <c r="BV116" i="1"/>
  <c r="BU116" i="1"/>
  <c r="BV115" i="1"/>
  <c r="BU115" i="1"/>
  <c r="BP117" i="1"/>
  <c r="BO117" i="1"/>
  <c r="BP116" i="1"/>
  <c r="BO116" i="1"/>
  <c r="BP115" i="1"/>
  <c r="BO115" i="1"/>
  <c r="M116" i="1"/>
  <c r="BK116" i="1" s="1"/>
  <c r="BI115" i="1"/>
  <c r="DG115" i="1" s="1"/>
  <c r="BJ115" i="1"/>
  <c r="BI116" i="1"/>
  <c r="BJ116" i="1"/>
  <c r="BI117" i="1"/>
  <c r="DG117" i="1" s="1"/>
  <c r="BJ117" i="1"/>
  <c r="DH117" i="1" s="1"/>
  <c r="CV117" i="1"/>
  <c r="CU117" i="1"/>
  <c r="AT117" i="1"/>
  <c r="AS117" i="1"/>
  <c r="AT116" i="1"/>
  <c r="AS116" i="1"/>
  <c r="AT115" i="1"/>
  <c r="AS115" i="1"/>
  <c r="AP117" i="1"/>
  <c r="AO117" i="1"/>
  <c r="AP116" i="1"/>
  <c r="AO116" i="1"/>
  <c r="AP115" i="1"/>
  <c r="AO115" i="1"/>
  <c r="AL117" i="1"/>
  <c r="CJ117" i="1" s="1"/>
  <c r="AK117" i="1"/>
  <c r="CI117" i="1" s="1"/>
  <c r="AL116" i="1"/>
  <c r="AK116" i="1"/>
  <c r="AL115" i="1"/>
  <c r="CJ115" i="1" s="1"/>
  <c r="AK115" i="1"/>
  <c r="AH117" i="1"/>
  <c r="AG117" i="1"/>
  <c r="AH116" i="1"/>
  <c r="AG116" i="1"/>
  <c r="AH115" i="1"/>
  <c r="AG115" i="1"/>
  <c r="AA117" i="8"/>
  <c r="W117" i="8"/>
  <c r="S117" i="8"/>
  <c r="AD117" i="1"/>
  <c r="AC117" i="1"/>
  <c r="AD116" i="1"/>
  <c r="AC116" i="1"/>
  <c r="AD115" i="1"/>
  <c r="AC115" i="1"/>
  <c r="Z117" i="1"/>
  <c r="BX117" i="1" s="1"/>
  <c r="Y117" i="1"/>
  <c r="BW117" i="1" s="1"/>
  <c r="Z116" i="1"/>
  <c r="Y116" i="1"/>
  <c r="Z115" i="1"/>
  <c r="Y115" i="1"/>
  <c r="V117" i="1"/>
  <c r="U117" i="1"/>
  <c r="V116" i="1"/>
  <c r="U116" i="1"/>
  <c r="V115" i="1"/>
  <c r="U115" i="1"/>
  <c r="Q115" i="1"/>
  <c r="O117" i="8"/>
  <c r="R117" i="1"/>
  <c r="Q117" i="1"/>
  <c r="R116" i="1"/>
  <c r="Q116" i="1"/>
  <c r="R115" i="1"/>
  <c r="K115" i="8"/>
  <c r="K117" i="8"/>
  <c r="M115" i="1"/>
  <c r="N115" i="1"/>
  <c r="N116" i="1"/>
  <c r="M117" i="1"/>
  <c r="BK117" i="1" s="1"/>
  <c r="N117" i="1"/>
  <c r="BL117" i="1" s="1"/>
  <c r="A1" i="11"/>
  <c r="BK117" i="9"/>
  <c r="D117" i="9"/>
  <c r="BK116" i="9"/>
  <c r="D116" i="9"/>
  <c r="BK115" i="9"/>
  <c r="D115" i="9"/>
  <c r="BK117" i="10"/>
  <c r="D117" i="10"/>
  <c r="AT117" i="10" s="1"/>
  <c r="BK116" i="10"/>
  <c r="D116" i="10"/>
  <c r="BK115" i="10"/>
  <c r="D115" i="10"/>
  <c r="BK117" i="8"/>
  <c r="G117" i="8"/>
  <c r="BK116" i="8"/>
  <c r="G116" i="8"/>
  <c r="BK115" i="8"/>
  <c r="BM115" i="8" s="1"/>
  <c r="G115" i="8"/>
  <c r="AY5" i="11"/>
  <c r="E5" i="11"/>
  <c r="C5" i="11"/>
  <c r="C3" i="9"/>
  <c r="DR130" i="11"/>
  <c r="DQ130" i="11"/>
  <c r="DP130" i="11"/>
  <c r="DO130" i="11"/>
  <c r="DN130" i="11"/>
  <c r="DM130" i="11"/>
  <c r="DH130" i="11"/>
  <c r="DG130" i="11"/>
  <c r="DB130" i="11"/>
  <c r="DA130" i="11"/>
  <c r="CV130" i="11"/>
  <c r="CU130" i="11"/>
  <c r="CP130" i="11"/>
  <c r="CO130" i="11"/>
  <c r="CJ130" i="11"/>
  <c r="CI130" i="11"/>
  <c r="CD130" i="11"/>
  <c r="CC130" i="11"/>
  <c r="BX130" i="11"/>
  <c r="BW130" i="11"/>
  <c r="BR130" i="11"/>
  <c r="BQ130" i="11"/>
  <c r="BL130" i="11"/>
  <c r="BK130" i="11"/>
  <c r="BF130" i="11"/>
  <c r="BE130" i="11"/>
  <c r="BD130" i="11"/>
  <c r="BC130" i="11"/>
  <c r="AZ130" i="11"/>
  <c r="AY130" i="11"/>
  <c r="AX130" i="11"/>
  <c r="AW130" i="11"/>
  <c r="AT130" i="11"/>
  <c r="AS130" i="11"/>
  <c r="AP130" i="11"/>
  <c r="AO130" i="11"/>
  <c r="AL130" i="11"/>
  <c r="AK130" i="11"/>
  <c r="AH130" i="11"/>
  <c r="AG130" i="11"/>
  <c r="AD130" i="11"/>
  <c r="AC130" i="11"/>
  <c r="Z130" i="11"/>
  <c r="Y130" i="11"/>
  <c r="V130" i="11"/>
  <c r="U130" i="11"/>
  <c r="R130" i="11"/>
  <c r="Q130" i="11"/>
  <c r="N130" i="11"/>
  <c r="M130" i="11"/>
  <c r="J130" i="11"/>
  <c r="I130" i="11"/>
  <c r="H130" i="11"/>
  <c r="G130" i="11"/>
  <c r="F130" i="11"/>
  <c r="DV130" i="11" s="1"/>
  <c r="E130" i="11"/>
  <c r="DU130" i="11" s="1"/>
  <c r="D130" i="11"/>
  <c r="C130" i="11"/>
  <c r="DR129" i="11"/>
  <c r="DQ129" i="11"/>
  <c r="DP129" i="11"/>
  <c r="DO129" i="11"/>
  <c r="DN129" i="11"/>
  <c r="DM129" i="11"/>
  <c r="DH129" i="11"/>
  <c r="DG129" i="11"/>
  <c r="DB129" i="11"/>
  <c r="DA129" i="11"/>
  <c r="CV129" i="11"/>
  <c r="CU129" i="11"/>
  <c r="CP129" i="11"/>
  <c r="CO129" i="11"/>
  <c r="CJ129" i="11"/>
  <c r="CI129" i="11"/>
  <c r="CD129" i="11"/>
  <c r="CC129" i="11"/>
  <c r="BX129" i="11"/>
  <c r="BW129" i="11"/>
  <c r="BR129" i="11"/>
  <c r="BQ129" i="11"/>
  <c r="BL129" i="11"/>
  <c r="BK129" i="11"/>
  <c r="BF129" i="11"/>
  <c r="BE129" i="11"/>
  <c r="BD129" i="11"/>
  <c r="BC129" i="11"/>
  <c r="AZ129" i="11"/>
  <c r="AY129" i="11"/>
  <c r="AX129" i="11"/>
  <c r="AW129" i="11"/>
  <c r="AT129" i="11"/>
  <c r="AS129" i="11"/>
  <c r="AP129" i="11"/>
  <c r="AO129" i="11"/>
  <c r="AL129" i="11"/>
  <c r="AK129" i="11"/>
  <c r="AH129" i="11"/>
  <c r="AG129" i="11"/>
  <c r="AD129" i="11"/>
  <c r="AC129" i="11"/>
  <c r="Z129" i="11"/>
  <c r="Y129" i="11"/>
  <c r="V129" i="11"/>
  <c r="U129" i="11"/>
  <c r="R129" i="11"/>
  <c r="Q129" i="11"/>
  <c r="N129" i="11"/>
  <c r="M129" i="11"/>
  <c r="J129" i="11"/>
  <c r="I129" i="11"/>
  <c r="H129" i="11"/>
  <c r="G129" i="11"/>
  <c r="F129" i="11"/>
  <c r="DV129" i="11" s="1"/>
  <c r="E129" i="11"/>
  <c r="DU129" i="11" s="1"/>
  <c r="D129" i="11"/>
  <c r="C129" i="11"/>
  <c r="DR128" i="11"/>
  <c r="DQ128" i="11"/>
  <c r="DP128" i="11"/>
  <c r="DO128" i="11"/>
  <c r="DN128" i="11"/>
  <c r="DM128" i="11"/>
  <c r="DH128" i="11"/>
  <c r="DG128" i="11"/>
  <c r="DB128" i="11"/>
  <c r="DA128" i="11"/>
  <c r="CV128" i="11"/>
  <c r="CU128" i="11"/>
  <c r="CP128" i="11"/>
  <c r="CO128" i="11"/>
  <c r="CJ128" i="11"/>
  <c r="CI128" i="11"/>
  <c r="CD128" i="11"/>
  <c r="CC128" i="11"/>
  <c r="BX128" i="11"/>
  <c r="BW128" i="11"/>
  <c r="BR128" i="11"/>
  <c r="BQ128" i="11"/>
  <c r="BL128" i="11"/>
  <c r="BK128" i="11"/>
  <c r="BF128" i="11"/>
  <c r="BE128" i="11"/>
  <c r="BD128" i="11"/>
  <c r="BC128" i="11"/>
  <c r="AZ128" i="11"/>
  <c r="AY128" i="11"/>
  <c r="AX128" i="11"/>
  <c r="AW128" i="11"/>
  <c r="AT128" i="11"/>
  <c r="AS128" i="11"/>
  <c r="AP128" i="11"/>
  <c r="AO128" i="11"/>
  <c r="AL128" i="11"/>
  <c r="AK128" i="11"/>
  <c r="AH128" i="11"/>
  <c r="AG128" i="11"/>
  <c r="AD128" i="11"/>
  <c r="AC128" i="11"/>
  <c r="Z128" i="11"/>
  <c r="Y128" i="11"/>
  <c r="V128" i="11"/>
  <c r="U128" i="11"/>
  <c r="R128" i="11"/>
  <c r="Q128" i="11"/>
  <c r="N128" i="11"/>
  <c r="M128" i="11"/>
  <c r="J128" i="11"/>
  <c r="I128" i="11"/>
  <c r="H128" i="11"/>
  <c r="G128" i="11"/>
  <c r="F128" i="11"/>
  <c r="DV128" i="11" s="1"/>
  <c r="E128" i="11"/>
  <c r="DU128" i="11" s="1"/>
  <c r="D128" i="11"/>
  <c r="C128" i="11"/>
  <c r="DR127" i="11"/>
  <c r="DQ127" i="11"/>
  <c r="DP127" i="11"/>
  <c r="DO127" i="11"/>
  <c r="DN127" i="11"/>
  <c r="DM127" i="11"/>
  <c r="DH127" i="11"/>
  <c r="DG127" i="11"/>
  <c r="DB127" i="11"/>
  <c r="DA127" i="11"/>
  <c r="CV127" i="11"/>
  <c r="CU127" i="11"/>
  <c r="CP127" i="11"/>
  <c r="CO127" i="11"/>
  <c r="CJ127" i="11"/>
  <c r="CI127" i="11"/>
  <c r="CD127" i="11"/>
  <c r="CC127" i="11"/>
  <c r="BX127" i="11"/>
  <c r="BW127" i="11"/>
  <c r="BR127" i="11"/>
  <c r="BQ127" i="11"/>
  <c r="BL127" i="11"/>
  <c r="BK127" i="11"/>
  <c r="BF127" i="11"/>
  <c r="BE127" i="11"/>
  <c r="BD127" i="11"/>
  <c r="BC127" i="11"/>
  <c r="AZ127" i="11"/>
  <c r="AY127" i="11"/>
  <c r="AX127" i="11"/>
  <c r="AW127" i="11"/>
  <c r="AT127" i="11"/>
  <c r="AS127" i="11"/>
  <c r="AP127" i="11"/>
  <c r="AO127" i="11"/>
  <c r="AL127" i="11"/>
  <c r="AK127" i="11"/>
  <c r="AH127" i="11"/>
  <c r="AG127" i="11"/>
  <c r="AD127" i="11"/>
  <c r="AC127" i="11"/>
  <c r="Z127" i="11"/>
  <c r="Y127" i="11"/>
  <c r="V127" i="11"/>
  <c r="U127" i="11"/>
  <c r="R127" i="11"/>
  <c r="Q127" i="11"/>
  <c r="N127" i="11"/>
  <c r="M127" i="11"/>
  <c r="J127" i="11"/>
  <c r="I127" i="11"/>
  <c r="H127" i="11"/>
  <c r="G127" i="11"/>
  <c r="F127" i="11"/>
  <c r="DV127" i="11" s="1"/>
  <c r="E127" i="11"/>
  <c r="DU127" i="11" s="1"/>
  <c r="D127" i="11"/>
  <c r="C127" i="11"/>
  <c r="DR126" i="11"/>
  <c r="DQ126" i="11"/>
  <c r="DP126" i="11"/>
  <c r="DO126" i="11"/>
  <c r="DN126" i="11"/>
  <c r="DM126" i="11"/>
  <c r="DH126" i="11"/>
  <c r="DG126" i="11"/>
  <c r="DB126" i="11"/>
  <c r="DA126" i="11"/>
  <c r="CV126" i="11"/>
  <c r="CU126" i="11"/>
  <c r="CP126" i="11"/>
  <c r="CO126" i="11"/>
  <c r="CJ126" i="11"/>
  <c r="CI126" i="11"/>
  <c r="CD126" i="11"/>
  <c r="CC126" i="11"/>
  <c r="BX126" i="11"/>
  <c r="BW126" i="11"/>
  <c r="BR126" i="11"/>
  <c r="BQ126" i="11"/>
  <c r="BL126" i="11"/>
  <c r="BK126" i="11"/>
  <c r="BF126" i="11"/>
  <c r="BE126" i="11"/>
  <c r="BD126" i="11"/>
  <c r="BC126" i="11"/>
  <c r="AZ126" i="11"/>
  <c r="AY126" i="11"/>
  <c r="AX126" i="11"/>
  <c r="AW126" i="11"/>
  <c r="AT126" i="11"/>
  <c r="AS126" i="11"/>
  <c r="AP126" i="11"/>
  <c r="AO126" i="11"/>
  <c r="AL126" i="11"/>
  <c r="AK126" i="11"/>
  <c r="AH126" i="11"/>
  <c r="AG126" i="11"/>
  <c r="AD126" i="11"/>
  <c r="AC126" i="11"/>
  <c r="Z126" i="11"/>
  <c r="Y126" i="11"/>
  <c r="V126" i="11"/>
  <c r="U126" i="11"/>
  <c r="R126" i="11"/>
  <c r="Q126" i="11"/>
  <c r="N126" i="11"/>
  <c r="M126" i="11"/>
  <c r="J126" i="11"/>
  <c r="I126" i="11"/>
  <c r="H126" i="11"/>
  <c r="G126" i="11"/>
  <c r="F126" i="11"/>
  <c r="DV126" i="11" s="1"/>
  <c r="E126" i="11"/>
  <c r="DU126" i="11" s="1"/>
  <c r="D126" i="11"/>
  <c r="C126" i="11"/>
  <c r="DR125" i="11"/>
  <c r="DQ125" i="11"/>
  <c r="DP125" i="11"/>
  <c r="DO125" i="11"/>
  <c r="DN125" i="11"/>
  <c r="DM125" i="11"/>
  <c r="DH125" i="11"/>
  <c r="DG125" i="11"/>
  <c r="DB125" i="11"/>
  <c r="DA125" i="11"/>
  <c r="CV125" i="11"/>
  <c r="CU125" i="11"/>
  <c r="CP125" i="11"/>
  <c r="CO125" i="11"/>
  <c r="CJ125" i="11"/>
  <c r="CI125" i="11"/>
  <c r="CD125" i="11"/>
  <c r="CC125" i="11"/>
  <c r="BX125" i="11"/>
  <c r="BW125" i="11"/>
  <c r="BR125" i="11"/>
  <c r="BQ125" i="11"/>
  <c r="BL125" i="11"/>
  <c r="BK125" i="11"/>
  <c r="BF125" i="11"/>
  <c r="BE125" i="11"/>
  <c r="BD125" i="11"/>
  <c r="BC125" i="11"/>
  <c r="AZ125" i="11"/>
  <c r="AY125" i="11"/>
  <c r="AX125" i="11"/>
  <c r="AW125" i="11"/>
  <c r="AT125" i="11"/>
  <c r="AS125" i="11"/>
  <c r="AP125" i="11"/>
  <c r="AO125" i="11"/>
  <c r="AL125" i="11"/>
  <c r="AK125" i="11"/>
  <c r="AH125" i="11"/>
  <c r="AG125" i="11"/>
  <c r="AD125" i="11"/>
  <c r="AC125" i="11"/>
  <c r="Z125" i="11"/>
  <c r="Y125" i="11"/>
  <c r="V125" i="11"/>
  <c r="U125" i="11"/>
  <c r="R125" i="11"/>
  <c r="Q125" i="11"/>
  <c r="N125" i="11"/>
  <c r="M125" i="11"/>
  <c r="J125" i="11"/>
  <c r="I125" i="11"/>
  <c r="H125" i="11"/>
  <c r="G125" i="11"/>
  <c r="F125" i="11"/>
  <c r="DV125" i="11" s="1"/>
  <c r="E125" i="11"/>
  <c r="DU125" i="11" s="1"/>
  <c r="D125" i="11"/>
  <c r="C125" i="11"/>
  <c r="DR124" i="11"/>
  <c r="DQ124" i="11"/>
  <c r="DP124" i="11"/>
  <c r="DO124" i="11"/>
  <c r="DN124" i="11"/>
  <c r="DM124" i="11"/>
  <c r="DH124" i="11"/>
  <c r="DG124" i="11"/>
  <c r="DB124" i="11"/>
  <c r="DA124" i="11"/>
  <c r="CV124" i="11"/>
  <c r="CU124" i="11"/>
  <c r="CP124" i="11"/>
  <c r="CO124" i="11"/>
  <c r="CJ124" i="11"/>
  <c r="CI124" i="11"/>
  <c r="CD124" i="11"/>
  <c r="CC124" i="11"/>
  <c r="BX124" i="11"/>
  <c r="BW124" i="11"/>
  <c r="BR124" i="11"/>
  <c r="BQ124" i="11"/>
  <c r="BL124" i="11"/>
  <c r="BK124" i="11"/>
  <c r="BF124" i="11"/>
  <c r="BE124" i="11"/>
  <c r="BD124" i="11"/>
  <c r="BC124" i="11"/>
  <c r="AZ124" i="11"/>
  <c r="AY124" i="11"/>
  <c r="AX124" i="11"/>
  <c r="AW124" i="11"/>
  <c r="AT124" i="11"/>
  <c r="AS124" i="11"/>
  <c r="AP124" i="11"/>
  <c r="AO124" i="11"/>
  <c r="AL124" i="11"/>
  <c r="AK124" i="11"/>
  <c r="AH124" i="11"/>
  <c r="AG124" i="11"/>
  <c r="AD124" i="11"/>
  <c r="AC124" i="11"/>
  <c r="Z124" i="11"/>
  <c r="Y124" i="11"/>
  <c r="V124" i="11"/>
  <c r="U124" i="11"/>
  <c r="R124" i="11"/>
  <c r="Q124" i="11"/>
  <c r="N124" i="11"/>
  <c r="M124" i="11"/>
  <c r="J124" i="11"/>
  <c r="I124" i="11"/>
  <c r="H124" i="11"/>
  <c r="G124" i="11"/>
  <c r="F124" i="11"/>
  <c r="DV124" i="11" s="1"/>
  <c r="E124" i="11"/>
  <c r="DU124" i="11" s="1"/>
  <c r="D124" i="11"/>
  <c r="C124" i="11"/>
  <c r="DR123" i="11"/>
  <c r="DQ123" i="11"/>
  <c r="DP123" i="11"/>
  <c r="DO123" i="11"/>
  <c r="DN123" i="11"/>
  <c r="DM123" i="11"/>
  <c r="DH123" i="11"/>
  <c r="DG123" i="11"/>
  <c r="DB123" i="11"/>
  <c r="DA123" i="11"/>
  <c r="CV123" i="11"/>
  <c r="CU123" i="11"/>
  <c r="CP123" i="11"/>
  <c r="CO123" i="11"/>
  <c r="CJ123" i="11"/>
  <c r="CI123" i="11"/>
  <c r="CD123" i="11"/>
  <c r="CC123" i="11"/>
  <c r="BX123" i="11"/>
  <c r="BW123" i="11"/>
  <c r="BR123" i="11"/>
  <c r="BQ123" i="11"/>
  <c r="BL123" i="11"/>
  <c r="BK123" i="11"/>
  <c r="BF123" i="11"/>
  <c r="BE123" i="11"/>
  <c r="BD123" i="11"/>
  <c r="BC123" i="11"/>
  <c r="AZ123" i="11"/>
  <c r="AY123" i="11"/>
  <c r="AX123" i="11"/>
  <c r="AW123" i="11"/>
  <c r="AT123" i="11"/>
  <c r="AS123" i="11"/>
  <c r="AP123" i="11"/>
  <c r="AO123" i="11"/>
  <c r="AL123" i="11"/>
  <c r="AK123" i="11"/>
  <c r="AH123" i="11"/>
  <c r="AG123" i="11"/>
  <c r="AD123" i="11"/>
  <c r="AC123" i="11"/>
  <c r="Z123" i="11"/>
  <c r="Y123" i="11"/>
  <c r="V123" i="11"/>
  <c r="U123" i="11"/>
  <c r="R123" i="11"/>
  <c r="Q123" i="11"/>
  <c r="N123" i="11"/>
  <c r="M123" i="11"/>
  <c r="J123" i="11"/>
  <c r="I123" i="11"/>
  <c r="H123" i="11"/>
  <c r="G123" i="11"/>
  <c r="F123" i="11"/>
  <c r="DV123" i="11" s="1"/>
  <c r="E123" i="11"/>
  <c r="DU123" i="11" s="1"/>
  <c r="D123" i="11"/>
  <c r="C123" i="11"/>
  <c r="DR122" i="11"/>
  <c r="DQ122" i="11"/>
  <c r="DP122" i="11"/>
  <c r="DO122" i="11"/>
  <c r="DN122" i="11"/>
  <c r="DM122" i="11"/>
  <c r="DH122" i="11"/>
  <c r="DG122" i="11"/>
  <c r="DB122" i="11"/>
  <c r="DA122" i="11"/>
  <c r="CV122" i="11"/>
  <c r="CU122" i="11"/>
  <c r="CP122" i="11"/>
  <c r="CO122" i="11"/>
  <c r="CJ122" i="11"/>
  <c r="CI122" i="11"/>
  <c r="CD122" i="11"/>
  <c r="CC122" i="11"/>
  <c r="BX122" i="11"/>
  <c r="BW122" i="11"/>
  <c r="BR122" i="11"/>
  <c r="BQ122" i="11"/>
  <c r="BL122" i="11"/>
  <c r="BK122" i="11"/>
  <c r="BF122" i="11"/>
  <c r="BE122" i="11"/>
  <c r="BD122" i="11"/>
  <c r="BC122" i="11"/>
  <c r="AZ122" i="11"/>
  <c r="AY122" i="11"/>
  <c r="AX122" i="11"/>
  <c r="F122" i="11" s="1"/>
  <c r="DV122" i="11" s="1"/>
  <c r="AW122" i="11"/>
  <c r="E122" i="11" s="1"/>
  <c r="DU122" i="11" s="1"/>
  <c r="AT122" i="11"/>
  <c r="AS122" i="11"/>
  <c r="AP122" i="11"/>
  <c r="AO122" i="11"/>
  <c r="AL122" i="11"/>
  <c r="AK122" i="11"/>
  <c r="AH122" i="11"/>
  <c r="AG122" i="11"/>
  <c r="AD122" i="11"/>
  <c r="AC122" i="11"/>
  <c r="Z122" i="11"/>
  <c r="Y122" i="11"/>
  <c r="V122" i="11"/>
  <c r="U122" i="11"/>
  <c r="R122" i="11"/>
  <c r="Q122" i="11"/>
  <c r="N122" i="11"/>
  <c r="M122" i="11"/>
  <c r="J122" i="11"/>
  <c r="I122" i="11"/>
  <c r="H122" i="11"/>
  <c r="G122" i="11"/>
  <c r="D122" i="11"/>
  <c r="C122" i="11"/>
  <c r="DR121" i="11"/>
  <c r="DQ121" i="11"/>
  <c r="DP121" i="11"/>
  <c r="DO121" i="11"/>
  <c r="DN121" i="11"/>
  <c r="DM121" i="11"/>
  <c r="DH121" i="11"/>
  <c r="DG121" i="11"/>
  <c r="DB121" i="11"/>
  <c r="DA121" i="11"/>
  <c r="CV121" i="11"/>
  <c r="CU121" i="11"/>
  <c r="CP121" i="11"/>
  <c r="CO121" i="11"/>
  <c r="CJ121" i="11"/>
  <c r="CI121" i="11"/>
  <c r="CD121" i="11"/>
  <c r="CC121" i="11"/>
  <c r="BX121" i="11"/>
  <c r="BW121" i="11"/>
  <c r="BR121" i="11"/>
  <c r="BQ121" i="11"/>
  <c r="BL121" i="11"/>
  <c r="BK121" i="11"/>
  <c r="BF121" i="11"/>
  <c r="BE121" i="11"/>
  <c r="BD121" i="11"/>
  <c r="BC121" i="11"/>
  <c r="AZ121" i="11"/>
  <c r="AY121" i="11"/>
  <c r="AX121" i="11"/>
  <c r="AW121" i="11"/>
  <c r="AT121" i="11"/>
  <c r="AS121" i="11"/>
  <c r="AP121" i="11"/>
  <c r="AO121" i="11"/>
  <c r="AL121" i="11"/>
  <c r="AK121" i="11"/>
  <c r="AH121" i="11"/>
  <c r="AG121" i="11"/>
  <c r="AD121" i="11"/>
  <c r="AC121" i="11"/>
  <c r="Z121" i="11"/>
  <c r="Y121" i="11"/>
  <c r="V121" i="11"/>
  <c r="U121" i="11"/>
  <c r="R121" i="11"/>
  <c r="Q121" i="11"/>
  <c r="N121" i="11"/>
  <c r="M121" i="11"/>
  <c r="J121" i="11"/>
  <c r="I121" i="11"/>
  <c r="H121" i="11"/>
  <c r="G121" i="11"/>
  <c r="F121" i="11"/>
  <c r="DV121" i="11" s="1"/>
  <c r="E121" i="11"/>
  <c r="DU121" i="11" s="1"/>
  <c r="D121" i="11"/>
  <c r="C121" i="11"/>
  <c r="DR120" i="11"/>
  <c r="DQ120" i="11"/>
  <c r="DP120" i="11"/>
  <c r="DO120" i="11"/>
  <c r="DN120" i="11"/>
  <c r="DM120" i="11"/>
  <c r="DH120" i="11"/>
  <c r="DG120" i="11"/>
  <c r="DB120" i="11"/>
  <c r="DA120" i="11"/>
  <c r="CV120" i="11"/>
  <c r="CU120" i="11"/>
  <c r="CP120" i="11"/>
  <c r="CO120" i="11"/>
  <c r="CJ120" i="11"/>
  <c r="CI120" i="11"/>
  <c r="CD120" i="11"/>
  <c r="CC120" i="11"/>
  <c r="BX120" i="11"/>
  <c r="BW120" i="11"/>
  <c r="BR120" i="11"/>
  <c r="BQ120" i="11"/>
  <c r="BL120" i="11"/>
  <c r="BK120" i="11"/>
  <c r="BF120" i="11"/>
  <c r="BE120" i="11"/>
  <c r="BD120" i="11"/>
  <c r="BC120" i="11"/>
  <c r="AZ120" i="11"/>
  <c r="AY120" i="11"/>
  <c r="AX120" i="11"/>
  <c r="AW120" i="11"/>
  <c r="AT120" i="11"/>
  <c r="AS120" i="11"/>
  <c r="AP120" i="11"/>
  <c r="AO120" i="11"/>
  <c r="AL120" i="11"/>
  <c r="AK120" i="11"/>
  <c r="AH120" i="11"/>
  <c r="AG120" i="11"/>
  <c r="AD120" i="11"/>
  <c r="AC120" i="11"/>
  <c r="Z120" i="11"/>
  <c r="Y120" i="11"/>
  <c r="V120" i="11"/>
  <c r="U120" i="11"/>
  <c r="R120" i="11"/>
  <c r="Q120" i="11"/>
  <c r="N120" i="11"/>
  <c r="M120" i="11"/>
  <c r="J120" i="11"/>
  <c r="I120" i="11"/>
  <c r="H120" i="11"/>
  <c r="G120" i="11"/>
  <c r="F120" i="11"/>
  <c r="DV120" i="11" s="1"/>
  <c r="E120" i="11"/>
  <c r="DU120" i="11" s="1"/>
  <c r="D120" i="11"/>
  <c r="C120" i="11"/>
  <c r="DR119" i="11"/>
  <c r="DQ119" i="11"/>
  <c r="DP119" i="11"/>
  <c r="DO119" i="11"/>
  <c r="DN119" i="11"/>
  <c r="DM119" i="11"/>
  <c r="DH119" i="11"/>
  <c r="DG119" i="11"/>
  <c r="DB119" i="11"/>
  <c r="DA119" i="11"/>
  <c r="CV119" i="11"/>
  <c r="CU119" i="11"/>
  <c r="CP119" i="11"/>
  <c r="CO119" i="11"/>
  <c r="CJ119" i="11"/>
  <c r="CI119" i="11"/>
  <c r="CD119" i="11"/>
  <c r="CC119" i="11"/>
  <c r="BX119" i="11"/>
  <c r="BW119" i="11"/>
  <c r="BR119" i="11"/>
  <c r="BQ119" i="11"/>
  <c r="BL119" i="11"/>
  <c r="BK119" i="11"/>
  <c r="BF119" i="11"/>
  <c r="BE119" i="11"/>
  <c r="BD119" i="11"/>
  <c r="BC119" i="11"/>
  <c r="AZ119" i="11"/>
  <c r="AY119" i="11"/>
  <c r="AX119" i="11"/>
  <c r="AW119" i="11"/>
  <c r="E119" i="11" s="1"/>
  <c r="DU119" i="11" s="1"/>
  <c r="AT119" i="11"/>
  <c r="AS119" i="11"/>
  <c r="AP119" i="11"/>
  <c r="AO119" i="11"/>
  <c r="AL119" i="11"/>
  <c r="AK119" i="11"/>
  <c r="AH119" i="11"/>
  <c r="AG119" i="11"/>
  <c r="AD119" i="11"/>
  <c r="AC119" i="11"/>
  <c r="Z119" i="11"/>
  <c r="Y119" i="11"/>
  <c r="V119" i="11"/>
  <c r="U119" i="11"/>
  <c r="R119" i="11"/>
  <c r="Q119" i="11"/>
  <c r="N119" i="11"/>
  <c r="M119" i="11"/>
  <c r="J119" i="11"/>
  <c r="I119" i="11"/>
  <c r="H119" i="11"/>
  <c r="G119" i="11"/>
  <c r="F119" i="11"/>
  <c r="DV119" i="11" s="1"/>
  <c r="D119" i="11"/>
  <c r="C119" i="11"/>
  <c r="DV114" i="11"/>
  <c r="DU114" i="11"/>
  <c r="DP114" i="11"/>
  <c r="DO114" i="11"/>
  <c r="BB114" i="11"/>
  <c r="BA114" i="11"/>
  <c r="AZ114" i="11"/>
  <c r="AY114" i="11"/>
  <c r="D114" i="11"/>
  <c r="C114" i="11"/>
  <c r="DU113" i="11"/>
  <c r="DS113" i="11"/>
  <c r="DM113" i="11"/>
  <c r="DK113" i="11"/>
  <c r="DE113" i="11"/>
  <c r="CY113" i="11"/>
  <c r="CS113" i="11"/>
  <c r="CM113" i="11"/>
  <c r="CG113" i="11"/>
  <c r="CA113" i="11"/>
  <c r="BU113" i="11"/>
  <c r="BO113" i="11"/>
  <c r="BI113" i="11"/>
  <c r="BA113" i="11"/>
  <c r="C113" i="11"/>
  <c r="E113" i="11" s="1"/>
  <c r="AW113" i="11" s="1"/>
  <c r="DR112" i="11"/>
  <c r="DQ112" i="11"/>
  <c r="DP112" i="11"/>
  <c r="DO112" i="11"/>
  <c r="DN112" i="11"/>
  <c r="DM112" i="11"/>
  <c r="DH112" i="11"/>
  <c r="DG112" i="11"/>
  <c r="DB112" i="11"/>
  <c r="DA112" i="11"/>
  <c r="CV112" i="11"/>
  <c r="CU112" i="11"/>
  <c r="CP112" i="11"/>
  <c r="CO112" i="11"/>
  <c r="CJ112" i="11"/>
  <c r="CI112" i="11"/>
  <c r="CD112" i="11"/>
  <c r="CC112" i="11"/>
  <c r="BX112" i="11"/>
  <c r="BW112" i="11"/>
  <c r="BR112" i="11"/>
  <c r="BQ112" i="11"/>
  <c r="BL112" i="11"/>
  <c r="BK112" i="11"/>
  <c r="BF112" i="11"/>
  <c r="BE112" i="11"/>
  <c r="BD112" i="11"/>
  <c r="BC112" i="11"/>
  <c r="AZ112" i="11"/>
  <c r="AY112" i="11"/>
  <c r="AX112" i="11"/>
  <c r="AW112" i="11"/>
  <c r="AT112" i="11"/>
  <c r="AS112" i="11"/>
  <c r="AP112" i="11"/>
  <c r="AO112" i="11"/>
  <c r="AL112" i="11"/>
  <c r="AK112" i="11"/>
  <c r="AH112" i="11"/>
  <c r="AG112" i="11"/>
  <c r="AD112" i="11"/>
  <c r="AC112" i="11"/>
  <c r="Z112" i="11"/>
  <c r="Y112" i="11"/>
  <c r="V112" i="11"/>
  <c r="U112" i="11"/>
  <c r="R112" i="11"/>
  <c r="Q112" i="11"/>
  <c r="N112" i="11"/>
  <c r="M112" i="11"/>
  <c r="J112" i="11"/>
  <c r="I112" i="11"/>
  <c r="H112" i="11"/>
  <c r="G112" i="11"/>
  <c r="D112" i="11"/>
  <c r="C112" i="11"/>
  <c r="DR111" i="11"/>
  <c r="DQ111" i="11"/>
  <c r="DP111" i="11"/>
  <c r="DO111" i="11"/>
  <c r="DN111" i="11"/>
  <c r="DM111" i="11"/>
  <c r="DH111" i="11"/>
  <c r="DG111" i="11"/>
  <c r="DB111" i="11"/>
  <c r="DA111" i="11"/>
  <c r="CV111" i="11"/>
  <c r="CU111" i="11"/>
  <c r="CP111" i="11"/>
  <c r="CO111" i="11"/>
  <c r="CJ111" i="11"/>
  <c r="CI111" i="11"/>
  <c r="CD111" i="11"/>
  <c r="CC111" i="11"/>
  <c r="BX111" i="11"/>
  <c r="BW111" i="11"/>
  <c r="BR111" i="11"/>
  <c r="BQ111" i="11"/>
  <c r="BL111" i="11"/>
  <c r="BK111" i="11"/>
  <c r="BF111" i="11"/>
  <c r="BE111" i="11"/>
  <c r="BD111" i="11"/>
  <c r="BC111" i="11"/>
  <c r="AZ111" i="11"/>
  <c r="AY111" i="11"/>
  <c r="AX111" i="11"/>
  <c r="AW111" i="11"/>
  <c r="AT111" i="11"/>
  <c r="AS111" i="11"/>
  <c r="AP111" i="11"/>
  <c r="AO111" i="11"/>
  <c r="AL111" i="11"/>
  <c r="AK111" i="11"/>
  <c r="AH111" i="11"/>
  <c r="AG111" i="11"/>
  <c r="AD111" i="11"/>
  <c r="AC111" i="11"/>
  <c r="Z111" i="11"/>
  <c r="Y111" i="11"/>
  <c r="V111" i="11"/>
  <c r="U111" i="11"/>
  <c r="R111" i="11"/>
  <c r="Q111" i="11"/>
  <c r="N111" i="11"/>
  <c r="M111" i="11"/>
  <c r="J111" i="11"/>
  <c r="I111" i="11"/>
  <c r="H111" i="11"/>
  <c r="G111" i="11"/>
  <c r="D111" i="11"/>
  <c r="C111" i="11"/>
  <c r="DR110" i="11"/>
  <c r="DQ110" i="11"/>
  <c r="DP110" i="11"/>
  <c r="DO110" i="11"/>
  <c r="DN110" i="11"/>
  <c r="DM110" i="11"/>
  <c r="DH110" i="11"/>
  <c r="DG110" i="11"/>
  <c r="DB110" i="11"/>
  <c r="DA110" i="11"/>
  <c r="CV110" i="11"/>
  <c r="CU110" i="11"/>
  <c r="CP110" i="11"/>
  <c r="CO110" i="11"/>
  <c r="CJ110" i="11"/>
  <c r="CI110" i="11"/>
  <c r="CD110" i="11"/>
  <c r="CC110" i="11"/>
  <c r="BX110" i="11"/>
  <c r="BW110" i="11"/>
  <c r="BR110" i="11"/>
  <c r="BQ110" i="11"/>
  <c r="BL110" i="11"/>
  <c r="BK110" i="11"/>
  <c r="BF110" i="11"/>
  <c r="BE110" i="11"/>
  <c r="BD110" i="11"/>
  <c r="BC110" i="11"/>
  <c r="AZ110" i="11"/>
  <c r="AY110" i="11"/>
  <c r="AX110" i="11"/>
  <c r="AW110" i="11"/>
  <c r="AT110" i="11"/>
  <c r="AS110" i="11"/>
  <c r="AP110" i="11"/>
  <c r="AO110" i="11"/>
  <c r="AL110" i="11"/>
  <c r="AK110" i="11"/>
  <c r="AH110" i="11"/>
  <c r="AG110" i="11"/>
  <c r="AD110" i="11"/>
  <c r="AC110" i="11"/>
  <c r="Z110" i="11"/>
  <c r="Y110" i="11"/>
  <c r="V110" i="11"/>
  <c r="U110" i="11"/>
  <c r="R110" i="11"/>
  <c r="Q110" i="11"/>
  <c r="N110" i="11"/>
  <c r="M110" i="11"/>
  <c r="J110" i="11"/>
  <c r="I110" i="11"/>
  <c r="H110" i="11"/>
  <c r="G110" i="11"/>
  <c r="D110" i="11"/>
  <c r="C110" i="11"/>
  <c r="DR109" i="11"/>
  <c r="DQ109" i="11"/>
  <c r="DP109" i="11"/>
  <c r="DO109" i="11"/>
  <c r="DN109" i="11"/>
  <c r="DM109" i="11"/>
  <c r="DH109" i="11"/>
  <c r="DG109" i="11"/>
  <c r="DB109" i="11"/>
  <c r="DA109" i="11"/>
  <c r="CV109" i="11"/>
  <c r="CU109" i="11"/>
  <c r="CP109" i="11"/>
  <c r="CO109" i="11"/>
  <c r="CJ109" i="11"/>
  <c r="CI109" i="11"/>
  <c r="CD109" i="11"/>
  <c r="CC109" i="11"/>
  <c r="BX109" i="11"/>
  <c r="BW109" i="11"/>
  <c r="BR109" i="11"/>
  <c r="BQ109" i="11"/>
  <c r="BL109" i="11"/>
  <c r="BK109" i="11"/>
  <c r="BF109" i="11"/>
  <c r="BE109" i="11"/>
  <c r="BD109" i="11"/>
  <c r="BC109" i="11"/>
  <c r="AZ109" i="11"/>
  <c r="AY109" i="11"/>
  <c r="AX109" i="11"/>
  <c r="AW109" i="11"/>
  <c r="AT109" i="11"/>
  <c r="AS109" i="11"/>
  <c r="AP109" i="11"/>
  <c r="AO109" i="11"/>
  <c r="AL109" i="11"/>
  <c r="AK109" i="11"/>
  <c r="AH109" i="11"/>
  <c r="AG109" i="11"/>
  <c r="AD109" i="11"/>
  <c r="AC109" i="11"/>
  <c r="Z109" i="11"/>
  <c r="Y109" i="11"/>
  <c r="V109" i="11"/>
  <c r="U109" i="11"/>
  <c r="R109" i="11"/>
  <c r="Q109" i="11"/>
  <c r="N109" i="11"/>
  <c r="M109" i="11"/>
  <c r="J109" i="11"/>
  <c r="I109" i="11"/>
  <c r="H109" i="11"/>
  <c r="G109" i="11"/>
  <c r="D109" i="11"/>
  <c r="C109" i="11"/>
  <c r="DR108" i="11"/>
  <c r="DQ108" i="11"/>
  <c r="DP108" i="11"/>
  <c r="DO108" i="11"/>
  <c r="DN108" i="11"/>
  <c r="DM108" i="11"/>
  <c r="DH108" i="11"/>
  <c r="DG108" i="11"/>
  <c r="DB108" i="11"/>
  <c r="DA108" i="11"/>
  <c r="CV108" i="11"/>
  <c r="CU108" i="11"/>
  <c r="CP108" i="11"/>
  <c r="CO108" i="11"/>
  <c r="CJ108" i="11"/>
  <c r="CI108" i="11"/>
  <c r="CD108" i="11"/>
  <c r="CC108" i="11"/>
  <c r="BX108" i="11"/>
  <c r="BW108" i="11"/>
  <c r="BR108" i="11"/>
  <c r="BQ108" i="11"/>
  <c r="BL108" i="11"/>
  <c r="BK108" i="11"/>
  <c r="BF108" i="11"/>
  <c r="BE108" i="11"/>
  <c r="BD108" i="11"/>
  <c r="BC108" i="11"/>
  <c r="AZ108" i="11"/>
  <c r="AY108" i="11"/>
  <c r="AX108" i="11"/>
  <c r="AW108" i="11"/>
  <c r="AT108" i="11"/>
  <c r="AS108" i="11"/>
  <c r="AP108" i="11"/>
  <c r="AO108" i="11"/>
  <c r="AL108" i="11"/>
  <c r="AK108" i="11"/>
  <c r="AH108" i="11"/>
  <c r="AG108" i="11"/>
  <c r="AD108" i="11"/>
  <c r="AC108" i="11"/>
  <c r="Z108" i="11"/>
  <c r="Y108" i="11"/>
  <c r="V108" i="11"/>
  <c r="U108" i="11"/>
  <c r="R108" i="11"/>
  <c r="Q108" i="11"/>
  <c r="N108" i="11"/>
  <c r="M108" i="11"/>
  <c r="J108" i="11"/>
  <c r="I108" i="11"/>
  <c r="H108" i="11"/>
  <c r="G108" i="11"/>
  <c r="D108" i="11"/>
  <c r="C108" i="11"/>
  <c r="DR107" i="11"/>
  <c r="DQ107" i="11"/>
  <c r="DP107" i="11"/>
  <c r="DO107" i="11"/>
  <c r="DN107" i="11"/>
  <c r="DM107" i="11"/>
  <c r="DH107" i="11"/>
  <c r="DG107" i="11"/>
  <c r="DB107" i="11"/>
  <c r="DA107" i="11"/>
  <c r="CV107" i="11"/>
  <c r="CU107" i="11"/>
  <c r="CP107" i="11"/>
  <c r="CO107" i="11"/>
  <c r="CJ107" i="11"/>
  <c r="CI107" i="11"/>
  <c r="CD107" i="11"/>
  <c r="CC107" i="11"/>
  <c r="BX107" i="11"/>
  <c r="BW107" i="11"/>
  <c r="BR107" i="11"/>
  <c r="BQ107" i="11"/>
  <c r="BL107" i="11"/>
  <c r="BK107" i="11"/>
  <c r="BF107" i="11"/>
  <c r="BE107" i="11"/>
  <c r="BD107" i="11"/>
  <c r="BC107" i="11"/>
  <c r="AZ107" i="11"/>
  <c r="AY107" i="11"/>
  <c r="AX107" i="11"/>
  <c r="AW107" i="11"/>
  <c r="AT107" i="11"/>
  <c r="AS107" i="11"/>
  <c r="AP107" i="11"/>
  <c r="AO107" i="11"/>
  <c r="AL107" i="11"/>
  <c r="AK107" i="11"/>
  <c r="AH107" i="11"/>
  <c r="AG107" i="11"/>
  <c r="AD107" i="11"/>
  <c r="AC107" i="11"/>
  <c r="Z107" i="11"/>
  <c r="Y107" i="11"/>
  <c r="V107" i="11"/>
  <c r="U107" i="11"/>
  <c r="R107" i="11"/>
  <c r="Q107" i="11"/>
  <c r="N107" i="11"/>
  <c r="M107" i="11"/>
  <c r="J107" i="11"/>
  <c r="I107" i="11"/>
  <c r="H107" i="11"/>
  <c r="G107" i="11"/>
  <c r="D107" i="11"/>
  <c r="C107" i="11"/>
  <c r="DR106" i="11"/>
  <c r="DQ106" i="11"/>
  <c r="DP106" i="11"/>
  <c r="DO106" i="11"/>
  <c r="DN106" i="11"/>
  <c r="DM106" i="11"/>
  <c r="DH106" i="11"/>
  <c r="DG106" i="11"/>
  <c r="DB106" i="11"/>
  <c r="DA106" i="11"/>
  <c r="CV106" i="11"/>
  <c r="CU106" i="11"/>
  <c r="CP106" i="11"/>
  <c r="CO106" i="11"/>
  <c r="CJ106" i="11"/>
  <c r="CI106" i="11"/>
  <c r="CD106" i="11"/>
  <c r="CC106" i="11"/>
  <c r="BX106" i="11"/>
  <c r="BW106" i="11"/>
  <c r="BR106" i="11"/>
  <c r="BQ106" i="11"/>
  <c r="BL106" i="11"/>
  <c r="BK106" i="11"/>
  <c r="BF106" i="11"/>
  <c r="BE106" i="11"/>
  <c r="BD106" i="11"/>
  <c r="BC106" i="11"/>
  <c r="AZ106" i="11"/>
  <c r="AY106" i="11"/>
  <c r="AX106" i="11"/>
  <c r="AW106" i="11"/>
  <c r="AT106" i="11"/>
  <c r="AS106" i="11"/>
  <c r="AP106" i="11"/>
  <c r="AO106" i="11"/>
  <c r="AL106" i="11"/>
  <c r="AK106" i="11"/>
  <c r="AH106" i="11"/>
  <c r="AG106" i="11"/>
  <c r="AD106" i="11"/>
  <c r="AC106" i="11"/>
  <c r="Z106" i="11"/>
  <c r="Y106" i="11"/>
  <c r="V106" i="11"/>
  <c r="U106" i="11"/>
  <c r="R106" i="11"/>
  <c r="Q106" i="11"/>
  <c r="N106" i="11"/>
  <c r="M106" i="11"/>
  <c r="J106" i="11"/>
  <c r="I106" i="11"/>
  <c r="H106" i="11"/>
  <c r="G106" i="11"/>
  <c r="D106" i="11"/>
  <c r="C106" i="11"/>
  <c r="DR105" i="11"/>
  <c r="DQ105" i="11"/>
  <c r="DP105" i="11"/>
  <c r="DO105" i="11"/>
  <c r="DN105" i="11"/>
  <c r="DM105" i="11"/>
  <c r="DH105" i="11"/>
  <c r="DG105" i="11"/>
  <c r="DB105" i="11"/>
  <c r="DA105" i="11"/>
  <c r="CV105" i="11"/>
  <c r="CU105" i="11"/>
  <c r="CP105" i="11"/>
  <c r="CO105" i="11"/>
  <c r="CJ105" i="11"/>
  <c r="CI105" i="11"/>
  <c r="CD105" i="11"/>
  <c r="CC105" i="11"/>
  <c r="BX105" i="11"/>
  <c r="BW105" i="11"/>
  <c r="BR105" i="11"/>
  <c r="BQ105" i="11"/>
  <c r="BL105" i="11"/>
  <c r="BK105" i="11"/>
  <c r="BF105" i="11"/>
  <c r="BE105" i="11"/>
  <c r="BD105" i="11"/>
  <c r="BC105" i="11"/>
  <c r="AZ105" i="11"/>
  <c r="AY105" i="11"/>
  <c r="AX105" i="11"/>
  <c r="AW105" i="11"/>
  <c r="AT105" i="11"/>
  <c r="AS105" i="11"/>
  <c r="AP105" i="11"/>
  <c r="AO105" i="11"/>
  <c r="AL105" i="11"/>
  <c r="AK105" i="11"/>
  <c r="AH105" i="11"/>
  <c r="AG105" i="11"/>
  <c r="AD105" i="11"/>
  <c r="AC105" i="11"/>
  <c r="Z105" i="11"/>
  <c r="Y105" i="11"/>
  <c r="V105" i="11"/>
  <c r="U105" i="11"/>
  <c r="R105" i="11"/>
  <c r="Q105" i="11"/>
  <c r="N105" i="11"/>
  <c r="M105" i="11"/>
  <c r="J105" i="11"/>
  <c r="I105" i="11"/>
  <c r="H105" i="11"/>
  <c r="G105" i="11"/>
  <c r="D105" i="11"/>
  <c r="C105" i="11"/>
  <c r="DR104" i="11"/>
  <c r="DQ104" i="11"/>
  <c r="DP104" i="11"/>
  <c r="DO104" i="11"/>
  <c r="DN104" i="11"/>
  <c r="DM104" i="11"/>
  <c r="DH104" i="11"/>
  <c r="DG104" i="11"/>
  <c r="DB104" i="11"/>
  <c r="DA104" i="11"/>
  <c r="CV104" i="11"/>
  <c r="CU104" i="11"/>
  <c r="CP104" i="11"/>
  <c r="CO104" i="11"/>
  <c r="CJ104" i="11"/>
  <c r="CI104" i="11"/>
  <c r="CD104" i="11"/>
  <c r="CC104" i="11"/>
  <c r="BX104" i="11"/>
  <c r="BW104" i="11"/>
  <c r="BR104" i="11"/>
  <c r="BQ104" i="11"/>
  <c r="BL104" i="11"/>
  <c r="BK104" i="11"/>
  <c r="BF104" i="11"/>
  <c r="BE104" i="11"/>
  <c r="BD104" i="11"/>
  <c r="BC104" i="11"/>
  <c r="AZ104" i="11"/>
  <c r="DT104" i="11" s="1"/>
  <c r="AY104" i="11"/>
  <c r="DS104" i="11" s="1"/>
  <c r="AX104" i="11"/>
  <c r="AW104" i="11"/>
  <c r="AT104" i="11"/>
  <c r="AS104" i="11"/>
  <c r="AP104" i="11"/>
  <c r="AO104" i="11"/>
  <c r="AL104" i="11"/>
  <c r="AK104" i="11"/>
  <c r="AH104" i="11"/>
  <c r="AG104" i="11"/>
  <c r="AD104" i="11"/>
  <c r="AC104" i="11"/>
  <c r="Z104" i="11"/>
  <c r="Y104" i="11"/>
  <c r="V104" i="11"/>
  <c r="U104" i="11"/>
  <c r="R104" i="11"/>
  <c r="Q104" i="11"/>
  <c r="N104" i="11"/>
  <c r="M104" i="11"/>
  <c r="J104" i="11"/>
  <c r="I104" i="11"/>
  <c r="H104" i="11"/>
  <c r="G104" i="11"/>
  <c r="D104" i="11"/>
  <c r="C104" i="11"/>
  <c r="DR103" i="11"/>
  <c r="DQ103" i="11"/>
  <c r="DP103" i="11"/>
  <c r="DO103" i="11"/>
  <c r="DN103" i="11"/>
  <c r="DM103" i="11"/>
  <c r="DH103" i="11"/>
  <c r="DG103" i="11"/>
  <c r="DB103" i="11"/>
  <c r="DA103" i="11"/>
  <c r="CV103" i="11"/>
  <c r="CU103" i="11"/>
  <c r="CP103" i="11"/>
  <c r="CO103" i="11"/>
  <c r="CJ103" i="11"/>
  <c r="CI103" i="11"/>
  <c r="CD103" i="11"/>
  <c r="CC103" i="11"/>
  <c r="BX103" i="11"/>
  <c r="BW103" i="11"/>
  <c r="BR103" i="11"/>
  <c r="BQ103" i="11"/>
  <c r="BL103" i="11"/>
  <c r="BK103" i="11"/>
  <c r="BF103" i="11"/>
  <c r="BE103" i="11"/>
  <c r="BD103" i="11"/>
  <c r="BC103" i="11"/>
  <c r="AZ103" i="11"/>
  <c r="DT103" i="11" s="1"/>
  <c r="AY103" i="11"/>
  <c r="DS103" i="11" s="1"/>
  <c r="AX103" i="11"/>
  <c r="AW103" i="11"/>
  <c r="AT103" i="11"/>
  <c r="AS103" i="11"/>
  <c r="AP103" i="11"/>
  <c r="AO103" i="11"/>
  <c r="AL103" i="11"/>
  <c r="AK103" i="11"/>
  <c r="AH103" i="11"/>
  <c r="AG103" i="11"/>
  <c r="AD103" i="11"/>
  <c r="AC103" i="11"/>
  <c r="Z103" i="11"/>
  <c r="Y103" i="11"/>
  <c r="V103" i="11"/>
  <c r="U103" i="11"/>
  <c r="R103" i="11"/>
  <c r="Q103" i="11"/>
  <c r="N103" i="11"/>
  <c r="M103" i="11"/>
  <c r="J103" i="11"/>
  <c r="I103" i="11"/>
  <c r="H103" i="11"/>
  <c r="G103" i="11"/>
  <c r="D103" i="11"/>
  <c r="C103" i="11"/>
  <c r="DR102" i="11"/>
  <c r="DQ102" i="11"/>
  <c r="DP102" i="11"/>
  <c r="DO102" i="11"/>
  <c r="DN102" i="11"/>
  <c r="DM102" i="11"/>
  <c r="DH102" i="11"/>
  <c r="DG102" i="11"/>
  <c r="DB102" i="11"/>
  <c r="DA102" i="11"/>
  <c r="CV102" i="11"/>
  <c r="CU102" i="11"/>
  <c r="CP102" i="11"/>
  <c r="CO102" i="11"/>
  <c r="CJ102" i="11"/>
  <c r="CI102" i="11"/>
  <c r="CD102" i="11"/>
  <c r="CC102" i="11"/>
  <c r="BX102" i="11"/>
  <c r="BW102" i="11"/>
  <c r="BR102" i="11"/>
  <c r="BQ102" i="11"/>
  <c r="BL102" i="11"/>
  <c r="BK102" i="11"/>
  <c r="BF102" i="11"/>
  <c r="BE102" i="11"/>
  <c r="BD102" i="11"/>
  <c r="BC102" i="11"/>
  <c r="AZ102" i="11"/>
  <c r="AY102" i="11"/>
  <c r="DS102" i="11" s="1"/>
  <c r="AX102" i="11"/>
  <c r="AW102" i="11"/>
  <c r="AT102" i="11"/>
  <c r="AS102" i="11"/>
  <c r="AP102" i="11"/>
  <c r="AO102" i="11"/>
  <c r="AL102" i="11"/>
  <c r="AK102" i="11"/>
  <c r="AH102" i="11"/>
  <c r="AG102" i="11"/>
  <c r="AD102" i="11"/>
  <c r="AC102" i="11"/>
  <c r="Z102" i="11"/>
  <c r="Y102" i="11"/>
  <c r="V102" i="11"/>
  <c r="U102" i="11"/>
  <c r="R102" i="11"/>
  <c r="Q102" i="11"/>
  <c r="N102" i="11"/>
  <c r="M102" i="11"/>
  <c r="J102" i="11"/>
  <c r="I102" i="11"/>
  <c r="H102" i="11"/>
  <c r="G102" i="11"/>
  <c r="D102" i="11"/>
  <c r="C102" i="11"/>
  <c r="DR100" i="11"/>
  <c r="DQ100" i="11"/>
  <c r="DP100" i="11"/>
  <c r="DO100" i="11"/>
  <c r="DN100" i="11"/>
  <c r="DM100" i="11"/>
  <c r="DH100" i="11"/>
  <c r="DG100" i="11"/>
  <c r="DB100" i="11"/>
  <c r="DA100" i="11"/>
  <c r="CV100" i="11"/>
  <c r="CU100" i="11"/>
  <c r="CP100" i="11"/>
  <c r="CO100" i="11"/>
  <c r="CJ100" i="11"/>
  <c r="CI100" i="11"/>
  <c r="CD100" i="11"/>
  <c r="CC100" i="11"/>
  <c r="BX100" i="11"/>
  <c r="BW100" i="11"/>
  <c r="BR100" i="11"/>
  <c r="BQ100" i="11"/>
  <c r="BL100" i="11"/>
  <c r="BK100" i="11"/>
  <c r="BF100" i="11"/>
  <c r="BE100" i="11"/>
  <c r="BD100" i="11"/>
  <c r="BC100" i="11"/>
  <c r="AZ100" i="11"/>
  <c r="AY100" i="11"/>
  <c r="AX100" i="11"/>
  <c r="AW100" i="11"/>
  <c r="AT100" i="11"/>
  <c r="AS100" i="11"/>
  <c r="AP100" i="11"/>
  <c r="AO100" i="11"/>
  <c r="AL100" i="11"/>
  <c r="AK100" i="11"/>
  <c r="AH100" i="11"/>
  <c r="AG100" i="11"/>
  <c r="AD100" i="11"/>
  <c r="AC100" i="11"/>
  <c r="Z100" i="11"/>
  <c r="Y100" i="11"/>
  <c r="V100" i="11"/>
  <c r="U100" i="11"/>
  <c r="R100" i="11"/>
  <c r="Q100" i="11"/>
  <c r="N100" i="11"/>
  <c r="M100" i="11"/>
  <c r="J100" i="11"/>
  <c r="I100" i="11"/>
  <c r="H100" i="11"/>
  <c r="G100" i="11"/>
  <c r="D100" i="11"/>
  <c r="C100" i="11"/>
  <c r="DR99" i="11"/>
  <c r="DQ99" i="11"/>
  <c r="DP99" i="11"/>
  <c r="DO99" i="11"/>
  <c r="DN99" i="11"/>
  <c r="DM99" i="11"/>
  <c r="DH99" i="11"/>
  <c r="DG99" i="11"/>
  <c r="DB99" i="11"/>
  <c r="DA99" i="11"/>
  <c r="CV99" i="11"/>
  <c r="CU99" i="11"/>
  <c r="CP99" i="11"/>
  <c r="CO99" i="11"/>
  <c r="CJ99" i="11"/>
  <c r="CI99" i="11"/>
  <c r="CD99" i="11"/>
  <c r="CC99" i="11"/>
  <c r="BX99" i="11"/>
  <c r="BW99" i="11"/>
  <c r="BR99" i="11"/>
  <c r="BQ99" i="11"/>
  <c r="BL99" i="11"/>
  <c r="BK99" i="11"/>
  <c r="BF99" i="11"/>
  <c r="BE99" i="11"/>
  <c r="BD99" i="11"/>
  <c r="BC99" i="11"/>
  <c r="AZ99" i="11"/>
  <c r="AY99" i="11"/>
  <c r="AX99" i="11"/>
  <c r="AW99" i="11"/>
  <c r="AT99" i="11"/>
  <c r="AS99" i="11"/>
  <c r="AP99" i="11"/>
  <c r="AO99" i="11"/>
  <c r="AL99" i="11"/>
  <c r="AK99" i="11"/>
  <c r="AH99" i="11"/>
  <c r="AG99" i="11"/>
  <c r="AD99" i="11"/>
  <c r="AC99" i="11"/>
  <c r="Z99" i="11"/>
  <c r="Y99" i="11"/>
  <c r="V99" i="11"/>
  <c r="U99" i="11"/>
  <c r="R99" i="11"/>
  <c r="Q99" i="11"/>
  <c r="N99" i="11"/>
  <c r="M99" i="11"/>
  <c r="J99" i="11"/>
  <c r="I99" i="11"/>
  <c r="H99" i="11"/>
  <c r="G99" i="11"/>
  <c r="D99" i="11"/>
  <c r="C99" i="11"/>
  <c r="DR98" i="11"/>
  <c r="DQ98" i="11"/>
  <c r="DP98" i="11"/>
  <c r="DO98" i="11"/>
  <c r="DN98" i="11"/>
  <c r="DM98" i="11"/>
  <c r="DH98" i="11"/>
  <c r="DG98" i="11"/>
  <c r="DB98" i="11"/>
  <c r="DA98" i="11"/>
  <c r="CV98" i="11"/>
  <c r="CU98" i="11"/>
  <c r="CP98" i="11"/>
  <c r="CO98" i="11"/>
  <c r="CJ98" i="11"/>
  <c r="CI98" i="11"/>
  <c r="CD98" i="11"/>
  <c r="CC98" i="11"/>
  <c r="BX98" i="11"/>
  <c r="BW98" i="11"/>
  <c r="BR98" i="11"/>
  <c r="BQ98" i="11"/>
  <c r="BL98" i="11"/>
  <c r="BK98" i="11"/>
  <c r="BF98" i="11"/>
  <c r="BE98" i="11"/>
  <c r="BD98" i="11"/>
  <c r="BC98" i="11"/>
  <c r="AZ98" i="11"/>
  <c r="AY98" i="11"/>
  <c r="AX98" i="11"/>
  <c r="AW98" i="11"/>
  <c r="AT98" i="11"/>
  <c r="AS98" i="11"/>
  <c r="AP98" i="11"/>
  <c r="AO98" i="11"/>
  <c r="AL98" i="11"/>
  <c r="AK98" i="11"/>
  <c r="AH98" i="11"/>
  <c r="AG98" i="11"/>
  <c r="AD98" i="11"/>
  <c r="AC98" i="11"/>
  <c r="Z98" i="11"/>
  <c r="Y98" i="11"/>
  <c r="V98" i="11"/>
  <c r="U98" i="11"/>
  <c r="R98" i="11"/>
  <c r="Q98" i="11"/>
  <c r="N98" i="11"/>
  <c r="M98" i="11"/>
  <c r="J98" i="11"/>
  <c r="I98" i="11"/>
  <c r="H98" i="11"/>
  <c r="G98" i="11"/>
  <c r="D98" i="11"/>
  <c r="C98" i="11"/>
  <c r="DR97" i="11"/>
  <c r="DQ97" i="11"/>
  <c r="DP97" i="11"/>
  <c r="DO97" i="11"/>
  <c r="DN97" i="11"/>
  <c r="DM97" i="11"/>
  <c r="DH97" i="11"/>
  <c r="DG97" i="11"/>
  <c r="DB97" i="11"/>
  <c r="DA97" i="11"/>
  <c r="CV97" i="11"/>
  <c r="CU97" i="11"/>
  <c r="CP97" i="11"/>
  <c r="CO97" i="11"/>
  <c r="CJ97" i="11"/>
  <c r="CI97" i="11"/>
  <c r="CD97" i="11"/>
  <c r="CC97" i="11"/>
  <c r="BX97" i="11"/>
  <c r="BW97" i="11"/>
  <c r="BR97" i="11"/>
  <c r="BQ97" i="11"/>
  <c r="BL97" i="11"/>
  <c r="BK97" i="11"/>
  <c r="BF97" i="11"/>
  <c r="BE97" i="11"/>
  <c r="BD97" i="11"/>
  <c r="BC97" i="11"/>
  <c r="AZ97" i="11"/>
  <c r="AY97" i="11"/>
  <c r="AX97" i="11"/>
  <c r="AW97" i="11"/>
  <c r="AT97" i="11"/>
  <c r="AS97" i="11"/>
  <c r="AP97" i="11"/>
  <c r="AO97" i="11"/>
  <c r="AL97" i="11"/>
  <c r="AK97" i="11"/>
  <c r="AH97" i="11"/>
  <c r="AG97" i="11"/>
  <c r="AD97" i="11"/>
  <c r="AC97" i="11"/>
  <c r="Z97" i="11"/>
  <c r="Y97" i="11"/>
  <c r="V97" i="11"/>
  <c r="U97" i="11"/>
  <c r="R97" i="11"/>
  <c r="Q97" i="11"/>
  <c r="N97" i="11"/>
  <c r="M97" i="11"/>
  <c r="J97" i="11"/>
  <c r="I97" i="11"/>
  <c r="H97" i="11"/>
  <c r="G97" i="11"/>
  <c r="D97" i="11"/>
  <c r="C97" i="11"/>
  <c r="DR96" i="11"/>
  <c r="DQ96" i="11"/>
  <c r="DP96" i="11"/>
  <c r="DO96" i="11"/>
  <c r="DN96" i="11"/>
  <c r="DM96" i="11"/>
  <c r="DH96" i="11"/>
  <c r="DG96" i="11"/>
  <c r="DB96" i="11"/>
  <c r="DA96" i="11"/>
  <c r="CV96" i="11"/>
  <c r="CU96" i="11"/>
  <c r="CP96" i="11"/>
  <c r="CO96" i="11"/>
  <c r="CJ96" i="11"/>
  <c r="CI96" i="11"/>
  <c r="CD96" i="11"/>
  <c r="CC96" i="11"/>
  <c r="BX96" i="11"/>
  <c r="BW96" i="11"/>
  <c r="BR96" i="11"/>
  <c r="BQ96" i="11"/>
  <c r="BL96" i="11"/>
  <c r="BK96" i="11"/>
  <c r="BF96" i="11"/>
  <c r="BE96" i="11"/>
  <c r="BD96" i="11"/>
  <c r="BC96" i="11"/>
  <c r="AZ96" i="11"/>
  <c r="DT100" i="11" s="1"/>
  <c r="AY96" i="11"/>
  <c r="DS100" i="11" s="1"/>
  <c r="AX96" i="11"/>
  <c r="AW96" i="11"/>
  <c r="AT96" i="11"/>
  <c r="AS96" i="11"/>
  <c r="AP96" i="11"/>
  <c r="AO96" i="11"/>
  <c r="AL96" i="11"/>
  <c r="AK96" i="11"/>
  <c r="AH96" i="11"/>
  <c r="AG96" i="11"/>
  <c r="AD96" i="11"/>
  <c r="AC96" i="11"/>
  <c r="Z96" i="11"/>
  <c r="Y96" i="11"/>
  <c r="V96" i="11"/>
  <c r="U96" i="11"/>
  <c r="R96" i="11"/>
  <c r="Q96" i="11"/>
  <c r="N96" i="11"/>
  <c r="M96" i="11"/>
  <c r="J96" i="11"/>
  <c r="I96" i="11"/>
  <c r="H96" i="11"/>
  <c r="G96" i="11"/>
  <c r="D96" i="11"/>
  <c r="C96" i="11"/>
  <c r="DR95" i="11"/>
  <c r="DQ95" i="11"/>
  <c r="DP95" i="11"/>
  <c r="DO95" i="11"/>
  <c r="DN95" i="11"/>
  <c r="DM95" i="11"/>
  <c r="DH95" i="11"/>
  <c r="DG95" i="11"/>
  <c r="DB95" i="11"/>
  <c r="DA95" i="11"/>
  <c r="CV95" i="11"/>
  <c r="CU95" i="11"/>
  <c r="CP95" i="11"/>
  <c r="CO95" i="11"/>
  <c r="CJ95" i="11"/>
  <c r="CI95" i="11"/>
  <c r="CD95" i="11"/>
  <c r="CC95" i="11"/>
  <c r="BX95" i="11"/>
  <c r="BW95" i="11"/>
  <c r="BR95" i="11"/>
  <c r="BQ95" i="11"/>
  <c r="BL95" i="11"/>
  <c r="BK95" i="11"/>
  <c r="BF95" i="11"/>
  <c r="BE95" i="11"/>
  <c r="BD95" i="11"/>
  <c r="BC95" i="11"/>
  <c r="AZ95" i="11"/>
  <c r="DT95" i="11" s="1"/>
  <c r="AY95" i="11"/>
  <c r="DS95" i="11" s="1"/>
  <c r="AX95" i="11"/>
  <c r="AW95" i="11"/>
  <c r="AT95" i="11"/>
  <c r="AS95" i="11"/>
  <c r="AP95" i="11"/>
  <c r="AO95" i="11"/>
  <c r="AL95" i="11"/>
  <c r="AK95" i="11"/>
  <c r="AH95" i="11"/>
  <c r="AG95" i="11"/>
  <c r="AD95" i="11"/>
  <c r="AC95" i="11"/>
  <c r="Z95" i="11"/>
  <c r="Y95" i="11"/>
  <c r="V95" i="11"/>
  <c r="U95" i="11"/>
  <c r="R95" i="11"/>
  <c r="Q95" i="11"/>
  <c r="N95" i="11"/>
  <c r="M95" i="11"/>
  <c r="J95" i="11"/>
  <c r="I95" i="11"/>
  <c r="H95" i="11"/>
  <c r="G95" i="11"/>
  <c r="D95" i="11"/>
  <c r="C95" i="11"/>
  <c r="DR93" i="11"/>
  <c r="DQ93" i="11"/>
  <c r="DP93" i="11"/>
  <c r="DO93" i="11"/>
  <c r="DN93" i="11"/>
  <c r="DM93" i="11"/>
  <c r="DH93" i="11"/>
  <c r="DG93" i="11"/>
  <c r="DB93" i="11"/>
  <c r="DA93" i="11"/>
  <c r="CV93" i="11"/>
  <c r="CU93" i="11"/>
  <c r="CP93" i="11"/>
  <c r="CO93" i="11"/>
  <c r="CJ93" i="11"/>
  <c r="CI93" i="11"/>
  <c r="CD93" i="11"/>
  <c r="CC93" i="11"/>
  <c r="BX93" i="11"/>
  <c r="BW93" i="11"/>
  <c r="BR93" i="11"/>
  <c r="BQ93" i="11"/>
  <c r="BL93" i="11"/>
  <c r="BK93" i="11"/>
  <c r="BF93" i="11"/>
  <c r="BE93" i="11"/>
  <c r="BD93" i="11"/>
  <c r="BC93" i="11"/>
  <c r="AZ93" i="11"/>
  <c r="DT93" i="11" s="1"/>
  <c r="AY93" i="11"/>
  <c r="DS93" i="11" s="1"/>
  <c r="AX93" i="11"/>
  <c r="AW93" i="11"/>
  <c r="AT93" i="11"/>
  <c r="AS93" i="11"/>
  <c r="AP93" i="11"/>
  <c r="AO93" i="11"/>
  <c r="AL93" i="11"/>
  <c r="AK93" i="11"/>
  <c r="AH93" i="11"/>
  <c r="AG93" i="11"/>
  <c r="AD93" i="11"/>
  <c r="AC93" i="11"/>
  <c r="Z93" i="11"/>
  <c r="Y93" i="11"/>
  <c r="V93" i="11"/>
  <c r="U93" i="11"/>
  <c r="R93" i="11"/>
  <c r="Q93" i="11"/>
  <c r="N93" i="11"/>
  <c r="M93" i="11"/>
  <c r="J93" i="11"/>
  <c r="I93" i="11"/>
  <c r="H93" i="11"/>
  <c r="G93" i="11"/>
  <c r="D93" i="11"/>
  <c r="C93" i="11"/>
  <c r="DR92" i="11"/>
  <c r="DQ92" i="11"/>
  <c r="DP92" i="11"/>
  <c r="DO92" i="11"/>
  <c r="DN92" i="11"/>
  <c r="DM92" i="11"/>
  <c r="DH92" i="11"/>
  <c r="DG92" i="11"/>
  <c r="DB92" i="11"/>
  <c r="DA92" i="11"/>
  <c r="CV92" i="11"/>
  <c r="CU92" i="11"/>
  <c r="CP92" i="11"/>
  <c r="CO92" i="11"/>
  <c r="CJ92" i="11"/>
  <c r="CI92" i="11"/>
  <c r="CD92" i="11"/>
  <c r="CC92" i="11"/>
  <c r="BX92" i="11"/>
  <c r="BW92" i="11"/>
  <c r="BR92" i="11"/>
  <c r="BQ92" i="11"/>
  <c r="BL92" i="11"/>
  <c r="BK92" i="11"/>
  <c r="BF92" i="11"/>
  <c r="BE92" i="11"/>
  <c r="BD92" i="11"/>
  <c r="BC92" i="11"/>
  <c r="AZ92" i="11"/>
  <c r="DT92" i="11" s="1"/>
  <c r="AY92" i="11"/>
  <c r="DS92" i="11" s="1"/>
  <c r="AX92" i="11"/>
  <c r="AW92" i="11"/>
  <c r="AT92" i="11"/>
  <c r="AS92" i="11"/>
  <c r="AP92" i="11"/>
  <c r="AO92" i="11"/>
  <c r="AL92" i="11"/>
  <c r="AK92" i="11"/>
  <c r="AH92" i="11"/>
  <c r="AG92" i="11"/>
  <c r="AD92" i="11"/>
  <c r="AC92" i="11"/>
  <c r="Z92" i="11"/>
  <c r="Y92" i="11"/>
  <c r="V92" i="11"/>
  <c r="U92" i="11"/>
  <c r="R92" i="11"/>
  <c r="Q92" i="11"/>
  <c r="N92" i="11"/>
  <c r="M92" i="11"/>
  <c r="J92" i="11"/>
  <c r="I92" i="11"/>
  <c r="H92" i="11"/>
  <c r="G92" i="11"/>
  <c r="D92" i="11"/>
  <c r="C92" i="11"/>
  <c r="DR86" i="11"/>
  <c r="DQ86" i="11"/>
  <c r="DP86" i="11"/>
  <c r="DO86" i="11"/>
  <c r="DN86" i="11"/>
  <c r="DM86" i="11"/>
  <c r="DH86" i="11"/>
  <c r="DG86" i="11"/>
  <c r="DB86" i="11"/>
  <c r="DA86" i="11"/>
  <c r="CV86" i="11"/>
  <c r="CU86" i="11"/>
  <c r="CP86" i="11"/>
  <c r="CO86" i="11"/>
  <c r="CJ86" i="11"/>
  <c r="CI86" i="11"/>
  <c r="CD86" i="11"/>
  <c r="CC86" i="11"/>
  <c r="BX86" i="11"/>
  <c r="BW86" i="11"/>
  <c r="BR86" i="11"/>
  <c r="BQ86" i="11"/>
  <c r="BL86" i="11"/>
  <c r="BK86" i="11"/>
  <c r="BF86" i="11"/>
  <c r="BE86" i="11"/>
  <c r="BD86" i="11"/>
  <c r="BC86" i="11"/>
  <c r="AZ86" i="11"/>
  <c r="AY86" i="11"/>
  <c r="AX86" i="11"/>
  <c r="AW86" i="11"/>
  <c r="AT86" i="11"/>
  <c r="AS86" i="11"/>
  <c r="AP86" i="11"/>
  <c r="AO86" i="11"/>
  <c r="AL86" i="11"/>
  <c r="AK86" i="11"/>
  <c r="AH86" i="11"/>
  <c r="AG86" i="11"/>
  <c r="AD86" i="11"/>
  <c r="AC86" i="11"/>
  <c r="Z86" i="11"/>
  <c r="Y86" i="11"/>
  <c r="V86" i="11"/>
  <c r="U86" i="11"/>
  <c r="R86" i="11"/>
  <c r="Q86" i="11"/>
  <c r="N86" i="11"/>
  <c r="M86" i="11"/>
  <c r="J86" i="11"/>
  <c r="I86" i="11"/>
  <c r="H86" i="11"/>
  <c r="G86" i="11"/>
  <c r="D86" i="11"/>
  <c r="C86" i="11"/>
  <c r="DR85" i="11"/>
  <c r="DQ85" i="11"/>
  <c r="DP85" i="11"/>
  <c r="DP84" i="11" s="1"/>
  <c r="DO85" i="11"/>
  <c r="DN85" i="11"/>
  <c r="DN84" i="11" s="1"/>
  <c r="DM85" i="11"/>
  <c r="DH85" i="11"/>
  <c r="DH84" i="11" s="1"/>
  <c r="DG85" i="11"/>
  <c r="DB85" i="11"/>
  <c r="DA85" i="11"/>
  <c r="CV85" i="11"/>
  <c r="CV84" i="11" s="1"/>
  <c r="CU85" i="11"/>
  <c r="CP85" i="11"/>
  <c r="CP84" i="11" s="1"/>
  <c r="CO85" i="11"/>
  <c r="CJ85" i="11"/>
  <c r="CJ84" i="11" s="1"/>
  <c r="CI85" i="11"/>
  <c r="CD85" i="11"/>
  <c r="CC85" i="11"/>
  <c r="BX85" i="11"/>
  <c r="BX84" i="11" s="1"/>
  <c r="BW85" i="11"/>
  <c r="BR85" i="11"/>
  <c r="BR84" i="11" s="1"/>
  <c r="BQ85" i="11"/>
  <c r="BL85" i="11"/>
  <c r="BL84" i="11" s="1"/>
  <c r="BK85" i="11"/>
  <c r="BF85" i="11"/>
  <c r="BE85" i="11"/>
  <c r="BD85" i="11"/>
  <c r="BD84" i="11" s="1"/>
  <c r="BC85" i="11"/>
  <c r="AZ85" i="11"/>
  <c r="DT85" i="11" s="1"/>
  <c r="AY85" i="11"/>
  <c r="AX85" i="11"/>
  <c r="AX84" i="11" s="1"/>
  <c r="AW85" i="11"/>
  <c r="AT85" i="11"/>
  <c r="AS85" i="11"/>
  <c r="AP85" i="11"/>
  <c r="AP84" i="11" s="1"/>
  <c r="AO85" i="11"/>
  <c r="AL85" i="11"/>
  <c r="AL84" i="11" s="1"/>
  <c r="AK85" i="11"/>
  <c r="AH85" i="11"/>
  <c r="AH84" i="11" s="1"/>
  <c r="AG85" i="11"/>
  <c r="AD85" i="11"/>
  <c r="AC85" i="11"/>
  <c r="Z85" i="11"/>
  <c r="Z84" i="11" s="1"/>
  <c r="Y85" i="11"/>
  <c r="V85" i="11"/>
  <c r="V84" i="11" s="1"/>
  <c r="U85" i="11"/>
  <c r="R85" i="11"/>
  <c r="R84" i="11" s="1"/>
  <c r="Q85" i="11"/>
  <c r="N85" i="11"/>
  <c r="M85" i="11"/>
  <c r="J85" i="11"/>
  <c r="J84" i="11" s="1"/>
  <c r="I85" i="11"/>
  <c r="H85" i="11"/>
  <c r="H84" i="11" s="1"/>
  <c r="G85" i="11"/>
  <c r="D85" i="11"/>
  <c r="D84" i="11" s="1"/>
  <c r="C85" i="11"/>
  <c r="C84" i="11" s="1"/>
  <c r="DR83" i="11"/>
  <c r="DQ83" i="11"/>
  <c r="DP83" i="11"/>
  <c r="DO83" i="11"/>
  <c r="DN83" i="11"/>
  <c r="DM83" i="11"/>
  <c r="DH83" i="11"/>
  <c r="DG83" i="11"/>
  <c r="DB83" i="11"/>
  <c r="DA83" i="11"/>
  <c r="CV83" i="11"/>
  <c r="CU83" i="11"/>
  <c r="CP83" i="11"/>
  <c r="CO83" i="11"/>
  <c r="CJ83" i="11"/>
  <c r="CI83" i="11"/>
  <c r="CD83" i="11"/>
  <c r="CC83" i="11"/>
  <c r="BX83" i="11"/>
  <c r="BW83" i="11"/>
  <c r="BR83" i="11"/>
  <c r="BQ83" i="11"/>
  <c r="BL83" i="11"/>
  <c r="BK83" i="11"/>
  <c r="BF83" i="11"/>
  <c r="BE83" i="11"/>
  <c r="BD83" i="11"/>
  <c r="BC83" i="11"/>
  <c r="AZ83" i="11"/>
  <c r="DT83" i="11" s="1"/>
  <c r="AY83" i="11"/>
  <c r="DS83" i="11" s="1"/>
  <c r="AX83" i="11"/>
  <c r="AW83" i="11"/>
  <c r="AT83" i="11"/>
  <c r="AS83" i="11"/>
  <c r="AP83" i="11"/>
  <c r="AO83" i="11"/>
  <c r="AL83" i="11"/>
  <c r="AK83" i="11"/>
  <c r="AH83" i="11"/>
  <c r="AG83" i="11"/>
  <c r="AD83" i="11"/>
  <c r="AC83" i="11"/>
  <c r="Z83" i="11"/>
  <c r="Y83" i="11"/>
  <c r="V83" i="11"/>
  <c r="U83" i="11"/>
  <c r="R83" i="11"/>
  <c r="Q83" i="11"/>
  <c r="N83" i="11"/>
  <c r="M83" i="11"/>
  <c r="J83" i="11"/>
  <c r="I83" i="11"/>
  <c r="H83" i="11"/>
  <c r="G83" i="11"/>
  <c r="D83" i="11"/>
  <c r="C83" i="11"/>
  <c r="DR82" i="11"/>
  <c r="DQ82" i="11"/>
  <c r="DP82" i="11"/>
  <c r="DO82" i="11"/>
  <c r="DN82" i="11"/>
  <c r="DM82" i="11"/>
  <c r="DH82" i="11"/>
  <c r="DG82" i="11"/>
  <c r="DB82" i="11"/>
  <c r="DA82" i="11"/>
  <c r="CV82" i="11"/>
  <c r="CU82" i="11"/>
  <c r="CP82" i="11"/>
  <c r="CO82" i="11"/>
  <c r="CJ82" i="11"/>
  <c r="CI82" i="11"/>
  <c r="CD82" i="11"/>
  <c r="CC82" i="11"/>
  <c r="BX82" i="11"/>
  <c r="BW82" i="11"/>
  <c r="BR82" i="11"/>
  <c r="BQ82" i="11"/>
  <c r="BL82" i="11"/>
  <c r="BK82" i="11"/>
  <c r="BF82" i="11"/>
  <c r="BE82" i="11"/>
  <c r="BD82" i="11"/>
  <c r="BC82" i="11"/>
  <c r="AZ82" i="11"/>
  <c r="DT82" i="11" s="1"/>
  <c r="AY82" i="11"/>
  <c r="DS82" i="11" s="1"/>
  <c r="AX82" i="11"/>
  <c r="AW82" i="11"/>
  <c r="AT82" i="11"/>
  <c r="AS82" i="11"/>
  <c r="AP82" i="11"/>
  <c r="AO82" i="11"/>
  <c r="AL82" i="11"/>
  <c r="AK82" i="11"/>
  <c r="AH82" i="11"/>
  <c r="AG82" i="11"/>
  <c r="AD82" i="11"/>
  <c r="AC82" i="11"/>
  <c r="Z82" i="11"/>
  <c r="Y82" i="11"/>
  <c r="V82" i="11"/>
  <c r="U82" i="11"/>
  <c r="R82" i="11"/>
  <c r="Q82" i="11"/>
  <c r="N82" i="11"/>
  <c r="M82" i="11"/>
  <c r="J82" i="11"/>
  <c r="I82" i="11"/>
  <c r="H82" i="11"/>
  <c r="G82" i="11"/>
  <c r="D82" i="11"/>
  <c r="C82" i="11"/>
  <c r="DR80" i="11"/>
  <c r="DQ80" i="11"/>
  <c r="DP80" i="11"/>
  <c r="DO80" i="11"/>
  <c r="DN80" i="11"/>
  <c r="DM80" i="11"/>
  <c r="DH80" i="11"/>
  <c r="DG80" i="11"/>
  <c r="DB80" i="11"/>
  <c r="DA80" i="11"/>
  <c r="CV80" i="11"/>
  <c r="CU80" i="11"/>
  <c r="CP80" i="11"/>
  <c r="CO80" i="11"/>
  <c r="CJ80" i="11"/>
  <c r="CI80" i="11"/>
  <c r="CD80" i="11"/>
  <c r="CC80" i="11"/>
  <c r="BX80" i="11"/>
  <c r="BW80" i="11"/>
  <c r="BR80" i="11"/>
  <c r="BQ80" i="11"/>
  <c r="BL80" i="11"/>
  <c r="BK80" i="11"/>
  <c r="BF80" i="11"/>
  <c r="BE80" i="11"/>
  <c r="BD80" i="11"/>
  <c r="BC80" i="11"/>
  <c r="AZ80" i="11"/>
  <c r="DT80" i="11" s="1"/>
  <c r="AY80" i="11"/>
  <c r="DS80" i="11" s="1"/>
  <c r="AX80" i="11"/>
  <c r="AW80" i="11"/>
  <c r="AT80" i="11"/>
  <c r="AS80" i="11"/>
  <c r="AP80" i="11"/>
  <c r="AO80" i="11"/>
  <c r="AL80" i="11"/>
  <c r="AK80" i="11"/>
  <c r="AH80" i="11"/>
  <c r="AG80" i="11"/>
  <c r="AD80" i="11"/>
  <c r="AC80" i="11"/>
  <c r="Z80" i="11"/>
  <c r="Y80" i="11"/>
  <c r="V80" i="11"/>
  <c r="U80" i="11"/>
  <c r="R80" i="11"/>
  <c r="Q80" i="11"/>
  <c r="N80" i="11"/>
  <c r="M80" i="11"/>
  <c r="J80" i="11"/>
  <c r="I80" i="11"/>
  <c r="H80" i="11"/>
  <c r="G80" i="11"/>
  <c r="D80" i="11"/>
  <c r="C80" i="11"/>
  <c r="DR79" i="11"/>
  <c r="DQ79" i="11"/>
  <c r="DP79" i="11"/>
  <c r="DO79" i="11"/>
  <c r="DN79" i="11"/>
  <c r="DM79" i="11"/>
  <c r="DH79" i="11"/>
  <c r="DG79" i="11"/>
  <c r="DB79" i="11"/>
  <c r="DA79" i="11"/>
  <c r="CV79" i="11"/>
  <c r="CU79" i="11"/>
  <c r="CP79" i="11"/>
  <c r="CP78" i="11" s="1"/>
  <c r="CO79" i="11"/>
  <c r="CJ79" i="11"/>
  <c r="CI79" i="11"/>
  <c r="CD79" i="11"/>
  <c r="CC79" i="11"/>
  <c r="BX79" i="11"/>
  <c r="BW79" i="11"/>
  <c r="BR79" i="11"/>
  <c r="BQ79" i="11"/>
  <c r="BL79" i="11"/>
  <c r="BK79" i="11"/>
  <c r="BF79" i="11"/>
  <c r="BE79" i="11"/>
  <c r="BD79" i="11"/>
  <c r="BC79" i="11"/>
  <c r="AZ79" i="11"/>
  <c r="DT79" i="11" s="1"/>
  <c r="AY79" i="11"/>
  <c r="DS79" i="11" s="1"/>
  <c r="AX79" i="11"/>
  <c r="AW79" i="11"/>
  <c r="AT79" i="11"/>
  <c r="AS79" i="11"/>
  <c r="AP79" i="11"/>
  <c r="AO79" i="11"/>
  <c r="AL79" i="11"/>
  <c r="AK79" i="11"/>
  <c r="AH79" i="11"/>
  <c r="AG79" i="11"/>
  <c r="AD79" i="11"/>
  <c r="AC79" i="11"/>
  <c r="Z79" i="11"/>
  <c r="Y79" i="11"/>
  <c r="V79" i="11"/>
  <c r="U79" i="11"/>
  <c r="R79" i="11"/>
  <c r="Q79" i="11"/>
  <c r="N79" i="11"/>
  <c r="M79" i="11"/>
  <c r="J79" i="11"/>
  <c r="I79" i="11"/>
  <c r="H79" i="11"/>
  <c r="G79" i="11"/>
  <c r="D79" i="11"/>
  <c r="C79" i="11"/>
  <c r="DR73" i="11"/>
  <c r="DQ73" i="11"/>
  <c r="DP73" i="11"/>
  <c r="DO73" i="11"/>
  <c r="DN73" i="11"/>
  <c r="DM73" i="11"/>
  <c r="DL73" i="11"/>
  <c r="DK73" i="11"/>
  <c r="DH73" i="11"/>
  <c r="DG73" i="11"/>
  <c r="DF73" i="11"/>
  <c r="DE73" i="11"/>
  <c r="DB73" i="11"/>
  <c r="DA73" i="11"/>
  <c r="CZ73" i="11"/>
  <c r="CY73" i="11"/>
  <c r="CV73" i="11"/>
  <c r="CU73" i="11"/>
  <c r="CT73" i="11"/>
  <c r="CS73" i="11"/>
  <c r="CP73" i="11"/>
  <c r="CO73" i="11"/>
  <c r="CN73" i="11"/>
  <c r="CM73" i="11"/>
  <c r="CJ73" i="11"/>
  <c r="CI73" i="11"/>
  <c r="CH73" i="11"/>
  <c r="CG73" i="11"/>
  <c r="CD73" i="11"/>
  <c r="CC73" i="11"/>
  <c r="CB73" i="11"/>
  <c r="CA73" i="11"/>
  <c r="BX73" i="11"/>
  <c r="BW73" i="11"/>
  <c r="BV73" i="11"/>
  <c r="BU73" i="11"/>
  <c r="BR73" i="11"/>
  <c r="BQ73" i="11"/>
  <c r="BP73" i="11"/>
  <c r="BO73" i="11"/>
  <c r="BL73" i="11"/>
  <c r="BK73" i="11"/>
  <c r="BF73" i="11"/>
  <c r="BE73" i="11"/>
  <c r="BD73" i="11"/>
  <c r="BC73" i="11"/>
  <c r="AZ73" i="11"/>
  <c r="AY73" i="11"/>
  <c r="AX73" i="11"/>
  <c r="AW73" i="11"/>
  <c r="AT73" i="11"/>
  <c r="AS73" i="11"/>
  <c r="AP73" i="11"/>
  <c r="AO73" i="11"/>
  <c r="AL73" i="11"/>
  <c r="AK73" i="11"/>
  <c r="AH73" i="11"/>
  <c r="AG73" i="11"/>
  <c r="AD73" i="11"/>
  <c r="AC73" i="11"/>
  <c r="Z73" i="11"/>
  <c r="Y73" i="11"/>
  <c r="V73" i="11"/>
  <c r="U73" i="11"/>
  <c r="R73" i="11"/>
  <c r="Q73" i="11"/>
  <c r="N73" i="11"/>
  <c r="M73" i="11"/>
  <c r="J73" i="11"/>
  <c r="I73" i="11"/>
  <c r="H73" i="11"/>
  <c r="G73" i="11"/>
  <c r="D73" i="11"/>
  <c r="C73" i="11"/>
  <c r="DR72" i="11"/>
  <c r="DQ72" i="11"/>
  <c r="DP72" i="11"/>
  <c r="DO72" i="11"/>
  <c r="DN72" i="11"/>
  <c r="DM72" i="11"/>
  <c r="DL72" i="11"/>
  <c r="DK72" i="11"/>
  <c r="DH72" i="11"/>
  <c r="DG72" i="11"/>
  <c r="DF72" i="11"/>
  <c r="DE72" i="11"/>
  <c r="DB72" i="11"/>
  <c r="DA72" i="11"/>
  <c r="CZ72" i="11"/>
  <c r="CY72" i="11"/>
  <c r="CV72" i="11"/>
  <c r="CU72" i="11"/>
  <c r="CT72" i="11"/>
  <c r="CS72" i="11"/>
  <c r="CP72" i="11"/>
  <c r="CO72" i="11"/>
  <c r="CN72" i="11"/>
  <c r="CM72" i="11"/>
  <c r="CJ72" i="11"/>
  <c r="CI72" i="11"/>
  <c r="CH72" i="11"/>
  <c r="CG72" i="11"/>
  <c r="CD72" i="11"/>
  <c r="CC72" i="11"/>
  <c r="CB72" i="11"/>
  <c r="CA72" i="11"/>
  <c r="BX72" i="11"/>
  <c r="BW72" i="11"/>
  <c r="BV72" i="11"/>
  <c r="BU72" i="11"/>
  <c r="BR72" i="11"/>
  <c r="BQ72" i="11"/>
  <c r="BP72" i="11"/>
  <c r="BO72" i="11"/>
  <c r="BL72" i="11"/>
  <c r="BK72" i="11"/>
  <c r="BF72" i="11"/>
  <c r="BE72" i="11"/>
  <c r="BD72" i="11"/>
  <c r="BC72" i="11"/>
  <c r="AZ72" i="11"/>
  <c r="AY72" i="11"/>
  <c r="AX72" i="11"/>
  <c r="AW72" i="11"/>
  <c r="AT72" i="11"/>
  <c r="AS72" i="11"/>
  <c r="AP72" i="11"/>
  <c r="AO72" i="11"/>
  <c r="AL72" i="11"/>
  <c r="AK72" i="11"/>
  <c r="AH72" i="11"/>
  <c r="AG72" i="11"/>
  <c r="AD72" i="11"/>
  <c r="AC72" i="11"/>
  <c r="Z72" i="11"/>
  <c r="Y72" i="11"/>
  <c r="V72" i="11"/>
  <c r="U72" i="11"/>
  <c r="R72" i="11"/>
  <c r="Q72" i="11"/>
  <c r="N72" i="11"/>
  <c r="M72" i="11"/>
  <c r="J72" i="11"/>
  <c r="I72" i="11"/>
  <c r="H72" i="11"/>
  <c r="G72" i="11"/>
  <c r="D72" i="11"/>
  <c r="C72" i="11"/>
  <c r="DR71" i="11"/>
  <c r="DQ71" i="11"/>
  <c r="DP71" i="11"/>
  <c r="DO71" i="11"/>
  <c r="DN71" i="11"/>
  <c r="DM71" i="11"/>
  <c r="DL71" i="11"/>
  <c r="DK71" i="11"/>
  <c r="DH71" i="11"/>
  <c r="DG71" i="11"/>
  <c r="DF71" i="11"/>
  <c r="DE71" i="11"/>
  <c r="DB71" i="11"/>
  <c r="DA71" i="11"/>
  <c r="CZ71" i="11"/>
  <c r="CY71" i="11"/>
  <c r="CV71" i="11"/>
  <c r="CU71" i="11"/>
  <c r="CT71" i="11"/>
  <c r="CS71" i="11"/>
  <c r="CP71" i="11"/>
  <c r="CO71" i="11"/>
  <c r="CN71" i="11"/>
  <c r="CM71" i="11"/>
  <c r="CJ71" i="11"/>
  <c r="CI71" i="11"/>
  <c r="CH71" i="11"/>
  <c r="CG71" i="11"/>
  <c r="CD71" i="11"/>
  <c r="CC71" i="11"/>
  <c r="CB71" i="11"/>
  <c r="CA71" i="11"/>
  <c r="BX71" i="11"/>
  <c r="BW71" i="11"/>
  <c r="BV71" i="11"/>
  <c r="BU71" i="11"/>
  <c r="BR71" i="11"/>
  <c r="BQ71" i="11"/>
  <c r="BP71" i="11"/>
  <c r="BO71" i="11"/>
  <c r="BL71" i="11"/>
  <c r="BK71" i="11"/>
  <c r="BF71" i="11"/>
  <c r="BE71" i="11"/>
  <c r="BD71" i="11"/>
  <c r="BC71" i="11"/>
  <c r="AZ71" i="11"/>
  <c r="AY71" i="11"/>
  <c r="AX71" i="11"/>
  <c r="AW71" i="11"/>
  <c r="AT71" i="11"/>
  <c r="AS71" i="11"/>
  <c r="AP71" i="11"/>
  <c r="AO71" i="11"/>
  <c r="AL71" i="11"/>
  <c r="AK71" i="11"/>
  <c r="AH71" i="11"/>
  <c r="AG71" i="11"/>
  <c r="AD71" i="11"/>
  <c r="AC71" i="11"/>
  <c r="Z71" i="11"/>
  <c r="Y71" i="11"/>
  <c r="V71" i="11"/>
  <c r="U71" i="11"/>
  <c r="R71" i="11"/>
  <c r="Q71" i="11"/>
  <c r="N71" i="11"/>
  <c r="M71" i="11"/>
  <c r="J71" i="11"/>
  <c r="I71" i="11"/>
  <c r="H71" i="11"/>
  <c r="G71" i="11"/>
  <c r="D71" i="11"/>
  <c r="C71" i="11"/>
  <c r="DR70" i="11"/>
  <c r="DQ70" i="11"/>
  <c r="DP70" i="11"/>
  <c r="DO70" i="11"/>
  <c r="DN70" i="11"/>
  <c r="DM70" i="11"/>
  <c r="DL70" i="11"/>
  <c r="DK70" i="11"/>
  <c r="DH70" i="11"/>
  <c r="DG70" i="11"/>
  <c r="DF70" i="11"/>
  <c r="DE70" i="11"/>
  <c r="DB70" i="11"/>
  <c r="DA70" i="11"/>
  <c r="CZ70" i="11"/>
  <c r="CY70" i="11"/>
  <c r="CV70" i="11"/>
  <c r="CU70" i="11"/>
  <c r="CT70" i="11"/>
  <c r="CS70" i="11"/>
  <c r="CP70" i="11"/>
  <c r="CO70" i="11"/>
  <c r="CN70" i="11"/>
  <c r="CM70" i="11"/>
  <c r="CJ70" i="11"/>
  <c r="CI70" i="11"/>
  <c r="CH70" i="11"/>
  <c r="CG70" i="11"/>
  <c r="CD70" i="11"/>
  <c r="CC70" i="11"/>
  <c r="CB70" i="11"/>
  <c r="CA70" i="11"/>
  <c r="BX70" i="11"/>
  <c r="BW70" i="11"/>
  <c r="BV70" i="11"/>
  <c r="BU70" i="11"/>
  <c r="BR70" i="11"/>
  <c r="BQ70" i="11"/>
  <c r="BP70" i="11"/>
  <c r="BO70" i="11"/>
  <c r="BL70" i="11"/>
  <c r="BK70" i="11"/>
  <c r="BF70" i="11"/>
  <c r="BE70" i="11"/>
  <c r="BD70" i="11"/>
  <c r="BC70" i="11"/>
  <c r="AZ70" i="11"/>
  <c r="AY70" i="11"/>
  <c r="AX70" i="11"/>
  <c r="AW70" i="11"/>
  <c r="AT70" i="11"/>
  <c r="AS70" i="11"/>
  <c r="AP70" i="11"/>
  <c r="AO70" i="11"/>
  <c r="AL70" i="11"/>
  <c r="AK70" i="11"/>
  <c r="AH70" i="11"/>
  <c r="AG70" i="11"/>
  <c r="AD70" i="11"/>
  <c r="AC70" i="11"/>
  <c r="Z70" i="11"/>
  <c r="Y70" i="11"/>
  <c r="V70" i="11"/>
  <c r="U70" i="11"/>
  <c r="R70" i="11"/>
  <c r="Q70" i="11"/>
  <c r="N70" i="11"/>
  <c r="M70" i="11"/>
  <c r="J70" i="11"/>
  <c r="I70" i="11"/>
  <c r="H70" i="11"/>
  <c r="G70" i="11"/>
  <c r="D70" i="11"/>
  <c r="C70" i="11"/>
  <c r="DR69" i="11"/>
  <c r="DQ69" i="11"/>
  <c r="DP69" i="11"/>
  <c r="DO69" i="11"/>
  <c r="DN69" i="11"/>
  <c r="DM69" i="11"/>
  <c r="DL69" i="11"/>
  <c r="DK69" i="11"/>
  <c r="DH69" i="11"/>
  <c r="DG69" i="11"/>
  <c r="DF69" i="11"/>
  <c r="DE69" i="11"/>
  <c r="DB69" i="11"/>
  <c r="DA69" i="11"/>
  <c r="CZ69" i="11"/>
  <c r="CY69" i="11"/>
  <c r="CV69" i="11"/>
  <c r="CU69" i="11"/>
  <c r="CT69" i="11"/>
  <c r="CS69" i="11"/>
  <c r="CP69" i="11"/>
  <c r="CO69" i="11"/>
  <c r="CN69" i="11"/>
  <c r="CM69" i="11"/>
  <c r="CJ69" i="11"/>
  <c r="CI69" i="11"/>
  <c r="CH69" i="11"/>
  <c r="CG69" i="11"/>
  <c r="CD69" i="11"/>
  <c r="CC69" i="11"/>
  <c r="CB69" i="11"/>
  <c r="CA69" i="11"/>
  <c r="BX69" i="11"/>
  <c r="BW69" i="11"/>
  <c r="BV69" i="11"/>
  <c r="BU69" i="11"/>
  <c r="BR69" i="11"/>
  <c r="BQ69" i="11"/>
  <c r="BP69" i="11"/>
  <c r="BO69" i="11"/>
  <c r="BL69" i="11"/>
  <c r="BK69" i="11"/>
  <c r="BF69" i="11"/>
  <c r="BE69" i="11"/>
  <c r="BD69" i="11"/>
  <c r="BC69" i="11"/>
  <c r="AZ69" i="11"/>
  <c r="AY69" i="11"/>
  <c r="AX69" i="11"/>
  <c r="AW69" i="11"/>
  <c r="AT69" i="11"/>
  <c r="AS69" i="11"/>
  <c r="AP69" i="11"/>
  <c r="AO69" i="11"/>
  <c r="AL69" i="11"/>
  <c r="AK69" i="11"/>
  <c r="AH69" i="11"/>
  <c r="AG69" i="11"/>
  <c r="AD69" i="11"/>
  <c r="AC69" i="11"/>
  <c r="Z69" i="11"/>
  <c r="Y69" i="11"/>
  <c r="V69" i="11"/>
  <c r="U69" i="11"/>
  <c r="R69" i="11"/>
  <c r="Q69" i="11"/>
  <c r="N69" i="11"/>
  <c r="M69" i="11"/>
  <c r="J69" i="11"/>
  <c r="I69" i="11"/>
  <c r="H69" i="11"/>
  <c r="G69" i="11"/>
  <c r="D69" i="11"/>
  <c r="C69" i="11"/>
  <c r="DR68" i="11"/>
  <c r="DQ68" i="11"/>
  <c r="DP68" i="11"/>
  <c r="DO68" i="11"/>
  <c r="DN68" i="11"/>
  <c r="DM68" i="11"/>
  <c r="DL68" i="11"/>
  <c r="DK68" i="11"/>
  <c r="DH68" i="11"/>
  <c r="DG68" i="11"/>
  <c r="DF68" i="11"/>
  <c r="DE68" i="11"/>
  <c r="DB68" i="11"/>
  <c r="DA68" i="11"/>
  <c r="CZ68" i="11"/>
  <c r="CY68" i="11"/>
  <c r="CV68" i="11"/>
  <c r="CU68" i="11"/>
  <c r="CT68" i="11"/>
  <c r="CS68" i="11"/>
  <c r="CP68" i="11"/>
  <c r="CO68" i="11"/>
  <c r="CN68" i="11"/>
  <c r="CM68" i="11"/>
  <c r="CJ68" i="11"/>
  <c r="CI68" i="11"/>
  <c r="CH68" i="11"/>
  <c r="CG68" i="11"/>
  <c r="CD68" i="11"/>
  <c r="CC68" i="11"/>
  <c r="CB68" i="11"/>
  <c r="CA68" i="11"/>
  <c r="BX68" i="11"/>
  <c r="BW68" i="11"/>
  <c r="BV68" i="11"/>
  <c r="BU68" i="11"/>
  <c r="BR68" i="11"/>
  <c r="BQ68" i="11"/>
  <c r="BP68" i="11"/>
  <c r="BO68" i="11"/>
  <c r="BL68" i="11"/>
  <c r="BK68" i="11"/>
  <c r="BF68" i="11"/>
  <c r="BE68" i="11"/>
  <c r="BD68" i="11"/>
  <c r="BC68" i="11"/>
  <c r="AZ68" i="11"/>
  <c r="AY68" i="11"/>
  <c r="AX68" i="11"/>
  <c r="AW68" i="11"/>
  <c r="AT68" i="11"/>
  <c r="AS68" i="11"/>
  <c r="AP68" i="11"/>
  <c r="AO68" i="11"/>
  <c r="AL68" i="11"/>
  <c r="AK68" i="11"/>
  <c r="AH68" i="11"/>
  <c r="AG68" i="11"/>
  <c r="AD68" i="11"/>
  <c r="AC68" i="11"/>
  <c r="Z68" i="11"/>
  <c r="Y68" i="11"/>
  <c r="V68" i="11"/>
  <c r="U68" i="11"/>
  <c r="R68" i="11"/>
  <c r="Q68" i="11"/>
  <c r="N68" i="11"/>
  <c r="M68" i="11"/>
  <c r="J68" i="11"/>
  <c r="I68" i="11"/>
  <c r="H68" i="11"/>
  <c r="G68" i="11"/>
  <c r="D68" i="11"/>
  <c r="C68" i="11"/>
  <c r="DR67" i="11"/>
  <c r="DQ67" i="11"/>
  <c r="DP67" i="11"/>
  <c r="DO67" i="11"/>
  <c r="DN67" i="11"/>
  <c r="DM67" i="11"/>
  <c r="DL67" i="11"/>
  <c r="DK67" i="11"/>
  <c r="DH67" i="11"/>
  <c r="DG67" i="11"/>
  <c r="DF67" i="11"/>
  <c r="DE67" i="11"/>
  <c r="DB67" i="11"/>
  <c r="DA67" i="11"/>
  <c r="CZ67" i="11"/>
  <c r="CY67" i="11"/>
  <c r="CV67" i="11"/>
  <c r="CU67" i="11"/>
  <c r="CT67" i="11"/>
  <c r="CS67" i="11"/>
  <c r="CP67" i="11"/>
  <c r="CO67" i="11"/>
  <c r="CN67" i="11"/>
  <c r="CM67" i="11"/>
  <c r="CJ67" i="11"/>
  <c r="CI67" i="11"/>
  <c r="CH67" i="11"/>
  <c r="CG67" i="11"/>
  <c r="CD67" i="11"/>
  <c r="CC67" i="11"/>
  <c r="CB67" i="11"/>
  <c r="CA67" i="11"/>
  <c r="BX67" i="11"/>
  <c r="BW67" i="11"/>
  <c r="BV67" i="11"/>
  <c r="BU67" i="11"/>
  <c r="BR67" i="11"/>
  <c r="BQ67" i="11"/>
  <c r="BP67" i="11"/>
  <c r="BO67" i="11"/>
  <c r="BL67" i="11"/>
  <c r="BK67" i="11"/>
  <c r="BF67" i="11"/>
  <c r="BE67" i="11"/>
  <c r="BD67" i="11"/>
  <c r="BC67" i="11"/>
  <c r="AZ67" i="11"/>
  <c r="AY67" i="11"/>
  <c r="AX67" i="11"/>
  <c r="AW67" i="11"/>
  <c r="AT67" i="11"/>
  <c r="AS67" i="11"/>
  <c r="AP67" i="11"/>
  <c r="AO67" i="11"/>
  <c r="AL67" i="11"/>
  <c r="AK67" i="11"/>
  <c r="AH67" i="11"/>
  <c r="AG67" i="11"/>
  <c r="AD67" i="11"/>
  <c r="AC67" i="11"/>
  <c r="Z67" i="11"/>
  <c r="Y67" i="11"/>
  <c r="V67" i="11"/>
  <c r="U67" i="11"/>
  <c r="R67" i="11"/>
  <c r="Q67" i="11"/>
  <c r="N67" i="11"/>
  <c r="M67" i="11"/>
  <c r="J67" i="11"/>
  <c r="I67" i="11"/>
  <c r="H67" i="11"/>
  <c r="G67" i="11"/>
  <c r="D67" i="11"/>
  <c r="C67" i="11"/>
  <c r="DR66" i="11"/>
  <c r="DQ66" i="11"/>
  <c r="DP66" i="11"/>
  <c r="DO66" i="11"/>
  <c r="DN66" i="11"/>
  <c r="DM66" i="11"/>
  <c r="DL66" i="11"/>
  <c r="DK66" i="11"/>
  <c r="DH66" i="11"/>
  <c r="DG66" i="11"/>
  <c r="DF66" i="11"/>
  <c r="DE66" i="11"/>
  <c r="DB66" i="11"/>
  <c r="DA66" i="11"/>
  <c r="CZ66" i="11"/>
  <c r="CY66" i="11"/>
  <c r="CV66" i="11"/>
  <c r="CU66" i="11"/>
  <c r="CT66" i="11"/>
  <c r="CS66" i="11"/>
  <c r="CP66" i="11"/>
  <c r="CO66" i="11"/>
  <c r="CN66" i="11"/>
  <c r="CM66" i="11"/>
  <c r="CJ66" i="11"/>
  <c r="CI66" i="11"/>
  <c r="CH66" i="11"/>
  <c r="CG66" i="11"/>
  <c r="CD66" i="11"/>
  <c r="CC66" i="11"/>
  <c r="CB66" i="11"/>
  <c r="CA66" i="11"/>
  <c r="BX66" i="11"/>
  <c r="BW66" i="11"/>
  <c r="BV66" i="11"/>
  <c r="BU66" i="11"/>
  <c r="BR66" i="11"/>
  <c r="BQ66" i="11"/>
  <c r="BP66" i="11"/>
  <c r="BO66" i="11"/>
  <c r="BL66" i="11"/>
  <c r="BK66" i="11"/>
  <c r="BF66" i="11"/>
  <c r="BE66" i="11"/>
  <c r="BD66" i="11"/>
  <c r="BC66" i="11"/>
  <c r="AZ66" i="11"/>
  <c r="AY66" i="11"/>
  <c r="AX66" i="11"/>
  <c r="AW66" i="11"/>
  <c r="AT66" i="11"/>
  <c r="AS66" i="11"/>
  <c r="AP66" i="11"/>
  <c r="AO66" i="11"/>
  <c r="AL66" i="11"/>
  <c r="AK66" i="11"/>
  <c r="AH66" i="11"/>
  <c r="AG66" i="11"/>
  <c r="AD66" i="11"/>
  <c r="AC66" i="11"/>
  <c r="Z66" i="11"/>
  <c r="Y66" i="11"/>
  <c r="V66" i="11"/>
  <c r="U66" i="11"/>
  <c r="R66" i="11"/>
  <c r="Q66" i="11"/>
  <c r="N66" i="11"/>
  <c r="M66" i="11"/>
  <c r="J66" i="11"/>
  <c r="I66" i="11"/>
  <c r="H66" i="11"/>
  <c r="G66" i="11"/>
  <c r="D66" i="11"/>
  <c r="C66" i="11"/>
  <c r="DR65" i="11"/>
  <c r="DQ65" i="11"/>
  <c r="DP65" i="11"/>
  <c r="DO65" i="11"/>
  <c r="DN65" i="11"/>
  <c r="DM65" i="11"/>
  <c r="DL65" i="11"/>
  <c r="DK65" i="11"/>
  <c r="DH65" i="11"/>
  <c r="DG65" i="11"/>
  <c r="DF65" i="11"/>
  <c r="DE65" i="11"/>
  <c r="DB65" i="11"/>
  <c r="DA65" i="11"/>
  <c r="CZ65" i="11"/>
  <c r="CY65" i="11"/>
  <c r="CV65" i="11"/>
  <c r="CU65" i="11"/>
  <c r="CT65" i="11"/>
  <c r="CS65" i="11"/>
  <c r="CP65" i="11"/>
  <c r="CO65" i="11"/>
  <c r="CN65" i="11"/>
  <c r="CM65" i="11"/>
  <c r="CJ65" i="11"/>
  <c r="CI65" i="11"/>
  <c r="CH65" i="11"/>
  <c r="CG65" i="11"/>
  <c r="CD65" i="11"/>
  <c r="CC65" i="11"/>
  <c r="CB65" i="11"/>
  <c r="CA65" i="11"/>
  <c r="BX65" i="11"/>
  <c r="BW65" i="11"/>
  <c r="BV65" i="11"/>
  <c r="BU65" i="11"/>
  <c r="BR65" i="11"/>
  <c r="BQ65" i="11"/>
  <c r="BP65" i="11"/>
  <c r="BO65" i="11"/>
  <c r="BL65" i="11"/>
  <c r="BK65" i="11"/>
  <c r="BF65" i="11"/>
  <c r="BE65" i="11"/>
  <c r="BD65" i="11"/>
  <c r="BC65" i="11"/>
  <c r="AZ65" i="11"/>
  <c r="AY65" i="11"/>
  <c r="AX65" i="11"/>
  <c r="AW65" i="11"/>
  <c r="AT65" i="11"/>
  <c r="AS65" i="11"/>
  <c r="AP65" i="11"/>
  <c r="AO65" i="11"/>
  <c r="AL65" i="11"/>
  <c r="AK65" i="11"/>
  <c r="AH65" i="11"/>
  <c r="AG65" i="11"/>
  <c r="AD65" i="11"/>
  <c r="AC65" i="11"/>
  <c r="Z65" i="11"/>
  <c r="Y65" i="11"/>
  <c r="V65" i="11"/>
  <c r="U65" i="11"/>
  <c r="R65" i="11"/>
  <c r="Q65" i="11"/>
  <c r="N65" i="11"/>
  <c r="M65" i="11"/>
  <c r="J65" i="11"/>
  <c r="I65" i="11"/>
  <c r="H65" i="11"/>
  <c r="G65" i="11"/>
  <c r="D65" i="11"/>
  <c r="C65" i="11"/>
  <c r="DR64" i="11"/>
  <c r="DQ64" i="11"/>
  <c r="DP64" i="11"/>
  <c r="DO64" i="11"/>
  <c r="DN64" i="11"/>
  <c r="DM64" i="11"/>
  <c r="DL64" i="11"/>
  <c r="DK64" i="11"/>
  <c r="DH64" i="11"/>
  <c r="DG64" i="11"/>
  <c r="DF64" i="11"/>
  <c r="DE64" i="11"/>
  <c r="DB64" i="11"/>
  <c r="DA64" i="11"/>
  <c r="CZ64" i="11"/>
  <c r="CY64" i="11"/>
  <c r="CV64" i="11"/>
  <c r="CU64" i="11"/>
  <c r="CT64" i="11"/>
  <c r="CS64" i="11"/>
  <c r="CP64" i="11"/>
  <c r="CO64" i="11"/>
  <c r="CN64" i="11"/>
  <c r="CM64" i="11"/>
  <c r="CJ64" i="11"/>
  <c r="CI64" i="11"/>
  <c r="CH64" i="11"/>
  <c r="CG64" i="11"/>
  <c r="CD64" i="11"/>
  <c r="CC64" i="11"/>
  <c r="CB64" i="11"/>
  <c r="CA64" i="11"/>
  <c r="BX64" i="11"/>
  <c r="BW64" i="11"/>
  <c r="BV64" i="11"/>
  <c r="BU64" i="11"/>
  <c r="BR64" i="11"/>
  <c r="BQ64" i="11"/>
  <c r="BP64" i="11"/>
  <c r="BO64" i="11"/>
  <c r="BL64" i="11"/>
  <c r="BK64" i="11"/>
  <c r="BF64" i="11"/>
  <c r="BE64" i="11"/>
  <c r="BD64" i="11"/>
  <c r="BC64" i="11"/>
  <c r="AZ64" i="11"/>
  <c r="AY64" i="11"/>
  <c r="AX64" i="11"/>
  <c r="AW64" i="11"/>
  <c r="AT64" i="11"/>
  <c r="AS64" i="11"/>
  <c r="AP64" i="11"/>
  <c r="AO64" i="11"/>
  <c r="AL64" i="11"/>
  <c r="AK64" i="11"/>
  <c r="AH64" i="11"/>
  <c r="AG64" i="11"/>
  <c r="AD64" i="11"/>
  <c r="AC64" i="11"/>
  <c r="Z64" i="11"/>
  <c r="Y64" i="11"/>
  <c r="V64" i="11"/>
  <c r="U64" i="11"/>
  <c r="R64" i="11"/>
  <c r="Q64" i="11"/>
  <c r="N64" i="11"/>
  <c r="M64" i="11"/>
  <c r="J64" i="11"/>
  <c r="I64" i="11"/>
  <c r="H64" i="11"/>
  <c r="G64" i="11"/>
  <c r="D64" i="11"/>
  <c r="C64" i="11"/>
  <c r="DR63" i="11"/>
  <c r="DQ63" i="11"/>
  <c r="DP63" i="11"/>
  <c r="DO63" i="11"/>
  <c r="DN63" i="11"/>
  <c r="DM63" i="11"/>
  <c r="DL63" i="11"/>
  <c r="DK63" i="11"/>
  <c r="DH63" i="11"/>
  <c r="DG63" i="11"/>
  <c r="DF63" i="11"/>
  <c r="DE63" i="11"/>
  <c r="DB63" i="11"/>
  <c r="DA63" i="11"/>
  <c r="CZ63" i="11"/>
  <c r="CY63" i="11"/>
  <c r="CV63" i="11"/>
  <c r="CU63" i="11"/>
  <c r="CT63" i="11"/>
  <c r="CS63" i="11"/>
  <c r="CP63" i="11"/>
  <c r="CO63" i="11"/>
  <c r="CN63" i="11"/>
  <c r="CM63" i="11"/>
  <c r="CJ63" i="11"/>
  <c r="CI63" i="11"/>
  <c r="CH63" i="11"/>
  <c r="CG63" i="11"/>
  <c r="CD63" i="11"/>
  <c r="CC63" i="11"/>
  <c r="CB63" i="11"/>
  <c r="CA63" i="11"/>
  <c r="BX63" i="11"/>
  <c r="BW63" i="11"/>
  <c r="BV63" i="11"/>
  <c r="BU63" i="11"/>
  <c r="BR63" i="11"/>
  <c r="BQ63" i="11"/>
  <c r="BP63" i="11"/>
  <c r="BO63" i="11"/>
  <c r="BL63" i="11"/>
  <c r="BK63" i="11"/>
  <c r="BF63" i="11"/>
  <c r="BE63" i="11"/>
  <c r="BD63" i="11"/>
  <c r="BC63" i="11"/>
  <c r="AZ63" i="11"/>
  <c r="DT73" i="11" s="1"/>
  <c r="AY63" i="11"/>
  <c r="DS73" i="11" s="1"/>
  <c r="AX63" i="11"/>
  <c r="AW63" i="11"/>
  <c r="AT63" i="11"/>
  <c r="AS63" i="11"/>
  <c r="AP63" i="11"/>
  <c r="AO63" i="11"/>
  <c r="AL63" i="11"/>
  <c r="AK63" i="11"/>
  <c r="AH63" i="11"/>
  <c r="AG63" i="11"/>
  <c r="AD63" i="11"/>
  <c r="AC63" i="11"/>
  <c r="Z63" i="11"/>
  <c r="Y63" i="11"/>
  <c r="V63" i="11"/>
  <c r="U63" i="11"/>
  <c r="R63" i="11"/>
  <c r="Q63" i="11"/>
  <c r="N63" i="11"/>
  <c r="M63" i="11"/>
  <c r="J63" i="11"/>
  <c r="I63" i="11"/>
  <c r="H63" i="11"/>
  <c r="G63" i="11"/>
  <c r="D63" i="11"/>
  <c r="C63" i="11"/>
  <c r="DR62" i="11"/>
  <c r="DQ62" i="11"/>
  <c r="DP62" i="11"/>
  <c r="DO62" i="11"/>
  <c r="DN62" i="11"/>
  <c r="DM62" i="11"/>
  <c r="DL62" i="11"/>
  <c r="DK62" i="11"/>
  <c r="DH62" i="11"/>
  <c r="DG62" i="11"/>
  <c r="DF62" i="11"/>
  <c r="DE62" i="11"/>
  <c r="DB62" i="11"/>
  <c r="DA62" i="11"/>
  <c r="CZ62" i="11"/>
  <c r="CY62" i="11"/>
  <c r="CV62" i="11"/>
  <c r="CU62" i="11"/>
  <c r="CT62" i="11"/>
  <c r="CS62" i="11"/>
  <c r="CP62" i="11"/>
  <c r="CO62" i="11"/>
  <c r="CN62" i="11"/>
  <c r="CM62" i="11"/>
  <c r="CJ62" i="11"/>
  <c r="CI62" i="11"/>
  <c r="CH62" i="11"/>
  <c r="CG62" i="11"/>
  <c r="CD62" i="11"/>
  <c r="CC62" i="11"/>
  <c r="CB62" i="11"/>
  <c r="CA62" i="11"/>
  <c r="BX62" i="11"/>
  <c r="BW62" i="11"/>
  <c r="BV62" i="11"/>
  <c r="BU62" i="11"/>
  <c r="BR62" i="11"/>
  <c r="BQ62" i="11"/>
  <c r="BP62" i="11"/>
  <c r="BO62" i="11"/>
  <c r="BL62" i="11"/>
  <c r="BK62" i="11"/>
  <c r="BF62" i="11"/>
  <c r="BE62" i="11"/>
  <c r="BD62" i="11"/>
  <c r="BC62" i="11"/>
  <c r="AZ62" i="11"/>
  <c r="DT62" i="11" s="1"/>
  <c r="AY62" i="11"/>
  <c r="DS62" i="11" s="1"/>
  <c r="AX62" i="11"/>
  <c r="AW62" i="11"/>
  <c r="AT62" i="11"/>
  <c r="AS62" i="11"/>
  <c r="AP62" i="11"/>
  <c r="AO62" i="11"/>
  <c r="AL62" i="11"/>
  <c r="AK62" i="11"/>
  <c r="AH62" i="11"/>
  <c r="AG62" i="11"/>
  <c r="AD62" i="11"/>
  <c r="AC62" i="11"/>
  <c r="Z62" i="11"/>
  <c r="Y62" i="11"/>
  <c r="V62" i="11"/>
  <c r="U62" i="11"/>
  <c r="R62" i="11"/>
  <c r="Q62" i="11"/>
  <c r="N62" i="11"/>
  <c r="M62" i="11"/>
  <c r="J62" i="11"/>
  <c r="I62" i="11"/>
  <c r="H62" i="11"/>
  <c r="G62" i="11"/>
  <c r="D62" i="11"/>
  <c r="C62" i="11"/>
  <c r="DR61" i="11"/>
  <c r="DQ61" i="11"/>
  <c r="DP61" i="11"/>
  <c r="DO61" i="11"/>
  <c r="DN61" i="11"/>
  <c r="DM61" i="11"/>
  <c r="DH61" i="11"/>
  <c r="DG61" i="11"/>
  <c r="DB61" i="11"/>
  <c r="DA61" i="11"/>
  <c r="CV61" i="11"/>
  <c r="CU61" i="11"/>
  <c r="CP61" i="11"/>
  <c r="CO61" i="11"/>
  <c r="CJ61" i="11"/>
  <c r="CI61" i="11"/>
  <c r="CD61" i="11"/>
  <c r="CC61" i="11"/>
  <c r="BX61" i="11"/>
  <c r="BW61" i="11"/>
  <c r="BR61" i="11"/>
  <c r="BQ61" i="11"/>
  <c r="BL61" i="11"/>
  <c r="BK61" i="11"/>
  <c r="BF61" i="11"/>
  <c r="BE61" i="11"/>
  <c r="BD61" i="11"/>
  <c r="BC61" i="11"/>
  <c r="AZ61" i="11"/>
  <c r="DT61" i="11" s="1"/>
  <c r="AY61" i="11"/>
  <c r="DS61" i="11" s="1"/>
  <c r="AX61" i="11"/>
  <c r="AW61" i="11"/>
  <c r="AT61" i="11"/>
  <c r="AS61" i="11"/>
  <c r="AP61" i="11"/>
  <c r="AO61" i="11"/>
  <c r="AL61" i="11"/>
  <c r="AK61" i="11"/>
  <c r="AH61" i="11"/>
  <c r="AG61" i="11"/>
  <c r="AD61" i="11"/>
  <c r="AC61" i="11"/>
  <c r="Z61" i="11"/>
  <c r="Y61" i="11"/>
  <c r="V61" i="11"/>
  <c r="U61" i="11"/>
  <c r="R61" i="11"/>
  <c r="Q61" i="11"/>
  <c r="N61" i="11"/>
  <c r="M61" i="11"/>
  <c r="J61" i="11"/>
  <c r="I61" i="11"/>
  <c r="H61" i="11"/>
  <c r="G61" i="11"/>
  <c r="D61" i="11"/>
  <c r="C61" i="11"/>
  <c r="DR60" i="11"/>
  <c r="DQ60" i="11"/>
  <c r="DP60" i="11"/>
  <c r="DO60" i="11"/>
  <c r="DN60" i="11"/>
  <c r="DM60" i="11"/>
  <c r="DL60" i="11"/>
  <c r="DK60" i="11"/>
  <c r="DH60" i="11"/>
  <c r="DG60" i="11"/>
  <c r="DF60" i="11"/>
  <c r="DE60" i="11"/>
  <c r="DB60" i="11"/>
  <c r="DA60" i="11"/>
  <c r="CZ60" i="11"/>
  <c r="CY60" i="11"/>
  <c r="CV60" i="11"/>
  <c r="CU60" i="11"/>
  <c r="CT60" i="11"/>
  <c r="CS60" i="11"/>
  <c r="CP60" i="11"/>
  <c r="CO60" i="11"/>
  <c r="CN60" i="11"/>
  <c r="CM60" i="11"/>
  <c r="CJ60" i="11"/>
  <c r="CI60" i="11"/>
  <c r="CH60" i="11"/>
  <c r="CG60" i="11"/>
  <c r="CD60" i="11"/>
  <c r="CC60" i="11"/>
  <c r="CB60" i="11"/>
  <c r="CA60" i="11"/>
  <c r="BX60" i="11"/>
  <c r="BW60" i="11"/>
  <c r="BV60" i="11"/>
  <c r="BU60" i="11"/>
  <c r="BR60" i="11"/>
  <c r="BQ60" i="11"/>
  <c r="BP60" i="11"/>
  <c r="BO60" i="11"/>
  <c r="BL60" i="11"/>
  <c r="BK60" i="11"/>
  <c r="BF60" i="11"/>
  <c r="BE60" i="11"/>
  <c r="BD60" i="11"/>
  <c r="BC60" i="11"/>
  <c r="AZ60" i="11"/>
  <c r="DT60" i="11" s="1"/>
  <c r="AY60" i="11"/>
  <c r="DS60" i="11" s="1"/>
  <c r="AX60" i="11"/>
  <c r="AW60" i="11"/>
  <c r="AT60" i="11"/>
  <c r="AS60" i="11"/>
  <c r="AP60" i="11"/>
  <c r="AO60" i="11"/>
  <c r="AL60" i="11"/>
  <c r="AK60" i="11"/>
  <c r="AH60" i="11"/>
  <c r="AG60" i="11"/>
  <c r="AD60" i="11"/>
  <c r="AC60" i="11"/>
  <c r="Z60" i="11"/>
  <c r="Y60" i="11"/>
  <c r="V60" i="11"/>
  <c r="U60" i="11"/>
  <c r="R60" i="11"/>
  <c r="Q60" i="11"/>
  <c r="N60" i="11"/>
  <c r="M60" i="11"/>
  <c r="J60" i="11"/>
  <c r="I60" i="11"/>
  <c r="H60" i="11"/>
  <c r="G60" i="11"/>
  <c r="D60" i="11"/>
  <c r="C60" i="11"/>
  <c r="DR59" i="11"/>
  <c r="DQ59" i="11"/>
  <c r="DP59" i="11"/>
  <c r="DO59" i="11"/>
  <c r="DN59" i="11"/>
  <c r="DM59" i="11"/>
  <c r="DL59" i="11"/>
  <c r="DK59" i="11"/>
  <c r="DH59" i="11"/>
  <c r="DG59" i="11"/>
  <c r="DF59" i="11"/>
  <c r="DE59" i="11"/>
  <c r="DB59" i="11"/>
  <c r="DA59" i="11"/>
  <c r="CZ59" i="11"/>
  <c r="CY59" i="11"/>
  <c r="CV59" i="11"/>
  <c r="CU59" i="11"/>
  <c r="CT59" i="11"/>
  <c r="CS59" i="11"/>
  <c r="CP59" i="11"/>
  <c r="CO59" i="11"/>
  <c r="CN59" i="11"/>
  <c r="CM59" i="11"/>
  <c r="CJ59" i="11"/>
  <c r="CI59" i="11"/>
  <c r="CH59" i="11"/>
  <c r="CG59" i="11"/>
  <c r="CD59" i="11"/>
  <c r="CC59" i="11"/>
  <c r="CB59" i="11"/>
  <c r="CA59" i="11"/>
  <c r="BX59" i="11"/>
  <c r="BW59" i="11"/>
  <c r="BV59" i="11"/>
  <c r="BU59" i="11"/>
  <c r="BR59" i="11"/>
  <c r="BQ59" i="11"/>
  <c r="BP59" i="11"/>
  <c r="BO59" i="11"/>
  <c r="BL59" i="11"/>
  <c r="BK59" i="11"/>
  <c r="BF59" i="11"/>
  <c r="BE59" i="11"/>
  <c r="BD59" i="11"/>
  <c r="BC59" i="11"/>
  <c r="AZ59" i="11"/>
  <c r="DT59" i="11" s="1"/>
  <c r="AY59" i="11"/>
  <c r="DS59" i="11" s="1"/>
  <c r="AX59" i="11"/>
  <c r="AW59" i="11"/>
  <c r="AT59" i="11"/>
  <c r="AS59" i="11"/>
  <c r="AP59" i="11"/>
  <c r="AO59" i="11"/>
  <c r="AL59" i="11"/>
  <c r="AK59" i="11"/>
  <c r="AH59" i="11"/>
  <c r="AG59" i="11"/>
  <c r="AD59" i="11"/>
  <c r="AC59" i="11"/>
  <c r="Z59" i="11"/>
  <c r="Y59" i="11"/>
  <c r="V59" i="11"/>
  <c r="U59" i="11"/>
  <c r="R59" i="11"/>
  <c r="Q59" i="11"/>
  <c r="N59" i="11"/>
  <c r="M59" i="11"/>
  <c r="J59" i="11"/>
  <c r="I59" i="11"/>
  <c r="H59" i="11"/>
  <c r="G59" i="11"/>
  <c r="D59" i="11"/>
  <c r="C59" i="11"/>
  <c r="DR58" i="11"/>
  <c r="DQ58" i="11"/>
  <c r="DP58" i="11"/>
  <c r="DO58" i="11"/>
  <c r="DN58" i="11"/>
  <c r="DM58" i="11"/>
  <c r="DH58" i="11"/>
  <c r="DG58" i="11"/>
  <c r="DB58" i="11"/>
  <c r="DA58" i="11"/>
  <c r="CV58" i="11"/>
  <c r="CU58" i="11"/>
  <c r="CP58" i="11"/>
  <c r="CO58" i="11"/>
  <c r="CJ58" i="11"/>
  <c r="CI58" i="11"/>
  <c r="CD58" i="11"/>
  <c r="CC58" i="11"/>
  <c r="BX58" i="11"/>
  <c r="BW58" i="11"/>
  <c r="BR58" i="11"/>
  <c r="BQ58" i="11"/>
  <c r="BL58" i="11"/>
  <c r="BK58" i="11"/>
  <c r="BF58" i="11"/>
  <c r="BE58" i="11"/>
  <c r="BD58" i="11"/>
  <c r="BC58" i="11"/>
  <c r="AZ58" i="11"/>
  <c r="DT58" i="11" s="1"/>
  <c r="AY58" i="11"/>
  <c r="DS58" i="11" s="1"/>
  <c r="AX58" i="11"/>
  <c r="AW58" i="11"/>
  <c r="AT58" i="11"/>
  <c r="AS58" i="11"/>
  <c r="AP58" i="11"/>
  <c r="AO58" i="11"/>
  <c r="AL58" i="11"/>
  <c r="AK58" i="11"/>
  <c r="AH58" i="11"/>
  <c r="AG58" i="11"/>
  <c r="AD58" i="11"/>
  <c r="AC58" i="11"/>
  <c r="Z58" i="11"/>
  <c r="Y58" i="11"/>
  <c r="V58" i="11"/>
  <c r="U58" i="11"/>
  <c r="R58" i="11"/>
  <c r="Q58" i="11"/>
  <c r="N58" i="11"/>
  <c r="M58" i="11"/>
  <c r="J58" i="11"/>
  <c r="I58" i="11"/>
  <c r="H58" i="11"/>
  <c r="G58" i="11"/>
  <c r="D58" i="11"/>
  <c r="C58" i="11"/>
  <c r="DR57" i="11"/>
  <c r="DQ57" i="11"/>
  <c r="DP57" i="11"/>
  <c r="DO57" i="11"/>
  <c r="DN57" i="11"/>
  <c r="DM57" i="11"/>
  <c r="DL57" i="11"/>
  <c r="DK57" i="11"/>
  <c r="DH57" i="11"/>
  <c r="DG57" i="11"/>
  <c r="DF57" i="11"/>
  <c r="DE57" i="11"/>
  <c r="DB57" i="11"/>
  <c r="DA57" i="11"/>
  <c r="CZ57" i="11"/>
  <c r="CY57" i="11"/>
  <c r="CV57" i="11"/>
  <c r="CU57" i="11"/>
  <c r="CT57" i="11"/>
  <c r="CS57" i="11"/>
  <c r="CP57" i="11"/>
  <c r="CO57" i="11"/>
  <c r="CN57" i="11"/>
  <c r="CM57" i="11"/>
  <c r="CJ57" i="11"/>
  <c r="CI57" i="11"/>
  <c r="CH57" i="11"/>
  <c r="CG57" i="11"/>
  <c r="CD57" i="11"/>
  <c r="CC57" i="11"/>
  <c r="CB57" i="11"/>
  <c r="CA57" i="11"/>
  <c r="BX57" i="11"/>
  <c r="BW57" i="11"/>
  <c r="BV57" i="11"/>
  <c r="BU57" i="11"/>
  <c r="BR57" i="11"/>
  <c r="BQ57" i="11"/>
  <c r="BP57" i="11"/>
  <c r="BO57" i="11"/>
  <c r="BL57" i="11"/>
  <c r="BK57" i="11"/>
  <c r="BF57" i="11"/>
  <c r="BE57" i="11"/>
  <c r="BD57" i="11"/>
  <c r="BC57" i="11"/>
  <c r="AZ57" i="11"/>
  <c r="DT57" i="11" s="1"/>
  <c r="AY57" i="11"/>
  <c r="DS57" i="11" s="1"/>
  <c r="AX57" i="11"/>
  <c r="AW57" i="11"/>
  <c r="AT57" i="11"/>
  <c r="AS57" i="11"/>
  <c r="AP57" i="11"/>
  <c r="AO57" i="11"/>
  <c r="AL57" i="11"/>
  <c r="AK57" i="11"/>
  <c r="AH57" i="11"/>
  <c r="AG57" i="11"/>
  <c r="AD57" i="11"/>
  <c r="AC57" i="11"/>
  <c r="Z57" i="11"/>
  <c r="Y57" i="11"/>
  <c r="V57" i="11"/>
  <c r="U57" i="11"/>
  <c r="R57" i="11"/>
  <c r="Q57" i="11"/>
  <c r="N57" i="11"/>
  <c r="M57" i="11"/>
  <c r="J57" i="11"/>
  <c r="I57" i="11"/>
  <c r="H57" i="11"/>
  <c r="G57" i="11"/>
  <c r="D57" i="11"/>
  <c r="C57" i="11"/>
  <c r="DR56" i="11"/>
  <c r="DQ56" i="11"/>
  <c r="DP56" i="11"/>
  <c r="DO56" i="11"/>
  <c r="DN56" i="11"/>
  <c r="DM56" i="11"/>
  <c r="DH56" i="11"/>
  <c r="DG56" i="11"/>
  <c r="DB56" i="11"/>
  <c r="DA56" i="11"/>
  <c r="CV56" i="11"/>
  <c r="CU56" i="11"/>
  <c r="CP56" i="11"/>
  <c r="CO56" i="11"/>
  <c r="CJ56" i="11"/>
  <c r="CI56" i="11"/>
  <c r="CD56" i="11"/>
  <c r="CC56" i="11"/>
  <c r="BX56" i="11"/>
  <c r="BW56" i="11"/>
  <c r="BR56" i="11"/>
  <c r="BQ56" i="11"/>
  <c r="BL56" i="11"/>
  <c r="BK56" i="11"/>
  <c r="BF56" i="11"/>
  <c r="BE56" i="11"/>
  <c r="BD56" i="11"/>
  <c r="BC56" i="11"/>
  <c r="AZ56" i="11"/>
  <c r="DT56" i="11" s="1"/>
  <c r="AY56" i="11"/>
  <c r="DS56" i="11" s="1"/>
  <c r="AX56" i="11"/>
  <c r="AW56" i="11"/>
  <c r="AT56" i="11"/>
  <c r="AS56" i="11"/>
  <c r="AP56" i="11"/>
  <c r="AO56" i="11"/>
  <c r="AL56" i="11"/>
  <c r="AK56" i="11"/>
  <c r="AH56" i="11"/>
  <c r="AG56" i="11"/>
  <c r="AD56" i="11"/>
  <c r="AC56" i="11"/>
  <c r="Z56" i="11"/>
  <c r="Y56" i="11"/>
  <c r="V56" i="11"/>
  <c r="U56" i="11"/>
  <c r="R56" i="11"/>
  <c r="Q56" i="11"/>
  <c r="N56" i="11"/>
  <c r="M56" i="11"/>
  <c r="J56" i="11"/>
  <c r="I56" i="11"/>
  <c r="H56" i="11"/>
  <c r="G56" i="11"/>
  <c r="D56" i="11"/>
  <c r="C56" i="11"/>
  <c r="DR55" i="11"/>
  <c r="DQ55" i="11"/>
  <c r="DP55" i="11"/>
  <c r="DO55" i="11"/>
  <c r="DN55" i="11"/>
  <c r="DM55" i="11"/>
  <c r="DH55" i="11"/>
  <c r="DG55" i="11"/>
  <c r="DB55" i="11"/>
  <c r="DA55" i="11"/>
  <c r="CV55" i="11"/>
  <c r="CU55" i="11"/>
  <c r="CP55" i="11"/>
  <c r="CO55" i="11"/>
  <c r="CJ55" i="11"/>
  <c r="CI55" i="11"/>
  <c r="CD55" i="11"/>
  <c r="CC55" i="11"/>
  <c r="BX55" i="11"/>
  <c r="BW55" i="11"/>
  <c r="BR55" i="11"/>
  <c r="BQ55" i="11"/>
  <c r="BL55" i="11"/>
  <c r="BK55" i="11"/>
  <c r="BF55" i="11"/>
  <c r="BE55" i="11"/>
  <c r="BD55" i="11"/>
  <c r="BC55" i="11"/>
  <c r="AZ55" i="11"/>
  <c r="DT55" i="11" s="1"/>
  <c r="AY55" i="11"/>
  <c r="DS55" i="11" s="1"/>
  <c r="AX55" i="11"/>
  <c r="AW55" i="11"/>
  <c r="AT55" i="11"/>
  <c r="AS55" i="11"/>
  <c r="AP55" i="11"/>
  <c r="AO55" i="11"/>
  <c r="AL55" i="11"/>
  <c r="AK55" i="11"/>
  <c r="AH55" i="11"/>
  <c r="AG55" i="11"/>
  <c r="AD55" i="11"/>
  <c r="AC55" i="11"/>
  <c r="Z55" i="11"/>
  <c r="Y55" i="11"/>
  <c r="V55" i="11"/>
  <c r="U55" i="11"/>
  <c r="R55" i="11"/>
  <c r="Q55" i="11"/>
  <c r="N55" i="11"/>
  <c r="M55" i="11"/>
  <c r="J55" i="11"/>
  <c r="I55" i="11"/>
  <c r="H55" i="11"/>
  <c r="G55" i="11"/>
  <c r="D55" i="11"/>
  <c r="C55" i="11"/>
  <c r="DR54" i="11"/>
  <c r="DQ54" i="11"/>
  <c r="DP54" i="11"/>
  <c r="DO54" i="11"/>
  <c r="DN54" i="11"/>
  <c r="DM54" i="11"/>
  <c r="DL54" i="11"/>
  <c r="DK54" i="11"/>
  <c r="DH54" i="11"/>
  <c r="DG54" i="11"/>
  <c r="DF54" i="11"/>
  <c r="DE54" i="11"/>
  <c r="DB54" i="11"/>
  <c r="DA54" i="11"/>
  <c r="CZ54" i="11"/>
  <c r="CY54" i="11"/>
  <c r="CV54" i="11"/>
  <c r="CU54" i="11"/>
  <c r="CT54" i="11"/>
  <c r="CS54" i="11"/>
  <c r="CP54" i="11"/>
  <c r="CO54" i="11"/>
  <c r="CN54" i="11"/>
  <c r="CM54" i="11"/>
  <c r="CJ54" i="11"/>
  <c r="CI54" i="11"/>
  <c r="CH54" i="11"/>
  <c r="CG54" i="11"/>
  <c r="CD54" i="11"/>
  <c r="CC54" i="11"/>
  <c r="CB54" i="11"/>
  <c r="CA54" i="11"/>
  <c r="BX54" i="11"/>
  <c r="BW54" i="11"/>
  <c r="BV54" i="11"/>
  <c r="BU54" i="11"/>
  <c r="BR54" i="11"/>
  <c r="BQ54" i="11"/>
  <c r="BP54" i="11"/>
  <c r="BO54" i="11"/>
  <c r="BL54" i="11"/>
  <c r="BK54" i="11"/>
  <c r="BF54" i="11"/>
  <c r="BE54" i="11"/>
  <c r="BD54" i="11"/>
  <c r="BC54" i="11"/>
  <c r="AZ54" i="11"/>
  <c r="DT54" i="11" s="1"/>
  <c r="AY54" i="11"/>
  <c r="DS54" i="11" s="1"/>
  <c r="AX54" i="11"/>
  <c r="AW54" i="11"/>
  <c r="AT54" i="11"/>
  <c r="AS54" i="11"/>
  <c r="AP54" i="11"/>
  <c r="AO54" i="11"/>
  <c r="AL54" i="11"/>
  <c r="AK54" i="11"/>
  <c r="AH54" i="11"/>
  <c r="AG54" i="11"/>
  <c r="AD54" i="11"/>
  <c r="AC54" i="11"/>
  <c r="Z54" i="11"/>
  <c r="Y54" i="11"/>
  <c r="V54" i="11"/>
  <c r="U54" i="11"/>
  <c r="R54" i="11"/>
  <c r="Q54" i="11"/>
  <c r="N54" i="11"/>
  <c r="M54" i="11"/>
  <c r="J54" i="11"/>
  <c r="I54" i="11"/>
  <c r="H54" i="11"/>
  <c r="G54" i="11"/>
  <c r="D54" i="11"/>
  <c r="C54" i="11"/>
  <c r="DR53" i="11"/>
  <c r="DQ53" i="11"/>
  <c r="DP53" i="11"/>
  <c r="DO53" i="11"/>
  <c r="DN53" i="11"/>
  <c r="DM53" i="11"/>
  <c r="DH53" i="11"/>
  <c r="DG53" i="11"/>
  <c r="DB53" i="11"/>
  <c r="DA53" i="11"/>
  <c r="CV53" i="11"/>
  <c r="CU53" i="11"/>
  <c r="CP53" i="11"/>
  <c r="CO53" i="11"/>
  <c r="CJ53" i="11"/>
  <c r="CI53" i="11"/>
  <c r="CD53" i="11"/>
  <c r="CC53" i="11"/>
  <c r="BX53" i="11"/>
  <c r="BW53" i="11"/>
  <c r="BR53" i="11"/>
  <c r="BQ53" i="11"/>
  <c r="BL53" i="11"/>
  <c r="BK53" i="11"/>
  <c r="BF53" i="11"/>
  <c r="BE53" i="11"/>
  <c r="BD53" i="11"/>
  <c r="BC53" i="11"/>
  <c r="AZ53" i="11"/>
  <c r="DT53" i="11" s="1"/>
  <c r="AY53" i="11"/>
  <c r="DS53" i="11" s="1"/>
  <c r="AX53" i="11"/>
  <c r="AW53" i="11"/>
  <c r="AT53" i="11"/>
  <c r="AS53" i="11"/>
  <c r="AP53" i="11"/>
  <c r="AO53" i="11"/>
  <c r="AL53" i="11"/>
  <c r="AK53" i="11"/>
  <c r="AH53" i="11"/>
  <c r="AG53" i="11"/>
  <c r="AD53" i="11"/>
  <c r="AC53" i="11"/>
  <c r="Z53" i="11"/>
  <c r="Y53" i="11"/>
  <c r="V53" i="11"/>
  <c r="U53" i="11"/>
  <c r="R53" i="11"/>
  <c r="Q53" i="11"/>
  <c r="N53" i="11"/>
  <c r="M53" i="11"/>
  <c r="J53" i="11"/>
  <c r="I53" i="11"/>
  <c r="H53" i="11"/>
  <c r="G53" i="11"/>
  <c r="D53" i="11"/>
  <c r="C53" i="11"/>
  <c r="DR52" i="11"/>
  <c r="DQ52" i="11"/>
  <c r="DP52" i="11"/>
  <c r="DO52" i="11"/>
  <c r="DN52" i="11"/>
  <c r="DM52" i="11"/>
  <c r="DL52" i="11"/>
  <c r="DK52" i="11"/>
  <c r="DH52" i="11"/>
  <c r="DG52" i="11"/>
  <c r="DF52" i="11"/>
  <c r="DE52" i="11"/>
  <c r="DB52" i="11"/>
  <c r="DA52" i="11"/>
  <c r="CZ52" i="11"/>
  <c r="CY52" i="11"/>
  <c r="CV52" i="11"/>
  <c r="CU52" i="11"/>
  <c r="CT52" i="11"/>
  <c r="CS52" i="11"/>
  <c r="CP52" i="11"/>
  <c r="CO52" i="11"/>
  <c r="CN52" i="11"/>
  <c r="CM52" i="11"/>
  <c r="CJ52" i="11"/>
  <c r="CI52" i="11"/>
  <c r="CH52" i="11"/>
  <c r="CG52" i="11"/>
  <c r="CD52" i="11"/>
  <c r="CC52" i="11"/>
  <c r="CB52" i="11"/>
  <c r="CA52" i="11"/>
  <c r="BX52" i="11"/>
  <c r="BW52" i="11"/>
  <c r="BV52" i="11"/>
  <c r="BU52" i="11"/>
  <c r="BR52" i="11"/>
  <c r="BQ52" i="11"/>
  <c r="BP52" i="11"/>
  <c r="BO52" i="11"/>
  <c r="BL52" i="11"/>
  <c r="BK52" i="11"/>
  <c r="BF52" i="11"/>
  <c r="BE52" i="11"/>
  <c r="BD52" i="11"/>
  <c r="BC52" i="11"/>
  <c r="AZ52" i="11"/>
  <c r="DT52" i="11" s="1"/>
  <c r="AY52" i="11"/>
  <c r="DS52" i="11" s="1"/>
  <c r="AX52" i="11"/>
  <c r="AW52" i="11"/>
  <c r="AT52" i="11"/>
  <c r="AS52" i="11"/>
  <c r="AP52" i="11"/>
  <c r="AO52" i="11"/>
  <c r="AL52" i="11"/>
  <c r="AK52" i="11"/>
  <c r="AH52" i="11"/>
  <c r="AG52" i="11"/>
  <c r="AD52" i="11"/>
  <c r="AC52" i="11"/>
  <c r="Z52" i="11"/>
  <c r="Y52" i="11"/>
  <c r="V52" i="11"/>
  <c r="U52" i="11"/>
  <c r="R52" i="11"/>
  <c r="Q52" i="11"/>
  <c r="N52" i="11"/>
  <c r="M52" i="11"/>
  <c r="J52" i="11"/>
  <c r="I52" i="11"/>
  <c r="H52" i="11"/>
  <c r="G52" i="11"/>
  <c r="D52" i="11"/>
  <c r="C52" i="11"/>
  <c r="DR51" i="11"/>
  <c r="DQ51" i="11"/>
  <c r="DP51" i="11"/>
  <c r="DO51" i="11"/>
  <c r="DN51" i="11"/>
  <c r="DM51" i="11"/>
  <c r="DL51" i="11"/>
  <c r="DK51" i="11"/>
  <c r="DH51" i="11"/>
  <c r="DG51" i="11"/>
  <c r="DF51" i="11"/>
  <c r="DE51" i="11"/>
  <c r="DB51" i="11"/>
  <c r="DA51" i="11"/>
  <c r="CZ51" i="11"/>
  <c r="CY51" i="11"/>
  <c r="CV51" i="11"/>
  <c r="CU51" i="11"/>
  <c r="CT51" i="11"/>
  <c r="CS51" i="11"/>
  <c r="CP51" i="11"/>
  <c r="CO51" i="11"/>
  <c r="CN51" i="11"/>
  <c r="CM51" i="11"/>
  <c r="CJ51" i="11"/>
  <c r="CI51" i="11"/>
  <c r="CH51" i="11"/>
  <c r="CG51" i="11"/>
  <c r="CD51" i="11"/>
  <c r="CC51" i="11"/>
  <c r="CB51" i="11"/>
  <c r="CA51" i="11"/>
  <c r="BX51" i="11"/>
  <c r="BW51" i="11"/>
  <c r="BV51" i="11"/>
  <c r="BU51" i="11"/>
  <c r="BR51" i="11"/>
  <c r="BQ51" i="11"/>
  <c r="BP51" i="11"/>
  <c r="BO51" i="11"/>
  <c r="BL51" i="11"/>
  <c r="BK51" i="11"/>
  <c r="BF51" i="11"/>
  <c r="BE51" i="11"/>
  <c r="BD51" i="11"/>
  <c r="BC51" i="11"/>
  <c r="AZ51" i="11"/>
  <c r="DT51" i="11" s="1"/>
  <c r="AY51" i="11"/>
  <c r="DS51" i="11" s="1"/>
  <c r="AX51" i="11"/>
  <c r="AW51" i="11"/>
  <c r="AT51" i="11"/>
  <c r="AS51" i="11"/>
  <c r="AP51" i="11"/>
  <c r="AO51" i="11"/>
  <c r="AL51" i="11"/>
  <c r="AK51" i="11"/>
  <c r="AH51" i="11"/>
  <c r="AG51" i="11"/>
  <c r="AD51" i="11"/>
  <c r="AC51" i="11"/>
  <c r="Z51" i="11"/>
  <c r="Y51" i="11"/>
  <c r="V51" i="11"/>
  <c r="U51" i="11"/>
  <c r="R51" i="11"/>
  <c r="Q51" i="11"/>
  <c r="N51" i="11"/>
  <c r="M51" i="11"/>
  <c r="J51" i="11"/>
  <c r="I51" i="11"/>
  <c r="H51" i="11"/>
  <c r="G51" i="11"/>
  <c r="D51" i="11"/>
  <c r="C51" i="11"/>
  <c r="DR50" i="11"/>
  <c r="DQ50" i="11"/>
  <c r="DP50" i="11"/>
  <c r="DO50" i="11"/>
  <c r="DN50" i="11"/>
  <c r="DM50" i="11"/>
  <c r="DL50" i="11"/>
  <c r="DK50" i="11"/>
  <c r="DH50" i="11"/>
  <c r="DG50" i="11"/>
  <c r="DF50" i="11"/>
  <c r="DE50" i="11"/>
  <c r="DB50" i="11"/>
  <c r="DA50" i="11"/>
  <c r="CZ50" i="11"/>
  <c r="CY50" i="11"/>
  <c r="CV50" i="11"/>
  <c r="CU50" i="11"/>
  <c r="CT50" i="11"/>
  <c r="CS50" i="11"/>
  <c r="CP50" i="11"/>
  <c r="CO50" i="11"/>
  <c r="CN50" i="11"/>
  <c r="CM50" i="11"/>
  <c r="CJ50" i="11"/>
  <c r="CI50" i="11"/>
  <c r="CH50" i="11"/>
  <c r="CG50" i="11"/>
  <c r="CD50" i="11"/>
  <c r="CC50" i="11"/>
  <c r="CB50" i="11"/>
  <c r="CA50" i="11"/>
  <c r="BX50" i="11"/>
  <c r="BW50" i="11"/>
  <c r="BV50" i="11"/>
  <c r="BU50" i="11"/>
  <c r="BR50" i="11"/>
  <c r="BQ50" i="11"/>
  <c r="BP50" i="11"/>
  <c r="BO50" i="11"/>
  <c r="BL50" i="11"/>
  <c r="BK50" i="11"/>
  <c r="BF50" i="11"/>
  <c r="BE50" i="11"/>
  <c r="BD50" i="11"/>
  <c r="BC50" i="11"/>
  <c r="AZ50" i="11"/>
  <c r="DT50" i="11" s="1"/>
  <c r="AY50" i="11"/>
  <c r="DS50" i="11" s="1"/>
  <c r="AX50" i="11"/>
  <c r="AW50" i="11"/>
  <c r="AT50" i="11"/>
  <c r="AS50" i="11"/>
  <c r="AP50" i="11"/>
  <c r="AO50" i="11"/>
  <c r="AL50" i="11"/>
  <c r="AK50" i="11"/>
  <c r="AH50" i="11"/>
  <c r="AG50" i="11"/>
  <c r="AD50" i="11"/>
  <c r="AC50" i="11"/>
  <c r="Z50" i="11"/>
  <c r="Y50" i="11"/>
  <c r="V50" i="11"/>
  <c r="U50" i="11"/>
  <c r="R50" i="11"/>
  <c r="Q50" i="11"/>
  <c r="N50" i="11"/>
  <c r="M50" i="11"/>
  <c r="J50" i="11"/>
  <c r="I50" i="11"/>
  <c r="H50" i="11"/>
  <c r="G50" i="11"/>
  <c r="D50" i="11"/>
  <c r="C50" i="11"/>
  <c r="DJ49" i="11"/>
  <c r="DI49" i="11"/>
  <c r="DD49" i="11"/>
  <c r="DC49" i="11"/>
  <c r="CX49" i="11"/>
  <c r="CW49" i="11"/>
  <c r="CR49" i="11"/>
  <c r="CQ49" i="11"/>
  <c r="CL49" i="11"/>
  <c r="CK49" i="11"/>
  <c r="CF49" i="11"/>
  <c r="CE49" i="11"/>
  <c r="BZ49" i="11"/>
  <c r="BY49" i="11"/>
  <c r="BT49" i="11"/>
  <c r="BS49" i="11"/>
  <c r="BN49" i="11"/>
  <c r="BM49" i="11"/>
  <c r="AV49" i="11"/>
  <c r="DL49" i="11" s="1"/>
  <c r="AU49" i="11"/>
  <c r="DK49" i="11" s="1"/>
  <c r="AR49" i="11"/>
  <c r="DF49" i="11" s="1"/>
  <c r="AQ49" i="11"/>
  <c r="DE49" i="11" s="1"/>
  <c r="AN49" i="11"/>
  <c r="CZ49" i="11" s="1"/>
  <c r="AM49" i="11"/>
  <c r="CY49" i="11" s="1"/>
  <c r="AJ49" i="11"/>
  <c r="CT49" i="11" s="1"/>
  <c r="AI49" i="11"/>
  <c r="CS49" i="11" s="1"/>
  <c r="AF49" i="11"/>
  <c r="CN49" i="11" s="1"/>
  <c r="AE49" i="11"/>
  <c r="CM49" i="11" s="1"/>
  <c r="AB49" i="11"/>
  <c r="CH49" i="11" s="1"/>
  <c r="AA49" i="11"/>
  <c r="CG49" i="11" s="1"/>
  <c r="X49" i="11"/>
  <c r="CB49" i="11" s="1"/>
  <c r="W49" i="11"/>
  <c r="CA49" i="11" s="1"/>
  <c r="T49" i="11"/>
  <c r="BV49" i="11" s="1"/>
  <c r="S49" i="11"/>
  <c r="BU49" i="11" s="1"/>
  <c r="P49" i="11"/>
  <c r="BP49" i="11" s="1"/>
  <c r="O49" i="11"/>
  <c r="BO49" i="11" s="1"/>
  <c r="DR48" i="11"/>
  <c r="DQ48" i="11"/>
  <c r="DP48" i="11"/>
  <c r="DO48" i="11"/>
  <c r="DN48" i="11"/>
  <c r="DM48" i="11"/>
  <c r="DL48" i="11"/>
  <c r="DK48" i="11"/>
  <c r="DH48" i="11"/>
  <c r="DG48" i="11"/>
  <c r="DF48" i="11"/>
  <c r="DE48" i="11"/>
  <c r="DB48" i="11"/>
  <c r="DA48" i="11"/>
  <c r="CZ48" i="11"/>
  <c r="CY48" i="11"/>
  <c r="CV48" i="11"/>
  <c r="CU48" i="11"/>
  <c r="CT48" i="11"/>
  <c r="CS48" i="11"/>
  <c r="CP48" i="11"/>
  <c r="CO48" i="11"/>
  <c r="CN48" i="11"/>
  <c r="CM48" i="11"/>
  <c r="CJ48" i="11"/>
  <c r="CI48" i="11"/>
  <c r="CH48" i="11"/>
  <c r="CG48" i="11"/>
  <c r="CD48" i="11"/>
  <c r="CC48" i="11"/>
  <c r="CB48" i="11"/>
  <c r="CA48" i="11"/>
  <c r="BX48" i="11"/>
  <c r="BW48" i="11"/>
  <c r="BV48" i="11"/>
  <c r="BU48" i="11"/>
  <c r="BR48" i="11"/>
  <c r="BQ48" i="11"/>
  <c r="BP48" i="11"/>
  <c r="BO48" i="11"/>
  <c r="BL48" i="11"/>
  <c r="BK48" i="11"/>
  <c r="BF48" i="11"/>
  <c r="BE48" i="11"/>
  <c r="BD48" i="11"/>
  <c r="BC48" i="11"/>
  <c r="AZ48" i="11"/>
  <c r="DT48" i="11" s="1"/>
  <c r="AY48" i="11"/>
  <c r="DS48" i="11" s="1"/>
  <c r="AX48" i="11"/>
  <c r="AW48" i="11"/>
  <c r="AT48" i="11"/>
  <c r="AS48" i="11"/>
  <c r="AP48" i="11"/>
  <c r="AO48" i="11"/>
  <c r="AL48" i="11"/>
  <c r="AK48" i="11"/>
  <c r="AH48" i="11"/>
  <c r="AG48" i="11"/>
  <c r="AD48" i="11"/>
  <c r="AC48" i="11"/>
  <c r="Z48" i="11"/>
  <c r="Y48" i="11"/>
  <c r="V48" i="11"/>
  <c r="U48" i="11"/>
  <c r="R48" i="11"/>
  <c r="Q48" i="11"/>
  <c r="N48" i="11"/>
  <c r="M48" i="11"/>
  <c r="J48" i="11"/>
  <c r="I48" i="11"/>
  <c r="H48" i="11"/>
  <c r="G48" i="11"/>
  <c r="D48" i="11"/>
  <c r="C48" i="11"/>
  <c r="DR46" i="11"/>
  <c r="DQ46" i="11"/>
  <c r="DP46" i="11"/>
  <c r="DO46" i="11"/>
  <c r="DN46" i="11"/>
  <c r="DM46" i="11"/>
  <c r="DL46" i="11"/>
  <c r="DK46" i="11"/>
  <c r="DH46" i="11"/>
  <c r="DG46" i="11"/>
  <c r="DF46" i="11"/>
  <c r="DE46" i="11"/>
  <c r="DB46" i="11"/>
  <c r="DA46" i="11"/>
  <c r="CZ46" i="11"/>
  <c r="CY46" i="11"/>
  <c r="CV46" i="11"/>
  <c r="CU46" i="11"/>
  <c r="CT46" i="11"/>
  <c r="CS46" i="11"/>
  <c r="CP46" i="11"/>
  <c r="CO46" i="11"/>
  <c r="CN46" i="11"/>
  <c r="CM46" i="11"/>
  <c r="CJ46" i="11"/>
  <c r="CI46" i="11"/>
  <c r="CH46" i="11"/>
  <c r="CG46" i="11"/>
  <c r="CD46" i="11"/>
  <c r="CC46" i="11"/>
  <c r="CB46" i="11"/>
  <c r="CA46" i="11"/>
  <c r="BX46" i="11"/>
  <c r="BW46" i="11"/>
  <c r="BV46" i="11"/>
  <c r="BU46" i="11"/>
  <c r="BR46" i="11"/>
  <c r="BQ46" i="11"/>
  <c r="BP46" i="11"/>
  <c r="BO46" i="11"/>
  <c r="BL46" i="11"/>
  <c r="BK46" i="11"/>
  <c r="BF46" i="11"/>
  <c r="BE46" i="11"/>
  <c r="BD46" i="11"/>
  <c r="BC46" i="11"/>
  <c r="AZ46" i="11"/>
  <c r="DT46" i="11" s="1"/>
  <c r="AY46" i="11"/>
  <c r="DS46" i="11" s="1"/>
  <c r="AX46" i="11"/>
  <c r="AW46" i="11"/>
  <c r="AT46" i="11"/>
  <c r="AS46" i="11"/>
  <c r="AP46" i="11"/>
  <c r="AO46" i="11"/>
  <c r="AL46" i="11"/>
  <c r="AK46" i="11"/>
  <c r="AH46" i="11"/>
  <c r="AG46" i="11"/>
  <c r="AD46" i="11"/>
  <c r="AC46" i="11"/>
  <c r="Z46" i="11"/>
  <c r="Y46" i="11"/>
  <c r="V46" i="11"/>
  <c r="U46" i="11"/>
  <c r="R46" i="11"/>
  <c r="Q46" i="11"/>
  <c r="N46" i="11"/>
  <c r="M46" i="11"/>
  <c r="J46" i="11"/>
  <c r="I46" i="11"/>
  <c r="H46" i="11"/>
  <c r="G46" i="11"/>
  <c r="D46" i="11"/>
  <c r="C46" i="11"/>
  <c r="DR45" i="11"/>
  <c r="DQ45" i="11"/>
  <c r="DP45" i="11"/>
  <c r="DO45" i="11"/>
  <c r="DN45" i="11"/>
  <c r="DM45" i="11"/>
  <c r="DH45" i="11"/>
  <c r="DG45" i="11"/>
  <c r="DB45" i="11"/>
  <c r="DA45" i="11"/>
  <c r="CV45" i="11"/>
  <c r="CU45" i="11"/>
  <c r="CP45" i="11"/>
  <c r="CO45" i="11"/>
  <c r="CJ45" i="11"/>
  <c r="CI45" i="11"/>
  <c r="CD45" i="11"/>
  <c r="CC45" i="11"/>
  <c r="BX45" i="11"/>
  <c r="BW45" i="11"/>
  <c r="BR45" i="11"/>
  <c r="BQ45" i="11"/>
  <c r="BL45" i="11"/>
  <c r="BK45" i="11"/>
  <c r="BF45" i="11"/>
  <c r="BE45" i="11"/>
  <c r="BD45" i="11"/>
  <c r="BC45" i="11"/>
  <c r="AZ45" i="11"/>
  <c r="DT45" i="11" s="1"/>
  <c r="AY45" i="11"/>
  <c r="DS45" i="11" s="1"/>
  <c r="AX45" i="11"/>
  <c r="AW45" i="11"/>
  <c r="AT45" i="11"/>
  <c r="AS45" i="11"/>
  <c r="AP45" i="11"/>
  <c r="AO45" i="11"/>
  <c r="AL45" i="11"/>
  <c r="AK45" i="11"/>
  <c r="AH45" i="11"/>
  <c r="AG45" i="11"/>
  <c r="AD45" i="11"/>
  <c r="AC45" i="11"/>
  <c r="Z45" i="11"/>
  <c r="Y45" i="11"/>
  <c r="V45" i="11"/>
  <c r="U45" i="11"/>
  <c r="R45" i="11"/>
  <c r="Q45" i="11"/>
  <c r="N45" i="11"/>
  <c r="M45" i="11"/>
  <c r="J45" i="11"/>
  <c r="I45" i="11"/>
  <c r="H45" i="11"/>
  <c r="G45" i="11"/>
  <c r="D45" i="11"/>
  <c r="C45" i="11"/>
  <c r="DR44" i="11"/>
  <c r="DQ44" i="11"/>
  <c r="DP44" i="11"/>
  <c r="DO44" i="11"/>
  <c r="DN44" i="11"/>
  <c r="DM44" i="11"/>
  <c r="DH44" i="11"/>
  <c r="DG44" i="11"/>
  <c r="DB44" i="11"/>
  <c r="DA44" i="11"/>
  <c r="CV44" i="11"/>
  <c r="CU44" i="11"/>
  <c r="CP44" i="11"/>
  <c r="CO44" i="11"/>
  <c r="CJ44" i="11"/>
  <c r="CI44" i="11"/>
  <c r="CD44" i="11"/>
  <c r="CC44" i="11"/>
  <c r="BX44" i="11"/>
  <c r="BW44" i="11"/>
  <c r="BR44" i="11"/>
  <c r="BQ44" i="11"/>
  <c r="BL44" i="11"/>
  <c r="BK44" i="11"/>
  <c r="BF44" i="11"/>
  <c r="BE44" i="11"/>
  <c r="BD44" i="11"/>
  <c r="BC44" i="11"/>
  <c r="AZ44" i="11"/>
  <c r="DT44" i="11" s="1"/>
  <c r="AY44" i="11"/>
  <c r="DS44" i="11" s="1"/>
  <c r="AX44" i="11"/>
  <c r="AW44" i="11"/>
  <c r="AT44" i="11"/>
  <c r="AS44" i="11"/>
  <c r="AP44" i="11"/>
  <c r="AO44" i="11"/>
  <c r="AL44" i="11"/>
  <c r="AK44" i="11"/>
  <c r="AH44" i="11"/>
  <c r="AG44" i="11"/>
  <c r="AD44" i="11"/>
  <c r="AC44" i="11"/>
  <c r="Z44" i="11"/>
  <c r="Y44" i="11"/>
  <c r="V44" i="11"/>
  <c r="U44" i="11"/>
  <c r="R44" i="11"/>
  <c r="Q44" i="11"/>
  <c r="N44" i="11"/>
  <c r="M44" i="11"/>
  <c r="J44" i="11"/>
  <c r="I44" i="11"/>
  <c r="H44" i="11"/>
  <c r="G44" i="11"/>
  <c r="D44" i="11"/>
  <c r="C44" i="11"/>
  <c r="DR43" i="11"/>
  <c r="DQ43" i="11"/>
  <c r="DP43" i="11"/>
  <c r="DO43" i="11"/>
  <c r="DN43" i="11"/>
  <c r="DM43" i="11"/>
  <c r="DH43" i="11"/>
  <c r="DG43" i="11"/>
  <c r="DB43" i="11"/>
  <c r="DA43" i="11"/>
  <c r="CV43" i="11"/>
  <c r="CU43" i="11"/>
  <c r="CP43" i="11"/>
  <c r="CO43" i="11"/>
  <c r="CJ43" i="11"/>
  <c r="CI43" i="11"/>
  <c r="CD43" i="11"/>
  <c r="CC43" i="11"/>
  <c r="BX43" i="11"/>
  <c r="BW43" i="11"/>
  <c r="BR43" i="11"/>
  <c r="BQ43" i="11"/>
  <c r="BL43" i="11"/>
  <c r="BK43" i="11"/>
  <c r="BF43" i="11"/>
  <c r="BE43" i="11"/>
  <c r="BD43" i="11"/>
  <c r="BC43" i="11"/>
  <c r="AZ43" i="11"/>
  <c r="DT43" i="11" s="1"/>
  <c r="AY43" i="11"/>
  <c r="DS43" i="11" s="1"/>
  <c r="AX43" i="11"/>
  <c r="AW43" i="11"/>
  <c r="AT43" i="11"/>
  <c r="AS43" i="11"/>
  <c r="AP43" i="11"/>
  <c r="AO43" i="11"/>
  <c r="AL43" i="11"/>
  <c r="AK43" i="11"/>
  <c r="AH43" i="11"/>
  <c r="AG43" i="11"/>
  <c r="AD43" i="11"/>
  <c r="AC43" i="11"/>
  <c r="Z43" i="11"/>
  <c r="Y43" i="11"/>
  <c r="V43" i="11"/>
  <c r="U43" i="11"/>
  <c r="R43" i="11"/>
  <c r="Q43" i="11"/>
  <c r="N43" i="11"/>
  <c r="M43" i="11"/>
  <c r="J43" i="11"/>
  <c r="I43" i="11"/>
  <c r="H43" i="11"/>
  <c r="G43" i="11"/>
  <c r="D43" i="11"/>
  <c r="C43" i="11"/>
  <c r="DR42" i="11"/>
  <c r="DQ42" i="11"/>
  <c r="DP42" i="11"/>
  <c r="DO42" i="11"/>
  <c r="DN42" i="11"/>
  <c r="DM42" i="11"/>
  <c r="DH42" i="11"/>
  <c r="DG42" i="11"/>
  <c r="DB42" i="11"/>
  <c r="DA42" i="11"/>
  <c r="CV42" i="11"/>
  <c r="CU42" i="11"/>
  <c r="CP42" i="11"/>
  <c r="CO42" i="11"/>
  <c r="CJ42" i="11"/>
  <c r="CI42" i="11"/>
  <c r="CD42" i="11"/>
  <c r="CC42" i="11"/>
  <c r="BX42" i="11"/>
  <c r="BW42" i="11"/>
  <c r="BR42" i="11"/>
  <c r="BQ42" i="11"/>
  <c r="BL42" i="11"/>
  <c r="BK42" i="11"/>
  <c r="BF42" i="11"/>
  <c r="BE42" i="11"/>
  <c r="BD42" i="11"/>
  <c r="BC42" i="11"/>
  <c r="AZ42" i="11"/>
  <c r="DT42" i="11" s="1"/>
  <c r="AY42" i="11"/>
  <c r="DS42" i="11" s="1"/>
  <c r="AX42" i="11"/>
  <c r="AW42" i="11"/>
  <c r="AT42" i="11"/>
  <c r="AS42" i="11"/>
  <c r="AP42" i="11"/>
  <c r="AO42" i="11"/>
  <c r="AL42" i="11"/>
  <c r="AK42" i="11"/>
  <c r="AH42" i="11"/>
  <c r="AG42" i="11"/>
  <c r="AD42" i="11"/>
  <c r="AC42" i="11"/>
  <c r="Z42" i="11"/>
  <c r="Y42" i="11"/>
  <c r="V42" i="11"/>
  <c r="U42" i="11"/>
  <c r="R42" i="11"/>
  <c r="Q42" i="11"/>
  <c r="N42" i="11"/>
  <c r="M42" i="11"/>
  <c r="J42" i="11"/>
  <c r="I42" i="11"/>
  <c r="H42" i="11"/>
  <c r="G42" i="11"/>
  <c r="D42" i="11"/>
  <c r="C42" i="11"/>
  <c r="DR41" i="11"/>
  <c r="DQ41" i="11"/>
  <c r="DP41" i="11"/>
  <c r="DO41" i="11"/>
  <c r="DN41" i="11"/>
  <c r="DM41" i="11"/>
  <c r="DL41" i="11"/>
  <c r="DK41" i="11"/>
  <c r="DH41" i="11"/>
  <c r="DG41" i="11"/>
  <c r="DF41" i="11"/>
  <c r="DE41" i="11"/>
  <c r="DB41" i="11"/>
  <c r="DA41" i="11"/>
  <c r="CZ41" i="11"/>
  <c r="CY41" i="11"/>
  <c r="CV41" i="11"/>
  <c r="CU41" i="11"/>
  <c r="CT41" i="11"/>
  <c r="CS41" i="11"/>
  <c r="CP41" i="11"/>
  <c r="CO41" i="11"/>
  <c r="CN41" i="11"/>
  <c r="CM41" i="11"/>
  <c r="CJ41" i="11"/>
  <c r="CI41" i="11"/>
  <c r="CH41" i="11"/>
  <c r="CG41" i="11"/>
  <c r="CD41" i="11"/>
  <c r="CC41" i="11"/>
  <c r="CB41" i="11"/>
  <c r="CA41" i="11"/>
  <c r="BX41" i="11"/>
  <c r="BW41" i="11"/>
  <c r="BV41" i="11"/>
  <c r="BU41" i="11"/>
  <c r="BR41" i="11"/>
  <c r="BQ41" i="11"/>
  <c r="BP41" i="11"/>
  <c r="BO41" i="11"/>
  <c r="BL41" i="11"/>
  <c r="BK41" i="11"/>
  <c r="BF41" i="11"/>
  <c r="BE41" i="11"/>
  <c r="BD41" i="11"/>
  <c r="BC41" i="11"/>
  <c r="AZ41" i="11"/>
  <c r="DT41" i="11" s="1"/>
  <c r="AY41" i="11"/>
  <c r="DS41" i="11" s="1"/>
  <c r="AX41" i="11"/>
  <c r="AW41" i="11"/>
  <c r="AT41" i="11"/>
  <c r="AS41" i="11"/>
  <c r="AP41" i="11"/>
  <c r="AO41" i="11"/>
  <c r="AL41" i="11"/>
  <c r="AK41" i="11"/>
  <c r="AH41" i="11"/>
  <c r="AG41" i="11"/>
  <c r="AD41" i="11"/>
  <c r="AC41" i="11"/>
  <c r="Z41" i="11"/>
  <c r="Y41" i="11"/>
  <c r="V41" i="11"/>
  <c r="U41" i="11"/>
  <c r="R41" i="11"/>
  <c r="Q41" i="11"/>
  <c r="N41" i="11"/>
  <c r="M41" i="11"/>
  <c r="J41" i="11"/>
  <c r="I41" i="11"/>
  <c r="H41" i="11"/>
  <c r="G41" i="11"/>
  <c r="D41" i="11"/>
  <c r="C41" i="11"/>
  <c r="DR40" i="11"/>
  <c r="DQ40" i="11"/>
  <c r="DP40" i="11"/>
  <c r="DO40" i="11"/>
  <c r="DN40" i="11"/>
  <c r="DM40" i="11"/>
  <c r="DH40" i="11"/>
  <c r="DG40" i="11"/>
  <c r="DB40" i="11"/>
  <c r="DA40" i="11"/>
  <c r="CV40" i="11"/>
  <c r="CU40" i="11"/>
  <c r="CP40" i="11"/>
  <c r="CO40" i="11"/>
  <c r="CJ40" i="11"/>
  <c r="CI40" i="11"/>
  <c r="CD40" i="11"/>
  <c r="CC40" i="11"/>
  <c r="BX40" i="11"/>
  <c r="BW40" i="11"/>
  <c r="BR40" i="11"/>
  <c r="BQ40" i="11"/>
  <c r="BL40" i="11"/>
  <c r="BK40" i="11"/>
  <c r="BF40" i="11"/>
  <c r="BE40" i="11"/>
  <c r="BD40" i="11"/>
  <c r="BC40" i="11"/>
  <c r="AZ40" i="11"/>
  <c r="DT40" i="11" s="1"/>
  <c r="AY40" i="11"/>
  <c r="DS40" i="11" s="1"/>
  <c r="AX40" i="11"/>
  <c r="AW40" i="11"/>
  <c r="AT40" i="11"/>
  <c r="AS40" i="11"/>
  <c r="AP40" i="11"/>
  <c r="AO40" i="11"/>
  <c r="AL40" i="11"/>
  <c r="AK40" i="11"/>
  <c r="AH40" i="11"/>
  <c r="AG40" i="11"/>
  <c r="AD40" i="11"/>
  <c r="AC40" i="11"/>
  <c r="Z40" i="11"/>
  <c r="Y40" i="11"/>
  <c r="V40" i="11"/>
  <c r="U40" i="11"/>
  <c r="R40" i="11"/>
  <c r="Q40" i="11"/>
  <c r="N40" i="11"/>
  <c r="M40" i="11"/>
  <c r="J40" i="11"/>
  <c r="I40" i="11"/>
  <c r="H40" i="11"/>
  <c r="G40" i="11"/>
  <c r="D40" i="11"/>
  <c r="C40" i="11"/>
  <c r="DR39" i="11"/>
  <c r="DQ39" i="11"/>
  <c r="DP39" i="11"/>
  <c r="DO39" i="11"/>
  <c r="DN39" i="11"/>
  <c r="DM39" i="11"/>
  <c r="DH39" i="11"/>
  <c r="DG39" i="11"/>
  <c r="DB39" i="11"/>
  <c r="DA39" i="11"/>
  <c r="CV39" i="11"/>
  <c r="CU39" i="11"/>
  <c r="CP39" i="11"/>
  <c r="CO39" i="11"/>
  <c r="CJ39" i="11"/>
  <c r="CI39" i="11"/>
  <c r="CD39" i="11"/>
  <c r="CC39" i="11"/>
  <c r="BX39" i="11"/>
  <c r="BW39" i="11"/>
  <c r="BR39" i="11"/>
  <c r="BQ39" i="11"/>
  <c r="BL39" i="11"/>
  <c r="BK39" i="11"/>
  <c r="BF39" i="11"/>
  <c r="BE39" i="11"/>
  <c r="BD39" i="11"/>
  <c r="BC39" i="11"/>
  <c r="AZ39" i="11"/>
  <c r="AY39" i="11"/>
  <c r="DS39" i="11" s="1"/>
  <c r="AX39" i="11"/>
  <c r="AW39" i="11"/>
  <c r="AT39" i="11"/>
  <c r="AS39" i="11"/>
  <c r="AP39" i="11"/>
  <c r="AO39" i="11"/>
  <c r="AL39" i="11"/>
  <c r="AK39" i="11"/>
  <c r="AH39" i="11"/>
  <c r="AG39" i="11"/>
  <c r="AD39" i="11"/>
  <c r="AC39" i="11"/>
  <c r="Z39" i="11"/>
  <c r="Y39" i="11"/>
  <c r="V39" i="11"/>
  <c r="U39" i="11"/>
  <c r="R39" i="11"/>
  <c r="Q39" i="11"/>
  <c r="N39" i="11"/>
  <c r="M39" i="11"/>
  <c r="J39" i="11"/>
  <c r="I39" i="11"/>
  <c r="H39" i="11"/>
  <c r="G39" i="11"/>
  <c r="D39" i="11"/>
  <c r="C39" i="11"/>
  <c r="DR36" i="11"/>
  <c r="DQ36" i="11"/>
  <c r="DP36" i="11"/>
  <c r="DO36" i="11"/>
  <c r="DN36" i="11"/>
  <c r="DM36" i="11"/>
  <c r="DH36" i="11"/>
  <c r="DG36" i="11"/>
  <c r="DB36" i="11"/>
  <c r="DA36" i="11"/>
  <c r="CV36" i="11"/>
  <c r="CU36" i="11"/>
  <c r="CP36" i="11"/>
  <c r="CO36" i="11"/>
  <c r="CJ36" i="11"/>
  <c r="CI36" i="11"/>
  <c r="CD36" i="11"/>
  <c r="CC36" i="11"/>
  <c r="BX36" i="11"/>
  <c r="BW36" i="11"/>
  <c r="BR36" i="11"/>
  <c r="BQ36" i="11"/>
  <c r="BL36" i="11"/>
  <c r="BK36" i="11"/>
  <c r="BF36" i="11"/>
  <c r="BE36" i="11"/>
  <c r="BD36" i="11"/>
  <c r="BC36" i="11"/>
  <c r="AZ36" i="11"/>
  <c r="DT36" i="11" s="1"/>
  <c r="AY36" i="11"/>
  <c r="DS36" i="11" s="1"/>
  <c r="AX36" i="11"/>
  <c r="AW36" i="11"/>
  <c r="AT36" i="11"/>
  <c r="AS36" i="11"/>
  <c r="AP36" i="11"/>
  <c r="AO36" i="11"/>
  <c r="AL36" i="11"/>
  <c r="AK36" i="11"/>
  <c r="AH36" i="11"/>
  <c r="AG36" i="11"/>
  <c r="AD36" i="11"/>
  <c r="AC36" i="11"/>
  <c r="Z36" i="11"/>
  <c r="Y36" i="11"/>
  <c r="V36" i="11"/>
  <c r="U36" i="11"/>
  <c r="R36" i="11"/>
  <c r="Q36" i="11"/>
  <c r="N36" i="11"/>
  <c r="M36" i="11"/>
  <c r="J36" i="11"/>
  <c r="I36" i="11"/>
  <c r="H36" i="11"/>
  <c r="G36" i="11"/>
  <c r="D36" i="11"/>
  <c r="C36" i="11"/>
  <c r="DR35" i="11"/>
  <c r="DQ35" i="11"/>
  <c r="DP35" i="11"/>
  <c r="DO35" i="11"/>
  <c r="DN35" i="11"/>
  <c r="DM35" i="11"/>
  <c r="DH35" i="11"/>
  <c r="DG35" i="11"/>
  <c r="DB35" i="11"/>
  <c r="DA35" i="11"/>
  <c r="CV35" i="11"/>
  <c r="CU35" i="11"/>
  <c r="CP35" i="11"/>
  <c r="CO35" i="11"/>
  <c r="CJ35" i="11"/>
  <c r="CI35" i="11"/>
  <c r="CD35" i="11"/>
  <c r="CC35" i="11"/>
  <c r="BX35" i="11"/>
  <c r="BW35" i="11"/>
  <c r="BR35" i="11"/>
  <c r="BQ35" i="11"/>
  <c r="BL35" i="11"/>
  <c r="BK35" i="11"/>
  <c r="BF35" i="11"/>
  <c r="BE35" i="11"/>
  <c r="BD35" i="11"/>
  <c r="BC35" i="11"/>
  <c r="AZ35" i="11"/>
  <c r="DT35" i="11" s="1"/>
  <c r="AY35" i="11"/>
  <c r="DS35" i="11" s="1"/>
  <c r="AX35" i="11"/>
  <c r="AW35" i="11"/>
  <c r="AT35" i="11"/>
  <c r="AS35" i="11"/>
  <c r="AP35" i="11"/>
  <c r="AO35" i="11"/>
  <c r="AL35" i="11"/>
  <c r="AK35" i="11"/>
  <c r="AH35" i="11"/>
  <c r="AG35" i="11"/>
  <c r="AD35" i="11"/>
  <c r="AC35" i="11"/>
  <c r="Z35" i="11"/>
  <c r="Y35" i="11"/>
  <c r="V35" i="11"/>
  <c r="U35" i="11"/>
  <c r="R35" i="11"/>
  <c r="Q35" i="11"/>
  <c r="N35" i="11"/>
  <c r="M35" i="11"/>
  <c r="J35" i="11"/>
  <c r="I35" i="11"/>
  <c r="H35" i="11"/>
  <c r="G35" i="11"/>
  <c r="D35" i="11"/>
  <c r="C35" i="11"/>
  <c r="DR34" i="11"/>
  <c r="DQ34" i="11"/>
  <c r="DP34" i="11"/>
  <c r="DO34" i="11"/>
  <c r="DN34" i="11"/>
  <c r="DM34" i="11"/>
  <c r="DH34" i="11"/>
  <c r="DG34" i="11"/>
  <c r="DB34" i="11"/>
  <c r="DA34" i="11"/>
  <c r="CV34" i="11"/>
  <c r="CU34" i="11"/>
  <c r="CP34" i="11"/>
  <c r="CO34" i="11"/>
  <c r="CJ34" i="11"/>
  <c r="CI34" i="11"/>
  <c r="CD34" i="11"/>
  <c r="CC34" i="11"/>
  <c r="BX34" i="11"/>
  <c r="BW34" i="11"/>
  <c r="BR34" i="11"/>
  <c r="BQ34" i="11"/>
  <c r="BL34" i="11"/>
  <c r="BK34" i="11"/>
  <c r="BF34" i="11"/>
  <c r="BE34" i="11"/>
  <c r="BD34" i="11"/>
  <c r="BC34" i="11"/>
  <c r="AZ34" i="11"/>
  <c r="DT34" i="11" s="1"/>
  <c r="AY34" i="11"/>
  <c r="DS34" i="11" s="1"/>
  <c r="AX34" i="11"/>
  <c r="AW34" i="11"/>
  <c r="AT34" i="11"/>
  <c r="AS34" i="11"/>
  <c r="AP34" i="11"/>
  <c r="AO34" i="11"/>
  <c r="AL34" i="11"/>
  <c r="AK34" i="11"/>
  <c r="AH34" i="11"/>
  <c r="AG34" i="11"/>
  <c r="AD34" i="11"/>
  <c r="AC34" i="11"/>
  <c r="Z34" i="11"/>
  <c r="Y34" i="11"/>
  <c r="V34" i="11"/>
  <c r="U34" i="11"/>
  <c r="R34" i="11"/>
  <c r="Q34" i="11"/>
  <c r="N34" i="11"/>
  <c r="M34" i="11"/>
  <c r="J34" i="11"/>
  <c r="I34" i="11"/>
  <c r="H34" i="11"/>
  <c r="G34" i="11"/>
  <c r="D34" i="11"/>
  <c r="C34" i="11"/>
  <c r="DR33" i="11"/>
  <c r="DQ33" i="11"/>
  <c r="DP33" i="11"/>
  <c r="DO33" i="11"/>
  <c r="DN33" i="11"/>
  <c r="DM33" i="11"/>
  <c r="DH33" i="11"/>
  <c r="DG33" i="11"/>
  <c r="DB33" i="11"/>
  <c r="DA33" i="11"/>
  <c r="CV33" i="11"/>
  <c r="CU33" i="11"/>
  <c r="CP33" i="11"/>
  <c r="CO33" i="11"/>
  <c r="CJ33" i="11"/>
  <c r="CI33" i="11"/>
  <c r="CD33" i="11"/>
  <c r="CC33" i="11"/>
  <c r="BX33" i="11"/>
  <c r="BW33" i="11"/>
  <c r="BR33" i="11"/>
  <c r="BQ33" i="11"/>
  <c r="BL33" i="11"/>
  <c r="BK33" i="11"/>
  <c r="BF33" i="11"/>
  <c r="BE33" i="11"/>
  <c r="BD33" i="11"/>
  <c r="BC33" i="11"/>
  <c r="AZ33" i="11"/>
  <c r="DT33" i="11" s="1"/>
  <c r="AY33" i="11"/>
  <c r="DS33" i="11" s="1"/>
  <c r="AX33" i="11"/>
  <c r="AW33" i="11"/>
  <c r="AT33" i="11"/>
  <c r="AS33" i="11"/>
  <c r="AP33" i="11"/>
  <c r="AO33" i="11"/>
  <c r="AL33" i="11"/>
  <c r="AK33" i="11"/>
  <c r="AH33" i="11"/>
  <c r="AG33" i="11"/>
  <c r="AD33" i="11"/>
  <c r="AC33" i="11"/>
  <c r="Z33" i="11"/>
  <c r="Y33" i="11"/>
  <c r="V33" i="11"/>
  <c r="U33" i="11"/>
  <c r="R33" i="11"/>
  <c r="Q33" i="11"/>
  <c r="N33" i="11"/>
  <c r="M33" i="11"/>
  <c r="J33" i="11"/>
  <c r="I33" i="11"/>
  <c r="H33" i="11"/>
  <c r="G33" i="11"/>
  <c r="D33" i="11"/>
  <c r="C33" i="11"/>
  <c r="DR32" i="11"/>
  <c r="DQ32" i="11"/>
  <c r="DP32" i="11"/>
  <c r="DO32" i="11"/>
  <c r="DN32" i="11"/>
  <c r="DM32" i="11"/>
  <c r="DH32" i="11"/>
  <c r="DG32" i="11"/>
  <c r="DB32" i="11"/>
  <c r="DA32" i="11"/>
  <c r="CV32" i="11"/>
  <c r="CU32" i="11"/>
  <c r="CP32" i="11"/>
  <c r="CO32" i="11"/>
  <c r="CJ32" i="11"/>
  <c r="CI32" i="11"/>
  <c r="CD32" i="11"/>
  <c r="CC32" i="11"/>
  <c r="BX32" i="11"/>
  <c r="BW32" i="11"/>
  <c r="BR32" i="11"/>
  <c r="BQ32" i="11"/>
  <c r="BL32" i="11"/>
  <c r="BK32" i="11"/>
  <c r="BF32" i="11"/>
  <c r="BE32" i="11"/>
  <c r="BD32" i="11"/>
  <c r="BC32" i="11"/>
  <c r="AZ32" i="11"/>
  <c r="DT32" i="11" s="1"/>
  <c r="AY32" i="11"/>
  <c r="DS32" i="11" s="1"/>
  <c r="AX32" i="11"/>
  <c r="AW32" i="11"/>
  <c r="AT32" i="11"/>
  <c r="AS32" i="11"/>
  <c r="AP32" i="11"/>
  <c r="AO32" i="11"/>
  <c r="AL32" i="11"/>
  <c r="AK32" i="11"/>
  <c r="AH32" i="11"/>
  <c r="AG32" i="11"/>
  <c r="AD32" i="11"/>
  <c r="AC32" i="11"/>
  <c r="Z32" i="11"/>
  <c r="Y32" i="11"/>
  <c r="V32" i="11"/>
  <c r="U32" i="11"/>
  <c r="R32" i="11"/>
  <c r="Q32" i="11"/>
  <c r="N32" i="11"/>
  <c r="M32" i="11"/>
  <c r="J32" i="11"/>
  <c r="I32" i="11"/>
  <c r="H32" i="11"/>
  <c r="G32" i="11"/>
  <c r="D32" i="11"/>
  <c r="C32" i="11"/>
  <c r="DR31" i="11"/>
  <c r="DQ31" i="11"/>
  <c r="DP31" i="11"/>
  <c r="DO31" i="11"/>
  <c r="DN31" i="11"/>
  <c r="DM31" i="11"/>
  <c r="DH31" i="11"/>
  <c r="DG31" i="11"/>
  <c r="DB31" i="11"/>
  <c r="DA31" i="11"/>
  <c r="CV31" i="11"/>
  <c r="CU31" i="11"/>
  <c r="CP31" i="11"/>
  <c r="CO31" i="11"/>
  <c r="CJ31" i="11"/>
  <c r="CI31" i="11"/>
  <c r="CD31" i="11"/>
  <c r="CC31" i="11"/>
  <c r="BX31" i="11"/>
  <c r="BW31" i="11"/>
  <c r="BR31" i="11"/>
  <c r="BQ31" i="11"/>
  <c r="BL31" i="11"/>
  <c r="BK31" i="11"/>
  <c r="BF31" i="11"/>
  <c r="BE31" i="11"/>
  <c r="BD31" i="11"/>
  <c r="BC31" i="11"/>
  <c r="AZ31" i="11"/>
  <c r="DT31" i="11" s="1"/>
  <c r="AY31" i="11"/>
  <c r="DS31" i="11" s="1"/>
  <c r="AX31" i="11"/>
  <c r="AW31" i="11"/>
  <c r="AT31" i="11"/>
  <c r="AS31" i="11"/>
  <c r="AP31" i="11"/>
  <c r="AO31" i="11"/>
  <c r="AL31" i="11"/>
  <c r="AK31" i="11"/>
  <c r="AH31" i="11"/>
  <c r="AG31" i="11"/>
  <c r="AD31" i="11"/>
  <c r="AC31" i="11"/>
  <c r="Z31" i="11"/>
  <c r="Y31" i="11"/>
  <c r="V31" i="11"/>
  <c r="U31" i="11"/>
  <c r="R31" i="11"/>
  <c r="Q31" i="11"/>
  <c r="N31" i="11"/>
  <c r="M31" i="11"/>
  <c r="J31" i="11"/>
  <c r="I31" i="11"/>
  <c r="H31" i="11"/>
  <c r="G31" i="11"/>
  <c r="D31" i="11"/>
  <c r="C31" i="11"/>
  <c r="DR30" i="11"/>
  <c r="DQ30" i="11"/>
  <c r="DP30" i="11"/>
  <c r="DO30" i="11"/>
  <c r="DN30" i="11"/>
  <c r="DM30" i="11"/>
  <c r="DH30" i="11"/>
  <c r="DG30" i="11"/>
  <c r="DB30" i="11"/>
  <c r="DA30" i="11"/>
  <c r="CV30" i="11"/>
  <c r="CU30" i="11"/>
  <c r="CP30" i="11"/>
  <c r="CO30" i="11"/>
  <c r="CJ30" i="11"/>
  <c r="CI30" i="11"/>
  <c r="CD30" i="11"/>
  <c r="CC30" i="11"/>
  <c r="BX30" i="11"/>
  <c r="BW30" i="11"/>
  <c r="BR30" i="11"/>
  <c r="BQ30" i="11"/>
  <c r="BL30" i="11"/>
  <c r="BK30" i="11"/>
  <c r="BF30" i="11"/>
  <c r="BE30" i="11"/>
  <c r="BD30" i="11"/>
  <c r="BC30" i="11"/>
  <c r="AZ30" i="11"/>
  <c r="DT30" i="11" s="1"/>
  <c r="AY30" i="11"/>
  <c r="DS30" i="11" s="1"/>
  <c r="AX30" i="11"/>
  <c r="AW30" i="11"/>
  <c r="AT30" i="11"/>
  <c r="AS30" i="11"/>
  <c r="AP30" i="11"/>
  <c r="AO30" i="11"/>
  <c r="AL30" i="11"/>
  <c r="AK30" i="11"/>
  <c r="AH30" i="11"/>
  <c r="AG30" i="11"/>
  <c r="AD30" i="11"/>
  <c r="AC30" i="11"/>
  <c r="Z30" i="11"/>
  <c r="Y30" i="11"/>
  <c r="V30" i="11"/>
  <c r="U30" i="11"/>
  <c r="R30" i="11"/>
  <c r="Q30" i="11"/>
  <c r="N30" i="11"/>
  <c r="M30" i="11"/>
  <c r="J30" i="11"/>
  <c r="I30" i="11"/>
  <c r="H30" i="11"/>
  <c r="G30" i="11"/>
  <c r="D30" i="11"/>
  <c r="C30" i="11"/>
  <c r="DR29" i="11"/>
  <c r="DQ29" i="11"/>
  <c r="DP29" i="11"/>
  <c r="DO29" i="11"/>
  <c r="DN29" i="11"/>
  <c r="DM29" i="11"/>
  <c r="DH29" i="11"/>
  <c r="DG29" i="11"/>
  <c r="DB29" i="11"/>
  <c r="DA29" i="11"/>
  <c r="CV29" i="11"/>
  <c r="CU29" i="11"/>
  <c r="CP29" i="11"/>
  <c r="CO29" i="11"/>
  <c r="CJ29" i="11"/>
  <c r="CI29" i="11"/>
  <c r="CD29" i="11"/>
  <c r="CC29" i="11"/>
  <c r="BX29" i="11"/>
  <c r="BW29" i="11"/>
  <c r="BR29" i="11"/>
  <c r="BQ29" i="11"/>
  <c r="BL29" i="11"/>
  <c r="BK29" i="11"/>
  <c r="BF29" i="11"/>
  <c r="BE29" i="11"/>
  <c r="BD29" i="11"/>
  <c r="BC29" i="11"/>
  <c r="AZ29" i="11"/>
  <c r="DT29" i="11" s="1"/>
  <c r="AY29" i="11"/>
  <c r="DS29" i="11" s="1"/>
  <c r="AX29" i="11"/>
  <c r="AW29" i="11"/>
  <c r="AT29" i="11"/>
  <c r="AS29" i="11"/>
  <c r="AP29" i="11"/>
  <c r="AO29" i="11"/>
  <c r="AL29" i="11"/>
  <c r="AK29" i="11"/>
  <c r="AH29" i="11"/>
  <c r="AG29" i="11"/>
  <c r="AD29" i="11"/>
  <c r="AC29" i="11"/>
  <c r="Z29" i="11"/>
  <c r="Y29" i="11"/>
  <c r="V29" i="11"/>
  <c r="U29" i="11"/>
  <c r="R29" i="11"/>
  <c r="Q29" i="11"/>
  <c r="N29" i="11"/>
  <c r="M29" i="11"/>
  <c r="J29" i="11"/>
  <c r="I29" i="11"/>
  <c r="H29" i="11"/>
  <c r="G29" i="11"/>
  <c r="D29" i="11"/>
  <c r="C29" i="11"/>
  <c r="DR28" i="11"/>
  <c r="DQ28" i="11"/>
  <c r="DP28" i="11"/>
  <c r="DO28" i="11"/>
  <c r="DN28" i="11"/>
  <c r="DM28" i="11"/>
  <c r="DH28" i="11"/>
  <c r="DG28" i="11"/>
  <c r="DB28" i="11"/>
  <c r="DA28" i="11"/>
  <c r="CV28" i="11"/>
  <c r="CU28" i="11"/>
  <c r="CP28" i="11"/>
  <c r="CO28" i="11"/>
  <c r="CJ28" i="11"/>
  <c r="CI28" i="11"/>
  <c r="CD28" i="11"/>
  <c r="CC28" i="11"/>
  <c r="BX28" i="11"/>
  <c r="BW28" i="11"/>
  <c r="BR28" i="11"/>
  <c r="BQ28" i="11"/>
  <c r="BL28" i="11"/>
  <c r="BK28" i="11"/>
  <c r="BF28" i="11"/>
  <c r="BE28" i="11"/>
  <c r="BD28" i="11"/>
  <c r="BC28" i="11"/>
  <c r="AZ28" i="11"/>
  <c r="DT28" i="11" s="1"/>
  <c r="AY28" i="11"/>
  <c r="DS28" i="11" s="1"/>
  <c r="AX28" i="11"/>
  <c r="AW28" i="11"/>
  <c r="AT28" i="11"/>
  <c r="AS28" i="11"/>
  <c r="AP28" i="11"/>
  <c r="AO28" i="11"/>
  <c r="AL28" i="11"/>
  <c r="AK28" i="11"/>
  <c r="AH28" i="11"/>
  <c r="AG28" i="11"/>
  <c r="AD28" i="11"/>
  <c r="AC28" i="11"/>
  <c r="Z28" i="11"/>
  <c r="Y28" i="11"/>
  <c r="V28" i="11"/>
  <c r="U28" i="11"/>
  <c r="R28" i="11"/>
  <c r="Q28" i="11"/>
  <c r="N28" i="11"/>
  <c r="M28" i="11"/>
  <c r="J28" i="11"/>
  <c r="I28" i="11"/>
  <c r="H28" i="11"/>
  <c r="G28" i="11"/>
  <c r="D28" i="11"/>
  <c r="C28" i="11"/>
  <c r="DR26" i="11"/>
  <c r="DQ26" i="11"/>
  <c r="DP26" i="11"/>
  <c r="DO26" i="11"/>
  <c r="DN26" i="11"/>
  <c r="DM26" i="11"/>
  <c r="DH26" i="11"/>
  <c r="DG26" i="11"/>
  <c r="DB26" i="11"/>
  <c r="DA26" i="11"/>
  <c r="CV26" i="11"/>
  <c r="CU26" i="11"/>
  <c r="CP26" i="11"/>
  <c r="CO26" i="11"/>
  <c r="CJ26" i="11"/>
  <c r="CI26" i="11"/>
  <c r="CD26" i="11"/>
  <c r="CC26" i="11"/>
  <c r="BX26" i="11"/>
  <c r="BW26" i="11"/>
  <c r="BR26" i="11"/>
  <c r="BQ26" i="11"/>
  <c r="BL26" i="11"/>
  <c r="BK26" i="11"/>
  <c r="BF26" i="11"/>
  <c r="BE26" i="11"/>
  <c r="BD26" i="11"/>
  <c r="BC26" i="11"/>
  <c r="AZ26" i="11"/>
  <c r="DT26" i="11" s="1"/>
  <c r="AY26" i="11"/>
  <c r="DS26" i="11" s="1"/>
  <c r="AX26" i="11"/>
  <c r="AW26" i="11"/>
  <c r="AT26" i="11"/>
  <c r="AS26" i="11"/>
  <c r="AP26" i="11"/>
  <c r="AO26" i="11"/>
  <c r="AL26" i="11"/>
  <c r="AK26" i="11"/>
  <c r="AH26" i="11"/>
  <c r="AG26" i="11"/>
  <c r="AD26" i="11"/>
  <c r="AC26" i="11"/>
  <c r="Z26" i="11"/>
  <c r="Y26" i="11"/>
  <c r="V26" i="11"/>
  <c r="U26" i="11"/>
  <c r="R26" i="11"/>
  <c r="Q26" i="11"/>
  <c r="N26" i="11"/>
  <c r="M26" i="11"/>
  <c r="J26" i="11"/>
  <c r="I26" i="11"/>
  <c r="H26" i="11"/>
  <c r="G26" i="11"/>
  <c r="D26" i="11"/>
  <c r="C26" i="11"/>
  <c r="DR25" i="11"/>
  <c r="DQ25" i="11"/>
  <c r="DP25" i="11"/>
  <c r="DO25" i="11"/>
  <c r="DN25" i="11"/>
  <c r="DM25" i="11"/>
  <c r="DH25" i="11"/>
  <c r="DG25" i="11"/>
  <c r="DB25" i="11"/>
  <c r="DA25" i="11"/>
  <c r="CV25" i="11"/>
  <c r="CU25" i="11"/>
  <c r="CP25" i="11"/>
  <c r="CO25" i="11"/>
  <c r="CJ25" i="11"/>
  <c r="CI25" i="11"/>
  <c r="CD25" i="11"/>
  <c r="CC25" i="11"/>
  <c r="BX25" i="11"/>
  <c r="BW25" i="11"/>
  <c r="BR25" i="11"/>
  <c r="BQ25" i="11"/>
  <c r="BL25" i="11"/>
  <c r="BK25" i="11"/>
  <c r="BF25" i="11"/>
  <c r="BE25" i="11"/>
  <c r="BD25" i="11"/>
  <c r="BC25" i="11"/>
  <c r="AZ25" i="11"/>
  <c r="DT25" i="11" s="1"/>
  <c r="AY25" i="11"/>
  <c r="DS25" i="11" s="1"/>
  <c r="AX25" i="11"/>
  <c r="AW25" i="11"/>
  <c r="AT25" i="11"/>
  <c r="AS25" i="11"/>
  <c r="AP25" i="11"/>
  <c r="AO25" i="11"/>
  <c r="AL25" i="11"/>
  <c r="AK25" i="11"/>
  <c r="AH25" i="11"/>
  <c r="AG25" i="11"/>
  <c r="AD25" i="11"/>
  <c r="AC25" i="11"/>
  <c r="Z25" i="11"/>
  <c r="Y25" i="11"/>
  <c r="V25" i="11"/>
  <c r="U25" i="11"/>
  <c r="R25" i="11"/>
  <c r="Q25" i="11"/>
  <c r="N25" i="11"/>
  <c r="M25" i="11"/>
  <c r="J25" i="11"/>
  <c r="I25" i="11"/>
  <c r="H25" i="11"/>
  <c r="G25" i="11"/>
  <c r="D25" i="11"/>
  <c r="C25" i="11"/>
  <c r="DR24" i="11"/>
  <c r="DQ24" i="11"/>
  <c r="DP24" i="11"/>
  <c r="DO24" i="11"/>
  <c r="DN24" i="11"/>
  <c r="DM24" i="11"/>
  <c r="DH24" i="11"/>
  <c r="DG24" i="11"/>
  <c r="DB24" i="11"/>
  <c r="DA24" i="11"/>
  <c r="CV24" i="11"/>
  <c r="CU24" i="11"/>
  <c r="CP24" i="11"/>
  <c r="CO24" i="11"/>
  <c r="CJ24" i="11"/>
  <c r="CI24" i="11"/>
  <c r="CD24" i="11"/>
  <c r="CC24" i="11"/>
  <c r="BX24" i="11"/>
  <c r="BW24" i="11"/>
  <c r="BR24" i="11"/>
  <c r="BQ24" i="11"/>
  <c r="BL24" i="11"/>
  <c r="BK24" i="11"/>
  <c r="BF24" i="11"/>
  <c r="BE24" i="11"/>
  <c r="BD24" i="11"/>
  <c r="BC24" i="11"/>
  <c r="AZ24" i="11"/>
  <c r="DT130" i="11" s="1"/>
  <c r="AY24" i="11"/>
  <c r="DS130" i="11" s="1"/>
  <c r="AX24" i="11"/>
  <c r="AW24" i="11"/>
  <c r="AT24" i="11"/>
  <c r="AS24" i="11"/>
  <c r="AP24" i="11"/>
  <c r="AO24" i="11"/>
  <c r="AL24" i="11"/>
  <c r="AK24" i="11"/>
  <c r="AH24" i="11"/>
  <c r="AG24" i="11"/>
  <c r="AD24" i="11"/>
  <c r="AC24" i="11"/>
  <c r="Z24" i="11"/>
  <c r="Y24" i="11"/>
  <c r="V24" i="11"/>
  <c r="U24" i="11"/>
  <c r="R24" i="11"/>
  <c r="Q24" i="11"/>
  <c r="N24" i="11"/>
  <c r="M24" i="11"/>
  <c r="J24" i="11"/>
  <c r="I24" i="11"/>
  <c r="H24" i="11"/>
  <c r="G24" i="11"/>
  <c r="D24" i="11"/>
  <c r="C24" i="11"/>
  <c r="DR23" i="11"/>
  <c r="DQ23" i="11"/>
  <c r="DP23" i="11"/>
  <c r="DO23" i="11"/>
  <c r="DN23" i="11"/>
  <c r="DM23" i="11"/>
  <c r="DH23" i="11"/>
  <c r="DG23" i="11"/>
  <c r="DB23" i="11"/>
  <c r="DA23" i="11"/>
  <c r="CV23" i="11"/>
  <c r="CU23" i="11"/>
  <c r="CP23" i="11"/>
  <c r="CO23" i="11"/>
  <c r="CJ23" i="11"/>
  <c r="CI23" i="11"/>
  <c r="CD23" i="11"/>
  <c r="CC23" i="11"/>
  <c r="BX23" i="11"/>
  <c r="BW23" i="11"/>
  <c r="BR23" i="11"/>
  <c r="BQ23" i="11"/>
  <c r="BL23" i="11"/>
  <c r="BK23" i="11"/>
  <c r="BF23" i="11"/>
  <c r="BE23" i="11"/>
  <c r="BD23" i="11"/>
  <c r="BC23" i="11"/>
  <c r="AZ23" i="11"/>
  <c r="DT23" i="11" s="1"/>
  <c r="AY23" i="11"/>
  <c r="DS23" i="11" s="1"/>
  <c r="AX23" i="11"/>
  <c r="AW23" i="11"/>
  <c r="AT23" i="11"/>
  <c r="AS23" i="11"/>
  <c r="AP23" i="11"/>
  <c r="AO23" i="11"/>
  <c r="AL23" i="11"/>
  <c r="AK23" i="11"/>
  <c r="AH23" i="11"/>
  <c r="AG23" i="11"/>
  <c r="AD23" i="11"/>
  <c r="AC23" i="11"/>
  <c r="Z23" i="11"/>
  <c r="Y23" i="11"/>
  <c r="V23" i="11"/>
  <c r="U23" i="11"/>
  <c r="R23" i="11"/>
  <c r="Q23" i="11"/>
  <c r="N23" i="11"/>
  <c r="M23" i="11"/>
  <c r="J23" i="11"/>
  <c r="I23" i="11"/>
  <c r="H23" i="11"/>
  <c r="G23" i="11"/>
  <c r="D23" i="11"/>
  <c r="C23" i="11"/>
  <c r="DR22" i="11"/>
  <c r="DQ22" i="11"/>
  <c r="DP22" i="11"/>
  <c r="DO22" i="11"/>
  <c r="DN22" i="11"/>
  <c r="DM22" i="11"/>
  <c r="DH22" i="11"/>
  <c r="DG22" i="11"/>
  <c r="DB22" i="11"/>
  <c r="DA22" i="11"/>
  <c r="CV22" i="11"/>
  <c r="CU22" i="11"/>
  <c r="CP22" i="11"/>
  <c r="CO22" i="11"/>
  <c r="CJ22" i="11"/>
  <c r="CI22" i="11"/>
  <c r="CD22" i="11"/>
  <c r="CC22" i="11"/>
  <c r="BX22" i="11"/>
  <c r="BW22" i="11"/>
  <c r="BR22" i="11"/>
  <c r="BQ22" i="11"/>
  <c r="BL22" i="11"/>
  <c r="BK22" i="11"/>
  <c r="BF22" i="11"/>
  <c r="BE22" i="11"/>
  <c r="BD22" i="11"/>
  <c r="BC22" i="11"/>
  <c r="AZ22" i="11"/>
  <c r="DT22" i="11" s="1"/>
  <c r="AY22" i="11"/>
  <c r="DS22" i="11" s="1"/>
  <c r="AX22" i="11"/>
  <c r="AW22" i="11"/>
  <c r="AT22" i="11"/>
  <c r="AS22" i="11"/>
  <c r="AP22" i="11"/>
  <c r="AO22" i="11"/>
  <c r="AL22" i="11"/>
  <c r="AK22" i="11"/>
  <c r="AH22" i="11"/>
  <c r="AG22" i="11"/>
  <c r="AD22" i="11"/>
  <c r="AC22" i="11"/>
  <c r="Z22" i="11"/>
  <c r="Y22" i="11"/>
  <c r="V22" i="11"/>
  <c r="U22" i="11"/>
  <c r="R22" i="11"/>
  <c r="Q22" i="11"/>
  <c r="N22" i="11"/>
  <c r="M22" i="11"/>
  <c r="J22" i="11"/>
  <c r="I22" i="11"/>
  <c r="H22" i="11"/>
  <c r="G22" i="11"/>
  <c r="D22" i="11"/>
  <c r="C22" i="11"/>
  <c r="DR21" i="11"/>
  <c r="DQ21" i="11"/>
  <c r="DP21" i="11"/>
  <c r="DO21" i="11"/>
  <c r="DN21" i="11"/>
  <c r="DM21" i="11"/>
  <c r="DH21" i="11"/>
  <c r="DG21" i="11"/>
  <c r="DB21" i="11"/>
  <c r="DA21" i="11"/>
  <c r="CV21" i="11"/>
  <c r="CU21" i="11"/>
  <c r="CP21" i="11"/>
  <c r="CO21" i="11"/>
  <c r="CJ21" i="11"/>
  <c r="CI21" i="11"/>
  <c r="CD21" i="11"/>
  <c r="CC21" i="11"/>
  <c r="BX21" i="11"/>
  <c r="BW21" i="11"/>
  <c r="BR21" i="11"/>
  <c r="BQ21" i="11"/>
  <c r="BL21" i="11"/>
  <c r="BK21" i="11"/>
  <c r="BF21" i="11"/>
  <c r="BE21" i="11"/>
  <c r="BD21" i="11"/>
  <c r="BC21" i="11"/>
  <c r="AZ21" i="11"/>
  <c r="DT21" i="11" s="1"/>
  <c r="AY21" i="11"/>
  <c r="DS21" i="11" s="1"/>
  <c r="AX21" i="11"/>
  <c r="AW21" i="11"/>
  <c r="AT21" i="11"/>
  <c r="AS21" i="11"/>
  <c r="AP21" i="11"/>
  <c r="AO21" i="11"/>
  <c r="AL21" i="11"/>
  <c r="AK21" i="11"/>
  <c r="AH21" i="11"/>
  <c r="AG21" i="11"/>
  <c r="AD21" i="11"/>
  <c r="AC21" i="11"/>
  <c r="Z21" i="11"/>
  <c r="Y21" i="11"/>
  <c r="V21" i="11"/>
  <c r="U21" i="11"/>
  <c r="R21" i="11"/>
  <c r="Q21" i="11"/>
  <c r="N21" i="11"/>
  <c r="M21" i="11"/>
  <c r="J21" i="11"/>
  <c r="I21" i="11"/>
  <c r="H21" i="11"/>
  <c r="G21" i="11"/>
  <c r="D21" i="11"/>
  <c r="C21" i="11"/>
  <c r="DR20" i="11"/>
  <c r="DQ20" i="11"/>
  <c r="DP20" i="11"/>
  <c r="DO20" i="11"/>
  <c r="DN20" i="11"/>
  <c r="DM20" i="11"/>
  <c r="DH20" i="11"/>
  <c r="DG20" i="11"/>
  <c r="DB20" i="11"/>
  <c r="DA20" i="11"/>
  <c r="CV20" i="11"/>
  <c r="CU20" i="11"/>
  <c r="CP20" i="11"/>
  <c r="CO20" i="11"/>
  <c r="CJ20" i="11"/>
  <c r="CI20" i="11"/>
  <c r="CD20" i="11"/>
  <c r="CC20" i="11"/>
  <c r="BX20" i="11"/>
  <c r="BW20" i="11"/>
  <c r="BR20" i="11"/>
  <c r="BQ20" i="11"/>
  <c r="BL20" i="11"/>
  <c r="BK20" i="11"/>
  <c r="BF20" i="11"/>
  <c r="BE20" i="11"/>
  <c r="BD20" i="11"/>
  <c r="BC20" i="11"/>
  <c r="AZ20" i="11"/>
  <c r="DT20" i="11" s="1"/>
  <c r="AY20" i="11"/>
  <c r="DS20" i="11" s="1"/>
  <c r="AX20" i="11"/>
  <c r="AW20" i="11"/>
  <c r="AT20" i="11"/>
  <c r="AS20" i="11"/>
  <c r="AP20" i="11"/>
  <c r="AO20" i="11"/>
  <c r="AL20" i="11"/>
  <c r="AK20" i="11"/>
  <c r="AH20" i="11"/>
  <c r="AG20" i="11"/>
  <c r="AD20" i="11"/>
  <c r="AC20" i="11"/>
  <c r="Z20" i="11"/>
  <c r="Y20" i="11"/>
  <c r="V20" i="11"/>
  <c r="U20" i="11"/>
  <c r="R20" i="11"/>
  <c r="Q20" i="11"/>
  <c r="N20" i="11"/>
  <c r="M20" i="11"/>
  <c r="J20" i="11"/>
  <c r="I20" i="11"/>
  <c r="H20" i="11"/>
  <c r="G20" i="11"/>
  <c r="D20" i="11"/>
  <c r="C20" i="11"/>
  <c r="DR19" i="11"/>
  <c r="DQ19" i="11"/>
  <c r="DP19" i="11"/>
  <c r="DO19" i="11"/>
  <c r="DN19" i="11"/>
  <c r="DM19" i="11"/>
  <c r="DH19" i="11"/>
  <c r="DG19" i="11"/>
  <c r="DB19" i="11"/>
  <c r="DA19" i="11"/>
  <c r="CV19" i="11"/>
  <c r="CU19" i="11"/>
  <c r="CP19" i="11"/>
  <c r="CO19" i="11"/>
  <c r="CJ19" i="11"/>
  <c r="CI19" i="11"/>
  <c r="CD19" i="11"/>
  <c r="CC19" i="11"/>
  <c r="BX19" i="11"/>
  <c r="BW19" i="11"/>
  <c r="BR19" i="11"/>
  <c r="BQ19" i="11"/>
  <c r="BL19" i="11"/>
  <c r="BK19" i="11"/>
  <c r="BF19" i="11"/>
  <c r="BE19" i="11"/>
  <c r="BD19" i="11"/>
  <c r="BC19" i="11"/>
  <c r="AZ19" i="11"/>
  <c r="DT19" i="11" s="1"/>
  <c r="AY19" i="11"/>
  <c r="DS19" i="11" s="1"/>
  <c r="AX19" i="11"/>
  <c r="AW19" i="11"/>
  <c r="AT19" i="11"/>
  <c r="AS19" i="11"/>
  <c r="AP19" i="11"/>
  <c r="AO19" i="11"/>
  <c r="AL19" i="11"/>
  <c r="AK19" i="11"/>
  <c r="AH19" i="11"/>
  <c r="AG19" i="11"/>
  <c r="AD19" i="11"/>
  <c r="AC19" i="11"/>
  <c r="Z19" i="11"/>
  <c r="Y19" i="11"/>
  <c r="V19" i="11"/>
  <c r="U19" i="11"/>
  <c r="R19" i="11"/>
  <c r="Q19" i="11"/>
  <c r="N19" i="11"/>
  <c r="M19" i="11"/>
  <c r="J19" i="11"/>
  <c r="I19" i="11"/>
  <c r="H19" i="11"/>
  <c r="G19" i="11"/>
  <c r="D19" i="11"/>
  <c r="C19" i="11"/>
  <c r="DR18" i="11"/>
  <c r="DQ18" i="11"/>
  <c r="DP18" i="11"/>
  <c r="DO18" i="11"/>
  <c r="DN18" i="11"/>
  <c r="DM18" i="11"/>
  <c r="DH18" i="11"/>
  <c r="DG18" i="11"/>
  <c r="DB18" i="11"/>
  <c r="DA18" i="11"/>
  <c r="CV18" i="11"/>
  <c r="CU18" i="11"/>
  <c r="CP18" i="11"/>
  <c r="CO18" i="11"/>
  <c r="CJ18" i="11"/>
  <c r="CI18" i="11"/>
  <c r="CD18" i="11"/>
  <c r="CC18" i="11"/>
  <c r="BX18" i="11"/>
  <c r="BW18" i="11"/>
  <c r="BR18" i="11"/>
  <c r="BQ18" i="11"/>
  <c r="BL18" i="11"/>
  <c r="BK18" i="11"/>
  <c r="BF18" i="11"/>
  <c r="BE18" i="11"/>
  <c r="BD18" i="11"/>
  <c r="BC18" i="11"/>
  <c r="AZ18" i="11"/>
  <c r="DT18" i="11" s="1"/>
  <c r="AY18" i="11"/>
  <c r="DS18" i="11" s="1"/>
  <c r="AX18" i="11"/>
  <c r="AW18" i="11"/>
  <c r="AT18" i="11"/>
  <c r="AS18" i="11"/>
  <c r="AP18" i="11"/>
  <c r="AO18" i="11"/>
  <c r="AL18" i="11"/>
  <c r="AK18" i="11"/>
  <c r="AH18" i="11"/>
  <c r="AG18" i="11"/>
  <c r="AD18" i="11"/>
  <c r="AC18" i="11"/>
  <c r="Z18" i="11"/>
  <c r="Y18" i="11"/>
  <c r="V18" i="11"/>
  <c r="U18" i="11"/>
  <c r="R18" i="11"/>
  <c r="Q18" i="11"/>
  <c r="N18" i="11"/>
  <c r="M18" i="11"/>
  <c r="J18" i="11"/>
  <c r="I18" i="11"/>
  <c r="H18" i="11"/>
  <c r="G18" i="11"/>
  <c r="D18" i="11"/>
  <c r="C18" i="11"/>
  <c r="DR17" i="11"/>
  <c r="DQ17" i="11"/>
  <c r="DP17" i="11"/>
  <c r="DO17" i="11"/>
  <c r="DN17" i="11"/>
  <c r="DM17" i="11"/>
  <c r="DH17" i="11"/>
  <c r="DG17" i="11"/>
  <c r="DB17" i="11"/>
  <c r="DA17" i="11"/>
  <c r="CV17" i="11"/>
  <c r="CU17" i="11"/>
  <c r="CP17" i="11"/>
  <c r="CO17" i="11"/>
  <c r="CJ17" i="11"/>
  <c r="CI17" i="11"/>
  <c r="CD17" i="11"/>
  <c r="CC17" i="11"/>
  <c r="BX17" i="11"/>
  <c r="BW17" i="11"/>
  <c r="BR17" i="11"/>
  <c r="BQ17" i="11"/>
  <c r="BL17" i="11"/>
  <c r="BK17" i="11"/>
  <c r="BF17" i="11"/>
  <c r="BE17" i="11"/>
  <c r="BD17" i="11"/>
  <c r="BC17" i="11"/>
  <c r="AZ17" i="11"/>
  <c r="DT17" i="11" s="1"/>
  <c r="AY17" i="11"/>
  <c r="DS17" i="11" s="1"/>
  <c r="AX17" i="11"/>
  <c r="AW17" i="11"/>
  <c r="AT17" i="11"/>
  <c r="AS17" i="11"/>
  <c r="AP17" i="11"/>
  <c r="AO17" i="11"/>
  <c r="AL17" i="11"/>
  <c r="AK17" i="11"/>
  <c r="AH17" i="11"/>
  <c r="AG17" i="11"/>
  <c r="AD17" i="11"/>
  <c r="AC17" i="11"/>
  <c r="Z17" i="11"/>
  <c r="Y17" i="11"/>
  <c r="V17" i="11"/>
  <c r="U17" i="11"/>
  <c r="R17" i="11"/>
  <c r="Q17" i="11"/>
  <c r="N17" i="11"/>
  <c r="M17" i="11"/>
  <c r="J17" i="11"/>
  <c r="I17" i="11"/>
  <c r="H17" i="11"/>
  <c r="G17" i="11"/>
  <c r="D17" i="11"/>
  <c r="C17" i="11"/>
  <c r="DQ16" i="11"/>
  <c r="DO16" i="11"/>
  <c r="DM16" i="11"/>
  <c r="DG16" i="11"/>
  <c r="DA16" i="11"/>
  <c r="CU16" i="11"/>
  <c r="CO16" i="11"/>
  <c r="CI16" i="11"/>
  <c r="CC16" i="11"/>
  <c r="BW16" i="11"/>
  <c r="BQ16" i="11"/>
  <c r="BK16" i="11"/>
  <c r="BE16" i="11"/>
  <c r="BC16" i="11"/>
  <c r="AY16" i="11"/>
  <c r="DS16" i="11" s="1"/>
  <c r="AW16" i="11"/>
  <c r="AS16" i="11"/>
  <c r="AO16" i="11"/>
  <c r="AK16" i="11"/>
  <c r="AG16" i="11"/>
  <c r="AC16" i="11"/>
  <c r="Y16" i="11"/>
  <c r="U16" i="11"/>
  <c r="Q16" i="11"/>
  <c r="M16" i="11"/>
  <c r="I16" i="11"/>
  <c r="G16" i="11"/>
  <c r="C16" i="11"/>
  <c r="DQ15" i="11"/>
  <c r="DO15" i="11"/>
  <c r="DM15" i="11"/>
  <c r="DG15" i="11"/>
  <c r="DA15" i="11"/>
  <c r="CU15" i="11"/>
  <c r="CO15" i="11"/>
  <c r="CI15" i="11"/>
  <c r="CC15" i="11"/>
  <c r="BW15" i="11"/>
  <c r="BQ15" i="11"/>
  <c r="BK15" i="11"/>
  <c r="BE15" i="11"/>
  <c r="BC15" i="11"/>
  <c r="AY15" i="11"/>
  <c r="DS15" i="11" s="1"/>
  <c r="AW15" i="11"/>
  <c r="AS15" i="11"/>
  <c r="AO15" i="11"/>
  <c r="AK15" i="11"/>
  <c r="AG15" i="11"/>
  <c r="AC15" i="11"/>
  <c r="Y15" i="11"/>
  <c r="U15" i="11"/>
  <c r="Q15" i="11"/>
  <c r="M15" i="11"/>
  <c r="I15" i="11"/>
  <c r="G15" i="11"/>
  <c r="C15" i="11"/>
  <c r="DR14" i="11"/>
  <c r="DQ14" i="11"/>
  <c r="DP14" i="11"/>
  <c r="DO14" i="11"/>
  <c r="DN14" i="11"/>
  <c r="DM14" i="11"/>
  <c r="DH14" i="11"/>
  <c r="DG14" i="11"/>
  <c r="DB14" i="11"/>
  <c r="DA14" i="11"/>
  <c r="CV14" i="11"/>
  <c r="CU14" i="11"/>
  <c r="CP14" i="11"/>
  <c r="CO14" i="11"/>
  <c r="CJ14" i="11"/>
  <c r="CI14" i="11"/>
  <c r="CD14" i="11"/>
  <c r="CC14" i="11"/>
  <c r="BX14" i="11"/>
  <c r="BW14" i="11"/>
  <c r="BR14" i="11"/>
  <c r="BQ14" i="11"/>
  <c r="BL14" i="11"/>
  <c r="BK14" i="11"/>
  <c r="BF14" i="11"/>
  <c r="BE14" i="11"/>
  <c r="BD14" i="11"/>
  <c r="BC14" i="11"/>
  <c r="AZ14" i="11"/>
  <c r="DT14" i="11" s="1"/>
  <c r="AY14" i="11"/>
  <c r="DS14" i="11" s="1"/>
  <c r="AX14" i="11"/>
  <c r="AW14" i="11"/>
  <c r="AT14" i="11"/>
  <c r="AS14" i="11"/>
  <c r="AP14" i="11"/>
  <c r="AO14" i="11"/>
  <c r="AL14" i="11"/>
  <c r="AK14" i="11"/>
  <c r="AH14" i="11"/>
  <c r="AG14" i="11"/>
  <c r="AD14" i="11"/>
  <c r="AC14" i="11"/>
  <c r="Z14" i="11"/>
  <c r="Y14" i="11"/>
  <c r="V14" i="11"/>
  <c r="U14" i="11"/>
  <c r="R14" i="11"/>
  <c r="Q14" i="11"/>
  <c r="N14" i="11"/>
  <c r="M14" i="11"/>
  <c r="J14" i="11"/>
  <c r="I14" i="11"/>
  <c r="H14" i="11"/>
  <c r="G14" i="11"/>
  <c r="D14" i="11"/>
  <c r="C14" i="11"/>
  <c r="DR13" i="11"/>
  <c r="DQ13" i="11"/>
  <c r="DP13" i="11"/>
  <c r="DO13" i="11"/>
  <c r="DN13" i="11"/>
  <c r="DM13" i="11"/>
  <c r="DH13" i="11"/>
  <c r="DG13" i="11"/>
  <c r="DB13" i="11"/>
  <c r="DA13" i="11"/>
  <c r="CV13" i="11"/>
  <c r="CU13" i="11"/>
  <c r="CP13" i="11"/>
  <c r="CO13" i="11"/>
  <c r="CJ13" i="11"/>
  <c r="CI13" i="11"/>
  <c r="CD13" i="11"/>
  <c r="CC13" i="11"/>
  <c r="BX13" i="11"/>
  <c r="BW13" i="11"/>
  <c r="BR13" i="11"/>
  <c r="BQ13" i="11"/>
  <c r="BL13" i="11"/>
  <c r="BK13" i="11"/>
  <c r="BF13" i="11"/>
  <c r="BE13" i="11"/>
  <c r="BD13" i="11"/>
  <c r="BC13" i="11"/>
  <c r="AZ13" i="11"/>
  <c r="DT13" i="11" s="1"/>
  <c r="AY13" i="11"/>
  <c r="DS13" i="11" s="1"/>
  <c r="AX13" i="11"/>
  <c r="AW13" i="11"/>
  <c r="AT13" i="11"/>
  <c r="AS13" i="11"/>
  <c r="AP13" i="11"/>
  <c r="AO13" i="11"/>
  <c r="AL13" i="11"/>
  <c r="AK13" i="11"/>
  <c r="AH13" i="11"/>
  <c r="AG13" i="11"/>
  <c r="AD13" i="11"/>
  <c r="AC13" i="11"/>
  <c r="Z13" i="11"/>
  <c r="Y13" i="11"/>
  <c r="V13" i="11"/>
  <c r="U13" i="11"/>
  <c r="R13" i="11"/>
  <c r="Q13" i="11"/>
  <c r="N13" i="11"/>
  <c r="M13" i="11"/>
  <c r="J13" i="11"/>
  <c r="I13" i="11"/>
  <c r="H13" i="11"/>
  <c r="G13" i="11"/>
  <c r="D13" i="11"/>
  <c r="C13" i="11"/>
  <c r="AX12" i="11"/>
  <c r="AW12" i="11"/>
  <c r="AT12" i="11"/>
  <c r="AS12" i="11"/>
  <c r="AP12" i="11"/>
  <c r="AO12" i="11"/>
  <c r="AL12" i="11"/>
  <c r="AK12" i="11"/>
  <c r="AH12" i="11"/>
  <c r="AG12" i="11"/>
  <c r="AD12" i="11"/>
  <c r="AC12" i="11"/>
  <c r="Z12" i="11"/>
  <c r="Y12" i="11"/>
  <c r="V12" i="11"/>
  <c r="U12" i="11"/>
  <c r="R12" i="11"/>
  <c r="Q12" i="11"/>
  <c r="N12" i="11"/>
  <c r="M12" i="11"/>
  <c r="J12" i="11"/>
  <c r="I12" i="11"/>
  <c r="H12" i="11"/>
  <c r="G12" i="11"/>
  <c r="D12" i="11"/>
  <c r="C12" i="11"/>
  <c r="DR11" i="11"/>
  <c r="DQ11" i="11"/>
  <c r="DP11" i="11"/>
  <c r="DO11" i="11"/>
  <c r="DN11" i="11"/>
  <c r="DM11" i="11"/>
  <c r="DH11" i="11"/>
  <c r="DG11" i="11"/>
  <c r="DB11" i="11"/>
  <c r="DA11" i="11"/>
  <c r="CV11" i="11"/>
  <c r="CU11" i="11"/>
  <c r="CP11" i="11"/>
  <c r="CO11" i="11"/>
  <c r="CJ11" i="11"/>
  <c r="CI11" i="11"/>
  <c r="CD11" i="11"/>
  <c r="CC11" i="11"/>
  <c r="BX11" i="11"/>
  <c r="BW11" i="11"/>
  <c r="BR11" i="11"/>
  <c r="BQ11" i="11"/>
  <c r="BL11" i="11"/>
  <c r="BK11" i="11"/>
  <c r="BF11" i="11"/>
  <c r="BE11" i="11"/>
  <c r="BD11" i="11"/>
  <c r="BC11" i="11"/>
  <c r="AZ11" i="11"/>
  <c r="DT11" i="11" s="1"/>
  <c r="AY11" i="11"/>
  <c r="DS11" i="11" s="1"/>
  <c r="AX11" i="11"/>
  <c r="AW11" i="11"/>
  <c r="AT11" i="11"/>
  <c r="AS11" i="11"/>
  <c r="AP11" i="11"/>
  <c r="AO11" i="11"/>
  <c r="AL11" i="11"/>
  <c r="AK11" i="11"/>
  <c r="AH11" i="11"/>
  <c r="AG11" i="11"/>
  <c r="AD11" i="11"/>
  <c r="AC11" i="11"/>
  <c r="Z11" i="11"/>
  <c r="Y11" i="11"/>
  <c r="V11" i="11"/>
  <c r="U11" i="11"/>
  <c r="R11" i="11"/>
  <c r="Q11" i="11"/>
  <c r="N11" i="11"/>
  <c r="M11" i="11"/>
  <c r="J11" i="11"/>
  <c r="I11" i="11"/>
  <c r="H11" i="11"/>
  <c r="G11" i="11"/>
  <c r="D11" i="11"/>
  <c r="C11" i="11"/>
  <c r="BN8" i="11"/>
  <c r="BR8" i="11" s="1"/>
  <c r="BT8" i="11" s="1"/>
  <c r="BM8" i="11"/>
  <c r="BQ8" i="11" s="1"/>
  <c r="BS8" i="11" s="1"/>
  <c r="BH8" i="11"/>
  <c r="BJ8" i="11" s="1"/>
  <c r="BG8" i="11"/>
  <c r="BI8" i="11" s="1"/>
  <c r="AY8" i="11"/>
  <c r="BA8" i="11" s="1"/>
  <c r="H8" i="11"/>
  <c r="J8" i="11" s="1"/>
  <c r="L8" i="11" s="1"/>
  <c r="N8" i="11" s="1"/>
  <c r="P8" i="11" s="1"/>
  <c r="R8" i="11" s="1"/>
  <c r="T8" i="11" s="1"/>
  <c r="V8" i="11" s="1"/>
  <c r="X8" i="11" s="1"/>
  <c r="Z8" i="11" s="1"/>
  <c r="AB8" i="11" s="1"/>
  <c r="AD8" i="11" s="1"/>
  <c r="AF8" i="11" s="1"/>
  <c r="AH8" i="11" s="1"/>
  <c r="AJ8" i="11" s="1"/>
  <c r="AL8" i="11" s="1"/>
  <c r="AN8" i="11" s="1"/>
  <c r="AP8" i="11" s="1"/>
  <c r="AR8" i="11" s="1"/>
  <c r="AT8" i="11" s="1"/>
  <c r="AV8" i="11" s="1"/>
  <c r="AX8" i="11" s="1"/>
  <c r="G8" i="11"/>
  <c r="I8" i="11" s="1"/>
  <c r="K8" i="11" s="1"/>
  <c r="M8" i="11" s="1"/>
  <c r="O8" i="11" s="1"/>
  <c r="Q8" i="11" s="1"/>
  <c r="S8" i="11" s="1"/>
  <c r="U8" i="11" s="1"/>
  <c r="W8" i="11" s="1"/>
  <c r="Y8" i="11" s="1"/>
  <c r="AA8" i="11" s="1"/>
  <c r="AC8" i="11" s="1"/>
  <c r="AE8" i="11" s="1"/>
  <c r="AG8" i="11" s="1"/>
  <c r="AI8" i="11" s="1"/>
  <c r="AK8" i="11" s="1"/>
  <c r="AM8" i="11" s="1"/>
  <c r="AO8" i="11" s="1"/>
  <c r="AQ8" i="11" s="1"/>
  <c r="AS8" i="11" s="1"/>
  <c r="AU8" i="11" s="1"/>
  <c r="AW8" i="11" s="1"/>
  <c r="DO7" i="11"/>
  <c r="DO113" i="11" s="1"/>
  <c r="AA5" i="9"/>
  <c r="D5" i="9"/>
  <c r="C5" i="9"/>
  <c r="BI7" i="10"/>
  <c r="BI7" i="9"/>
  <c r="BI113" i="9" s="1"/>
  <c r="BG66" i="11" l="1"/>
  <c r="BH71" i="11"/>
  <c r="K55" i="11"/>
  <c r="K12" i="11"/>
  <c r="BW116" i="1"/>
  <c r="BX116" i="1"/>
  <c r="E99" i="11"/>
  <c r="DU99" i="11" s="1"/>
  <c r="BH22" i="11"/>
  <c r="BN22" i="11" s="1"/>
  <c r="BT22" i="11" s="1"/>
  <c r="BZ22" i="11" s="1"/>
  <c r="CF22" i="11" s="1"/>
  <c r="CL22" i="11" s="1"/>
  <c r="CR22" i="11" s="1"/>
  <c r="CX22" i="11" s="1"/>
  <c r="DD22" i="11" s="1"/>
  <c r="DJ22" i="11" s="1"/>
  <c r="BH25" i="11"/>
  <c r="J38" i="11"/>
  <c r="AP38" i="11"/>
  <c r="BD38" i="11"/>
  <c r="L105" i="11"/>
  <c r="BJ105" i="11" s="1"/>
  <c r="L24" i="11"/>
  <c r="DP49" i="11"/>
  <c r="DP47" i="11" s="1"/>
  <c r="F70" i="11"/>
  <c r="BB70" i="11" s="1"/>
  <c r="E103" i="11"/>
  <c r="DU103" i="11" s="1"/>
  <c r="F71" i="11"/>
  <c r="BB71" i="11" s="1"/>
  <c r="F111" i="11"/>
  <c r="DV111" i="11" s="1"/>
  <c r="BG106" i="11"/>
  <c r="BM106" i="11" s="1"/>
  <c r="BG108" i="11"/>
  <c r="BM108" i="11" s="1"/>
  <c r="BS108" i="11" s="1"/>
  <c r="BY108" i="11" s="1"/>
  <c r="CE108" i="11" s="1"/>
  <c r="CK108" i="11" s="1"/>
  <c r="CQ108" i="11" s="1"/>
  <c r="CW108" i="11" s="1"/>
  <c r="DC108" i="11" s="1"/>
  <c r="DI108" i="11" s="1"/>
  <c r="E29" i="11"/>
  <c r="K30" i="11"/>
  <c r="E31" i="11"/>
  <c r="DU31" i="11" s="1"/>
  <c r="K36" i="11"/>
  <c r="O36" i="11" s="1"/>
  <c r="G49" i="11"/>
  <c r="CI115" i="1"/>
  <c r="BX38" i="11"/>
  <c r="F44" i="11"/>
  <c r="DV44" i="11" s="1"/>
  <c r="DG116" i="1"/>
  <c r="BH44" i="11"/>
  <c r="BN44" i="11" s="1"/>
  <c r="BT44" i="11" s="1"/>
  <c r="BZ44" i="11" s="1"/>
  <c r="CF44" i="11" s="1"/>
  <c r="CL44" i="11" s="1"/>
  <c r="CR44" i="11" s="1"/>
  <c r="CX44" i="11" s="1"/>
  <c r="DD44" i="11" s="1"/>
  <c r="DJ44" i="11" s="1"/>
  <c r="CI116" i="1"/>
  <c r="F30" i="11"/>
  <c r="DV30" i="11" s="1"/>
  <c r="L36" i="11"/>
  <c r="Q49" i="11"/>
  <c r="CU49" i="11"/>
  <c r="DQ49" i="11"/>
  <c r="DQ47" i="11" s="1"/>
  <c r="E54" i="11"/>
  <c r="DU54" i="11" s="1"/>
  <c r="K62" i="11"/>
  <c r="BI62" i="11" s="1"/>
  <c r="AP27" i="11"/>
  <c r="BH111" i="11"/>
  <c r="BN111" i="11" s="1"/>
  <c r="BT111" i="11" s="1"/>
  <c r="BZ111" i="11" s="1"/>
  <c r="CF111" i="11" s="1"/>
  <c r="CL111" i="11" s="1"/>
  <c r="CR111" i="11" s="1"/>
  <c r="CX111" i="11" s="1"/>
  <c r="DD111" i="11" s="1"/>
  <c r="DJ111" i="11" s="1"/>
  <c r="F48" i="11"/>
  <c r="DV48" i="11" s="1"/>
  <c r="F50" i="11"/>
  <c r="DV50" i="11" s="1"/>
  <c r="F56" i="11"/>
  <c r="DV56" i="11" s="1"/>
  <c r="F80" i="11"/>
  <c r="DV80" i="11" s="1"/>
  <c r="E92" i="11"/>
  <c r="DU92" i="11" s="1"/>
  <c r="F43" i="11"/>
  <c r="DV43" i="11" s="1"/>
  <c r="U101" i="11"/>
  <c r="CO101" i="11"/>
  <c r="DH115" i="1"/>
  <c r="BG45" i="11"/>
  <c r="F68" i="11"/>
  <c r="BB68" i="11" s="1"/>
  <c r="F106" i="11"/>
  <c r="DV106" i="11" s="1"/>
  <c r="BH106" i="11"/>
  <c r="BN106" i="11" s="1"/>
  <c r="BT106" i="11" s="1"/>
  <c r="BZ106" i="11" s="1"/>
  <c r="CF106" i="11" s="1"/>
  <c r="CL106" i="11" s="1"/>
  <c r="CR106" i="11" s="1"/>
  <c r="CX106" i="11" s="1"/>
  <c r="DD106" i="11" s="1"/>
  <c r="DJ106" i="11" s="1"/>
  <c r="F19" i="11"/>
  <c r="DV19" i="11" s="1"/>
  <c r="F22" i="11"/>
  <c r="DV22" i="11" s="1"/>
  <c r="F23" i="11"/>
  <c r="DV23" i="11" s="1"/>
  <c r="C49" i="11"/>
  <c r="E86" i="11"/>
  <c r="AY101" i="11"/>
  <c r="DS101" i="11" s="1"/>
  <c r="F82" i="11"/>
  <c r="DV82" i="11" s="1"/>
  <c r="F83" i="11"/>
  <c r="DV83" i="11" s="1"/>
  <c r="F25" i="11"/>
  <c r="DV25" i="11" s="1"/>
  <c r="BN25" i="11"/>
  <c r="BT25" i="11" s="1"/>
  <c r="BZ25" i="11" s="1"/>
  <c r="CF25" i="11" s="1"/>
  <c r="CL25" i="11" s="1"/>
  <c r="CR25" i="11" s="1"/>
  <c r="CX25" i="11" s="1"/>
  <c r="DD25" i="11" s="1"/>
  <c r="DJ25" i="11" s="1"/>
  <c r="K41" i="11"/>
  <c r="BI41" i="11" s="1"/>
  <c r="E64" i="11"/>
  <c r="BA64" i="11" s="1"/>
  <c r="E68" i="11"/>
  <c r="BA68" i="11" s="1"/>
  <c r="BH70" i="11"/>
  <c r="AZ84" i="11"/>
  <c r="DT84" i="11" s="1"/>
  <c r="F93" i="11"/>
  <c r="DV93" i="11" s="1"/>
  <c r="F96" i="11"/>
  <c r="DV96" i="11" s="1"/>
  <c r="F97" i="11"/>
  <c r="DV97" i="11" s="1"/>
  <c r="F51" i="11"/>
  <c r="DV51" i="11" s="1"/>
  <c r="F100" i="11"/>
  <c r="DV100" i="11" s="1"/>
  <c r="BH48" i="11"/>
  <c r="F67" i="11"/>
  <c r="BB67" i="11" s="1"/>
  <c r="BH67" i="11"/>
  <c r="BH80" i="11"/>
  <c r="BN80" i="11" s="1"/>
  <c r="BT80" i="11" s="1"/>
  <c r="BZ80" i="11" s="1"/>
  <c r="CF80" i="11" s="1"/>
  <c r="CL80" i="11" s="1"/>
  <c r="CR80" i="11" s="1"/>
  <c r="CX80" i="11" s="1"/>
  <c r="DD80" i="11" s="1"/>
  <c r="DJ80" i="11" s="1"/>
  <c r="L99" i="11"/>
  <c r="BJ99" i="11" s="1"/>
  <c r="BH32" i="11"/>
  <c r="BN32" i="11" s="1"/>
  <c r="BT32" i="11" s="1"/>
  <c r="BZ32" i="11" s="1"/>
  <c r="CF32" i="11" s="1"/>
  <c r="CL32" i="11" s="1"/>
  <c r="CR32" i="11" s="1"/>
  <c r="CX32" i="11" s="1"/>
  <c r="DD32" i="11" s="1"/>
  <c r="DJ32" i="11" s="1"/>
  <c r="BH34" i="11"/>
  <c r="BG39" i="11"/>
  <c r="K42" i="11"/>
  <c r="BE49" i="11"/>
  <c r="BE47" i="11" s="1"/>
  <c r="BG58" i="11"/>
  <c r="BM58" i="11" s="1"/>
  <c r="BS58" i="11" s="1"/>
  <c r="BY58" i="11" s="1"/>
  <c r="CE58" i="11" s="1"/>
  <c r="CK58" i="11" s="1"/>
  <c r="CQ58" i="11" s="1"/>
  <c r="CW58" i="11" s="1"/>
  <c r="DC58" i="11" s="1"/>
  <c r="DI58" i="11" s="1"/>
  <c r="BH93" i="11"/>
  <c r="BN93" i="11" s="1"/>
  <c r="BT93" i="11" s="1"/>
  <c r="BZ93" i="11" s="1"/>
  <c r="CF93" i="11" s="1"/>
  <c r="CL93" i="11" s="1"/>
  <c r="CR93" i="11" s="1"/>
  <c r="CX93" i="11" s="1"/>
  <c r="DD93" i="11" s="1"/>
  <c r="DJ93" i="11" s="1"/>
  <c r="BH97" i="11"/>
  <c r="BN97" i="11" s="1"/>
  <c r="BT97" i="11" s="1"/>
  <c r="BZ97" i="11" s="1"/>
  <c r="CF97" i="11" s="1"/>
  <c r="CL97" i="11" s="1"/>
  <c r="CR97" i="11" s="1"/>
  <c r="CX97" i="11" s="1"/>
  <c r="DD97" i="11" s="1"/>
  <c r="DJ97" i="11" s="1"/>
  <c r="F98" i="11"/>
  <c r="DV98" i="11" s="1"/>
  <c r="BH98" i="11"/>
  <c r="BN98" i="11" s="1"/>
  <c r="BT98" i="11" s="1"/>
  <c r="BZ98" i="11" s="1"/>
  <c r="CF98" i="11" s="1"/>
  <c r="CL98" i="11" s="1"/>
  <c r="CR98" i="11" s="1"/>
  <c r="CX98" i="11" s="1"/>
  <c r="DD98" i="11" s="1"/>
  <c r="DJ98" i="11" s="1"/>
  <c r="BG99" i="11"/>
  <c r="BM99" i="11" s="1"/>
  <c r="BS99" i="11" s="1"/>
  <c r="BY99" i="11" s="1"/>
  <c r="CE99" i="11" s="1"/>
  <c r="CK99" i="11" s="1"/>
  <c r="CQ99" i="11" s="1"/>
  <c r="CW99" i="11" s="1"/>
  <c r="DC99" i="11" s="1"/>
  <c r="DI99" i="11" s="1"/>
  <c r="E106" i="11"/>
  <c r="DU106" i="11" s="1"/>
  <c r="E108" i="11"/>
  <c r="DU108" i="11" s="1"/>
  <c r="K109" i="11"/>
  <c r="BI109" i="11" s="1"/>
  <c r="E110" i="11"/>
  <c r="DU110" i="11" s="1"/>
  <c r="F42" i="11"/>
  <c r="DV42" i="11" s="1"/>
  <c r="F69" i="11"/>
  <c r="BB69" i="11" s="1"/>
  <c r="E45" i="11"/>
  <c r="DU45" i="11" s="1"/>
  <c r="F72" i="11"/>
  <c r="BB72" i="11" s="1"/>
  <c r="F79" i="11"/>
  <c r="DV79" i="11" s="1"/>
  <c r="K18" i="11"/>
  <c r="BI18" i="11" s="1"/>
  <c r="K25" i="11"/>
  <c r="BI25" i="11" s="1"/>
  <c r="E26" i="11"/>
  <c r="DU26" i="11" s="1"/>
  <c r="L53" i="11"/>
  <c r="BJ53" i="11" s="1"/>
  <c r="BH72" i="11"/>
  <c r="F73" i="11"/>
  <c r="BB73" i="11" s="1"/>
  <c r="CJ116" i="1"/>
  <c r="DH116" i="1"/>
  <c r="BL116" i="1"/>
  <c r="BX115" i="1"/>
  <c r="BL115" i="1"/>
  <c r="BK115" i="1"/>
  <c r="BW115" i="1"/>
  <c r="F32" i="11"/>
  <c r="DV32" i="11" s="1"/>
  <c r="Z38" i="11"/>
  <c r="E61" i="11"/>
  <c r="DU61" i="11" s="1"/>
  <c r="L65" i="11"/>
  <c r="BJ65" i="11" s="1"/>
  <c r="E71" i="11"/>
  <c r="BA71" i="11" s="1"/>
  <c r="D78" i="11"/>
  <c r="U84" i="11"/>
  <c r="AK84" i="11"/>
  <c r="BQ84" i="11"/>
  <c r="CO84" i="11"/>
  <c r="DM84" i="11"/>
  <c r="DP38" i="11"/>
  <c r="AW49" i="11"/>
  <c r="AW47" i="11" s="1"/>
  <c r="L61" i="11"/>
  <c r="BJ61" i="11" s="1"/>
  <c r="L62" i="11"/>
  <c r="BJ62" i="11" s="1"/>
  <c r="BG65" i="11"/>
  <c r="BH73" i="11"/>
  <c r="K102" i="11"/>
  <c r="BI102" i="11" s="1"/>
  <c r="F35" i="11"/>
  <c r="DV35" i="11" s="1"/>
  <c r="K46" i="11"/>
  <c r="BI46" i="11" s="1"/>
  <c r="AG49" i="11"/>
  <c r="AG47" i="11" s="1"/>
  <c r="BW49" i="11"/>
  <c r="BW47" i="11" s="1"/>
  <c r="BH11" i="11"/>
  <c r="BN11" i="11" s="1"/>
  <c r="L13" i="11"/>
  <c r="L14" i="11"/>
  <c r="L17" i="11"/>
  <c r="F18" i="11"/>
  <c r="DV18" i="11" s="1"/>
  <c r="BH30" i="11"/>
  <c r="BN30" i="11" s="1"/>
  <c r="BT30" i="11" s="1"/>
  <c r="BZ30" i="11" s="1"/>
  <c r="CF30" i="11" s="1"/>
  <c r="CL30" i="11" s="1"/>
  <c r="CR30" i="11" s="1"/>
  <c r="CX30" i="11" s="1"/>
  <c r="DD30" i="11" s="1"/>
  <c r="DJ30" i="11" s="1"/>
  <c r="BG31" i="11"/>
  <c r="BM31" i="11" s="1"/>
  <c r="BS31" i="11" s="1"/>
  <c r="BY31" i="11" s="1"/>
  <c r="CE31" i="11" s="1"/>
  <c r="CK31" i="11" s="1"/>
  <c r="CQ31" i="11" s="1"/>
  <c r="CW31" i="11" s="1"/>
  <c r="DC31" i="11" s="1"/>
  <c r="DI31" i="11" s="1"/>
  <c r="BH43" i="11"/>
  <c r="BN43" i="11" s="1"/>
  <c r="BT43" i="11" s="1"/>
  <c r="BZ43" i="11" s="1"/>
  <c r="CF43" i="11" s="1"/>
  <c r="CL43" i="11" s="1"/>
  <c r="CR43" i="11" s="1"/>
  <c r="CX43" i="11" s="1"/>
  <c r="DD43" i="11" s="1"/>
  <c r="DJ43" i="11" s="1"/>
  <c r="L45" i="11"/>
  <c r="BJ45" i="11" s="1"/>
  <c r="F46" i="11"/>
  <c r="DV46" i="11" s="1"/>
  <c r="F54" i="11"/>
  <c r="DV54" i="11" s="1"/>
  <c r="BH54" i="11"/>
  <c r="F55" i="11"/>
  <c r="DV55" i="11" s="1"/>
  <c r="K57" i="11"/>
  <c r="BI57" i="11" s="1"/>
  <c r="BH68" i="11"/>
  <c r="E69" i="11"/>
  <c r="BA69" i="11" s="1"/>
  <c r="K79" i="11"/>
  <c r="O79" i="11" s="1"/>
  <c r="F86" i="11"/>
  <c r="E104" i="11"/>
  <c r="DU104" i="11" s="1"/>
  <c r="AK101" i="11"/>
  <c r="BQ101" i="11"/>
  <c r="DM101" i="11"/>
  <c r="K105" i="11"/>
  <c r="BI105" i="11" s="1"/>
  <c r="C101" i="11"/>
  <c r="BH33" i="11"/>
  <c r="BN33" i="11" s="1"/>
  <c r="BT33" i="11" s="1"/>
  <c r="BZ33" i="11" s="1"/>
  <c r="CF33" i="11" s="1"/>
  <c r="CL33" i="11" s="1"/>
  <c r="CR33" i="11" s="1"/>
  <c r="CX33" i="11" s="1"/>
  <c r="DD33" i="11" s="1"/>
  <c r="DJ33" i="11" s="1"/>
  <c r="BN34" i="11"/>
  <c r="BT34" i="11" s="1"/>
  <c r="BZ34" i="11" s="1"/>
  <c r="CF34" i="11" s="1"/>
  <c r="CL34" i="11" s="1"/>
  <c r="CR34" i="11" s="1"/>
  <c r="CX34" i="11" s="1"/>
  <c r="DD34" i="11" s="1"/>
  <c r="DJ34" i="11" s="1"/>
  <c r="CV38" i="11"/>
  <c r="BM45" i="11"/>
  <c r="BS45" i="11" s="1"/>
  <c r="BY45" i="11" s="1"/>
  <c r="CE45" i="11" s="1"/>
  <c r="CK45" i="11" s="1"/>
  <c r="CQ45" i="11" s="1"/>
  <c r="CW45" i="11" s="1"/>
  <c r="DC45" i="11" s="1"/>
  <c r="DI45" i="11" s="1"/>
  <c r="E66" i="11"/>
  <c r="BA66" i="11" s="1"/>
  <c r="E72" i="11"/>
  <c r="BA72" i="11" s="1"/>
  <c r="E96" i="11"/>
  <c r="DU96" i="11" s="1"/>
  <c r="F103" i="11"/>
  <c r="DV103" i="11" s="1"/>
  <c r="M84" i="11"/>
  <c r="AC84" i="11"/>
  <c r="AS84" i="11"/>
  <c r="BE84" i="11"/>
  <c r="CC84" i="11"/>
  <c r="DA84" i="11"/>
  <c r="DQ84" i="11"/>
  <c r="BG103" i="11"/>
  <c r="BM103" i="11" s="1"/>
  <c r="BS103" i="11" s="1"/>
  <c r="BY103" i="11" s="1"/>
  <c r="CE103" i="11" s="1"/>
  <c r="CK103" i="11" s="1"/>
  <c r="CQ103" i="11" s="1"/>
  <c r="CW103" i="11" s="1"/>
  <c r="DC103" i="11" s="1"/>
  <c r="DI103" i="11" s="1"/>
  <c r="BG23" i="11"/>
  <c r="BM23" i="11" s="1"/>
  <c r="BS23" i="11" s="1"/>
  <c r="BY23" i="11" s="1"/>
  <c r="CE23" i="11" s="1"/>
  <c r="CK23" i="11" s="1"/>
  <c r="CQ23" i="11" s="1"/>
  <c r="CW23" i="11" s="1"/>
  <c r="DC23" i="11" s="1"/>
  <c r="DI23" i="11" s="1"/>
  <c r="F39" i="11"/>
  <c r="DV39" i="11" s="1"/>
  <c r="L40" i="11"/>
  <c r="DO49" i="11"/>
  <c r="DO47" i="11" s="1"/>
  <c r="BH56" i="11"/>
  <c r="BN56" i="11" s="1"/>
  <c r="BT56" i="11" s="1"/>
  <c r="BZ56" i="11" s="1"/>
  <c r="CF56" i="11" s="1"/>
  <c r="CL56" i="11" s="1"/>
  <c r="CR56" i="11" s="1"/>
  <c r="CX56" i="11" s="1"/>
  <c r="DD56" i="11" s="1"/>
  <c r="DJ56" i="11" s="1"/>
  <c r="L58" i="11"/>
  <c r="BJ58" i="11" s="1"/>
  <c r="K64" i="11"/>
  <c r="BI64" i="11" s="1"/>
  <c r="BH69" i="11"/>
  <c r="E70" i="11"/>
  <c r="BA70" i="11" s="1"/>
  <c r="BH79" i="11"/>
  <c r="BG80" i="11"/>
  <c r="BM80" i="11" s="1"/>
  <c r="BS80" i="11" s="1"/>
  <c r="BY80" i="11" s="1"/>
  <c r="CE80" i="11" s="1"/>
  <c r="CK80" i="11" s="1"/>
  <c r="CQ80" i="11" s="1"/>
  <c r="CW80" i="11" s="1"/>
  <c r="DC80" i="11" s="1"/>
  <c r="DI80" i="11" s="1"/>
  <c r="E112" i="11"/>
  <c r="DU112" i="11" s="1"/>
  <c r="BH19" i="11"/>
  <c r="BN19" i="11" s="1"/>
  <c r="BT19" i="11" s="1"/>
  <c r="BZ19" i="11" s="1"/>
  <c r="CF19" i="11" s="1"/>
  <c r="CL19" i="11" s="1"/>
  <c r="CR19" i="11" s="1"/>
  <c r="CX19" i="11" s="1"/>
  <c r="DD19" i="11" s="1"/>
  <c r="DJ19" i="11" s="1"/>
  <c r="F41" i="11"/>
  <c r="DV41" i="11" s="1"/>
  <c r="K52" i="11"/>
  <c r="BI52" i="11" s="1"/>
  <c r="L59" i="11"/>
  <c r="BJ59" i="11" s="1"/>
  <c r="F108" i="11"/>
  <c r="F109" i="11"/>
  <c r="DV109" i="11" s="1"/>
  <c r="E73" i="11"/>
  <c r="BA73" i="11" s="1"/>
  <c r="N84" i="11"/>
  <c r="AD84" i="11"/>
  <c r="AT84" i="11"/>
  <c r="BF84" i="11"/>
  <c r="CD84" i="11"/>
  <c r="DB84" i="11"/>
  <c r="DR84" i="11"/>
  <c r="M101" i="11"/>
  <c r="AC101" i="11"/>
  <c r="AS101" i="11"/>
  <c r="BE101" i="11"/>
  <c r="CC101" i="11"/>
  <c r="DA101" i="11"/>
  <c r="DQ101" i="11"/>
  <c r="BS106" i="11"/>
  <c r="BY106" i="11" s="1"/>
  <c r="CE106" i="11" s="1"/>
  <c r="CK106" i="11" s="1"/>
  <c r="CQ106" i="11" s="1"/>
  <c r="CW106" i="11" s="1"/>
  <c r="DC106" i="11" s="1"/>
  <c r="DI106" i="11" s="1"/>
  <c r="Q47" i="11"/>
  <c r="AK49" i="11"/>
  <c r="AK47" i="11" s="1"/>
  <c r="D101" i="11"/>
  <c r="CU47" i="11"/>
  <c r="L20" i="11"/>
  <c r="BJ20" i="11" s="1"/>
  <c r="L21" i="11"/>
  <c r="BJ21" i="11" s="1"/>
  <c r="K22" i="11"/>
  <c r="O22" i="11" s="1"/>
  <c r="BH23" i="11"/>
  <c r="BN23" i="11" s="1"/>
  <c r="BT23" i="11" s="1"/>
  <c r="BZ23" i="11" s="1"/>
  <c r="CF23" i="11" s="1"/>
  <c r="CL23" i="11" s="1"/>
  <c r="CR23" i="11" s="1"/>
  <c r="CX23" i="11" s="1"/>
  <c r="DD23" i="11" s="1"/>
  <c r="DJ23" i="11" s="1"/>
  <c r="L26" i="11"/>
  <c r="BJ26" i="11" s="1"/>
  <c r="K28" i="11"/>
  <c r="J27" i="11"/>
  <c r="R27" i="11"/>
  <c r="AH27" i="11"/>
  <c r="BH29" i="11"/>
  <c r="BN29" i="11" s="1"/>
  <c r="BT29" i="11" s="1"/>
  <c r="BZ29" i="11" s="1"/>
  <c r="CF29" i="11" s="1"/>
  <c r="CL29" i="11" s="1"/>
  <c r="CR29" i="11" s="1"/>
  <c r="CX29" i="11" s="1"/>
  <c r="DD29" i="11" s="1"/>
  <c r="DJ29" i="11" s="1"/>
  <c r="BL27" i="11"/>
  <c r="BX27" i="11"/>
  <c r="CJ27" i="11"/>
  <c r="CV27" i="11"/>
  <c r="L31" i="11"/>
  <c r="BJ31" i="11" s="1"/>
  <c r="K40" i="11"/>
  <c r="O40" i="11" s="1"/>
  <c r="BH41" i="11"/>
  <c r="K48" i="11"/>
  <c r="BI48" i="11" s="1"/>
  <c r="K82" i="11"/>
  <c r="BI82" i="11" s="1"/>
  <c r="BH83" i="11"/>
  <c r="BN83" i="11" s="1"/>
  <c r="BT83" i="11" s="1"/>
  <c r="BZ83" i="11" s="1"/>
  <c r="CF83" i="11" s="1"/>
  <c r="CL83" i="11" s="1"/>
  <c r="CR83" i="11" s="1"/>
  <c r="CX83" i="11" s="1"/>
  <c r="DD83" i="11" s="1"/>
  <c r="DJ83" i="11" s="1"/>
  <c r="BG96" i="11"/>
  <c r="BM96" i="11" s="1"/>
  <c r="BS96" i="11" s="1"/>
  <c r="BY96" i="11" s="1"/>
  <c r="CE96" i="11" s="1"/>
  <c r="CK96" i="11" s="1"/>
  <c r="CQ96" i="11" s="1"/>
  <c r="CW96" i="11" s="1"/>
  <c r="DC96" i="11" s="1"/>
  <c r="DI96" i="11" s="1"/>
  <c r="DR94" i="11"/>
  <c r="K98" i="11"/>
  <c r="O98" i="11" s="1"/>
  <c r="G101" i="11"/>
  <c r="Q101" i="11"/>
  <c r="AG101" i="11"/>
  <c r="AW101" i="11"/>
  <c r="BK101" i="11"/>
  <c r="CI101" i="11"/>
  <c r="DG101" i="11"/>
  <c r="I101" i="11"/>
  <c r="Y101" i="11"/>
  <c r="AO101" i="11"/>
  <c r="BG104" i="11"/>
  <c r="BM104" i="11" s="1"/>
  <c r="BS104" i="11" s="1"/>
  <c r="BY104" i="11" s="1"/>
  <c r="CE104" i="11" s="1"/>
  <c r="CK104" i="11" s="1"/>
  <c r="CQ104" i="11" s="1"/>
  <c r="CW104" i="11" s="1"/>
  <c r="DC104" i="11" s="1"/>
  <c r="DI104" i="11" s="1"/>
  <c r="BC101" i="11"/>
  <c r="BW101" i="11"/>
  <c r="CU101" i="11"/>
  <c r="DO101" i="11"/>
  <c r="K107" i="11"/>
  <c r="BI107" i="11" s="1"/>
  <c r="BG110" i="11"/>
  <c r="BM110" i="11" s="1"/>
  <c r="BS110" i="11" s="1"/>
  <c r="BY110" i="11" s="1"/>
  <c r="CE110" i="11" s="1"/>
  <c r="CK110" i="11" s="1"/>
  <c r="CQ110" i="11" s="1"/>
  <c r="CW110" i="11" s="1"/>
  <c r="DC110" i="11" s="1"/>
  <c r="DI110" i="11" s="1"/>
  <c r="D38" i="11"/>
  <c r="U49" i="11"/>
  <c r="U47" i="11" s="1"/>
  <c r="K13" i="11"/>
  <c r="K14" i="11"/>
  <c r="K17" i="11"/>
  <c r="BI17" i="11" s="1"/>
  <c r="BH18" i="11"/>
  <c r="BN18" i="11" s="1"/>
  <c r="BT18" i="11" s="1"/>
  <c r="BZ18" i="11" s="1"/>
  <c r="CF18" i="11" s="1"/>
  <c r="CL18" i="11" s="1"/>
  <c r="CR18" i="11" s="1"/>
  <c r="CX18" i="11" s="1"/>
  <c r="DD18" i="11" s="1"/>
  <c r="DJ18" i="11" s="1"/>
  <c r="BG19" i="11"/>
  <c r="BM19" i="11" s="1"/>
  <c r="BS19" i="11" s="1"/>
  <c r="BY19" i="11" s="1"/>
  <c r="CE19" i="11" s="1"/>
  <c r="CK19" i="11" s="1"/>
  <c r="CQ19" i="11" s="1"/>
  <c r="CW19" i="11" s="1"/>
  <c r="DC19" i="11" s="1"/>
  <c r="DI19" i="11" s="1"/>
  <c r="BG20" i="11"/>
  <c r="BM20" i="11" s="1"/>
  <c r="BS20" i="11" s="1"/>
  <c r="BY20" i="11" s="1"/>
  <c r="CE20" i="11" s="1"/>
  <c r="CK20" i="11" s="1"/>
  <c r="CQ20" i="11" s="1"/>
  <c r="CW20" i="11" s="1"/>
  <c r="DC20" i="11" s="1"/>
  <c r="DI20" i="11" s="1"/>
  <c r="BG21" i="11"/>
  <c r="BM21" i="11" s="1"/>
  <c r="BS21" i="11" s="1"/>
  <c r="BY21" i="11" s="1"/>
  <c r="CE21" i="11" s="1"/>
  <c r="CK21" i="11" s="1"/>
  <c r="CQ21" i="11" s="1"/>
  <c r="CW21" i="11" s="1"/>
  <c r="DC21" i="11" s="1"/>
  <c r="DI21" i="11" s="1"/>
  <c r="BG35" i="11"/>
  <c r="BM35" i="11" s="1"/>
  <c r="BS35" i="11" s="1"/>
  <c r="BY35" i="11" s="1"/>
  <c r="CE35" i="11" s="1"/>
  <c r="CK35" i="11" s="1"/>
  <c r="CQ35" i="11" s="1"/>
  <c r="CW35" i="11" s="1"/>
  <c r="DC35" i="11" s="1"/>
  <c r="DI35" i="11" s="1"/>
  <c r="K44" i="11"/>
  <c r="AZ49" i="11"/>
  <c r="DT49" i="11" s="1"/>
  <c r="K51" i="11"/>
  <c r="BI51" i="11" s="1"/>
  <c r="K53" i="11"/>
  <c r="BG54" i="11"/>
  <c r="BH55" i="11"/>
  <c r="BN55" i="11" s="1"/>
  <c r="BT55" i="11" s="1"/>
  <c r="BG56" i="11"/>
  <c r="BM56" i="11" s="1"/>
  <c r="BS56" i="11" s="1"/>
  <c r="BY56" i="11" s="1"/>
  <c r="CE56" i="11" s="1"/>
  <c r="CK56" i="11" s="1"/>
  <c r="CQ56" i="11" s="1"/>
  <c r="CW56" i="11" s="1"/>
  <c r="DC56" i="11" s="1"/>
  <c r="DI56" i="11" s="1"/>
  <c r="K59" i="11"/>
  <c r="BI59" i="11" s="1"/>
  <c r="BG60" i="11"/>
  <c r="L63" i="11"/>
  <c r="BJ63" i="11" s="1"/>
  <c r="L66" i="11"/>
  <c r="BJ66" i="11" s="1"/>
  <c r="BG67" i="11"/>
  <c r="BG68" i="11"/>
  <c r="BG69" i="11"/>
  <c r="BG70" i="11"/>
  <c r="BG71" i="11"/>
  <c r="BG72" i="11"/>
  <c r="BG73" i="11"/>
  <c r="L92" i="11"/>
  <c r="K93" i="11"/>
  <c r="K100" i="11"/>
  <c r="O100" i="11" s="1"/>
  <c r="BH103" i="11"/>
  <c r="BN103" i="11" s="1"/>
  <c r="BT103" i="11" s="1"/>
  <c r="BZ103" i="11" s="1"/>
  <c r="CF103" i="11" s="1"/>
  <c r="CL103" i="11" s="1"/>
  <c r="CR103" i="11" s="1"/>
  <c r="CX103" i="11" s="1"/>
  <c r="DD103" i="11" s="1"/>
  <c r="DJ103" i="11" s="1"/>
  <c r="BH109" i="11"/>
  <c r="BN109" i="11" s="1"/>
  <c r="BT109" i="11" s="1"/>
  <c r="BZ109" i="11" s="1"/>
  <c r="CF109" i="11" s="1"/>
  <c r="CL109" i="11" s="1"/>
  <c r="CR109" i="11" s="1"/>
  <c r="CX109" i="11" s="1"/>
  <c r="DD109" i="11" s="1"/>
  <c r="DJ109" i="11" s="1"/>
  <c r="BG112" i="11"/>
  <c r="BM112" i="11" s="1"/>
  <c r="BS112" i="11" s="1"/>
  <c r="BY112" i="11" s="1"/>
  <c r="CE112" i="11" s="1"/>
  <c r="CK112" i="11" s="1"/>
  <c r="CQ112" i="11" s="1"/>
  <c r="CW112" i="11" s="1"/>
  <c r="DC112" i="11" s="1"/>
  <c r="DI112" i="11" s="1"/>
  <c r="BG24" i="11"/>
  <c r="BM24" i="11" s="1"/>
  <c r="BS24" i="11" s="1"/>
  <c r="BY24" i="11" s="1"/>
  <c r="CE24" i="11" s="1"/>
  <c r="CK24" i="11" s="1"/>
  <c r="CQ24" i="11" s="1"/>
  <c r="CW24" i="11" s="1"/>
  <c r="DC24" i="11" s="1"/>
  <c r="DI24" i="11" s="1"/>
  <c r="K26" i="11"/>
  <c r="BI26" i="11" s="1"/>
  <c r="BH28" i="11"/>
  <c r="BG29" i="11"/>
  <c r="BM29" i="11" s="1"/>
  <c r="BS29" i="11" s="1"/>
  <c r="BY29" i="11" s="1"/>
  <c r="CE29" i="11" s="1"/>
  <c r="CK29" i="11" s="1"/>
  <c r="CQ29" i="11" s="1"/>
  <c r="CW29" i="11" s="1"/>
  <c r="DC29" i="11" s="1"/>
  <c r="DI29" i="11" s="1"/>
  <c r="K32" i="11"/>
  <c r="BI32" i="11" s="1"/>
  <c r="K33" i="11"/>
  <c r="O33" i="11" s="1"/>
  <c r="BH35" i="11"/>
  <c r="BN35" i="11" s="1"/>
  <c r="BT35" i="11" s="1"/>
  <c r="BZ35" i="11" s="1"/>
  <c r="CF35" i="11" s="1"/>
  <c r="CL35" i="11" s="1"/>
  <c r="CR35" i="11" s="1"/>
  <c r="CX35" i="11" s="1"/>
  <c r="DD35" i="11" s="1"/>
  <c r="DJ35" i="11" s="1"/>
  <c r="R38" i="11"/>
  <c r="AX38" i="11"/>
  <c r="BH39" i="11"/>
  <c r="BN39" i="11" s="1"/>
  <c r="CJ38" i="11"/>
  <c r="AH38" i="11"/>
  <c r="BL38" i="11"/>
  <c r="DH38" i="11"/>
  <c r="BH42" i="11"/>
  <c r="BN42" i="11" s="1"/>
  <c r="BT42" i="11" s="1"/>
  <c r="BZ42" i="11" s="1"/>
  <c r="CF42" i="11" s="1"/>
  <c r="CL42" i="11" s="1"/>
  <c r="CR42" i="11" s="1"/>
  <c r="CX42" i="11" s="1"/>
  <c r="DD42" i="11" s="1"/>
  <c r="DJ42" i="11" s="1"/>
  <c r="BG43" i="11"/>
  <c r="BM43" i="11" s="1"/>
  <c r="BS43" i="11" s="1"/>
  <c r="BY43" i="11" s="1"/>
  <c r="CE43" i="11" s="1"/>
  <c r="CK43" i="11" s="1"/>
  <c r="CQ43" i="11" s="1"/>
  <c r="CW43" i="11" s="1"/>
  <c r="DC43" i="11" s="1"/>
  <c r="DI43" i="11" s="1"/>
  <c r="BH46" i="11"/>
  <c r="D49" i="11"/>
  <c r="I49" i="11"/>
  <c r="I47" i="11" s="1"/>
  <c r="Y49" i="11"/>
  <c r="Y47" i="11" s="1"/>
  <c r="AO49" i="11"/>
  <c r="AO47" i="11" s="1"/>
  <c r="BK49" i="11"/>
  <c r="BK47" i="11" s="1"/>
  <c r="BQ49" i="11"/>
  <c r="BQ47" i="11" s="1"/>
  <c r="CC49" i="11"/>
  <c r="CC47" i="11" s="1"/>
  <c r="CI49" i="11"/>
  <c r="CI47" i="11" s="1"/>
  <c r="CO49" i="11"/>
  <c r="CO47" i="11" s="1"/>
  <c r="DA49" i="11"/>
  <c r="DA47" i="11" s="1"/>
  <c r="DG49" i="11"/>
  <c r="DG47" i="11" s="1"/>
  <c r="DM49" i="11"/>
  <c r="DM47" i="11" s="1"/>
  <c r="J49" i="11"/>
  <c r="J47" i="11" s="1"/>
  <c r="J37" i="11" s="1"/>
  <c r="BH51" i="11"/>
  <c r="L52" i="11"/>
  <c r="BJ52" i="11" s="1"/>
  <c r="BF49" i="11"/>
  <c r="L57" i="11"/>
  <c r="BJ57" i="11" s="1"/>
  <c r="L60" i="11"/>
  <c r="BJ60" i="11" s="1"/>
  <c r="BG61" i="11"/>
  <c r="BM61" i="11" s="1"/>
  <c r="BS61" i="11" s="1"/>
  <c r="BY61" i="11" s="1"/>
  <c r="CE61" i="11" s="1"/>
  <c r="CK61" i="11" s="1"/>
  <c r="CQ61" i="11" s="1"/>
  <c r="CW61" i="11" s="1"/>
  <c r="DC61" i="11" s="1"/>
  <c r="DI61" i="11" s="1"/>
  <c r="K63" i="11"/>
  <c r="BI63" i="11" s="1"/>
  <c r="L64" i="11"/>
  <c r="BJ64" i="11" s="1"/>
  <c r="C78" i="11"/>
  <c r="V78" i="11"/>
  <c r="BH82" i="11"/>
  <c r="CJ81" i="11"/>
  <c r="BG83" i="11"/>
  <c r="BM83" i="11" s="1"/>
  <c r="BS83" i="11" s="1"/>
  <c r="BY83" i="11" s="1"/>
  <c r="CE83" i="11" s="1"/>
  <c r="CK83" i="11" s="1"/>
  <c r="CQ83" i="11" s="1"/>
  <c r="CW83" i="11" s="1"/>
  <c r="DC83" i="11" s="1"/>
  <c r="DI83" i="11" s="1"/>
  <c r="L85" i="11"/>
  <c r="BG92" i="11"/>
  <c r="BM92" i="11" s="1"/>
  <c r="L95" i="11"/>
  <c r="P95" i="11" s="1"/>
  <c r="BH96" i="11"/>
  <c r="BN96" i="11" s="1"/>
  <c r="BT96" i="11" s="1"/>
  <c r="BZ96" i="11" s="1"/>
  <c r="CF96" i="11" s="1"/>
  <c r="CL96" i="11" s="1"/>
  <c r="CR96" i="11" s="1"/>
  <c r="CX96" i="11" s="1"/>
  <c r="DD96" i="11" s="1"/>
  <c r="DJ96" i="11" s="1"/>
  <c r="BG97" i="11"/>
  <c r="BM97" i="11" s="1"/>
  <c r="BS97" i="11" s="1"/>
  <c r="BY97" i="11" s="1"/>
  <c r="CE97" i="11" s="1"/>
  <c r="CK97" i="11" s="1"/>
  <c r="CQ97" i="11" s="1"/>
  <c r="CW97" i="11" s="1"/>
  <c r="DC97" i="11" s="1"/>
  <c r="DI97" i="11" s="1"/>
  <c r="BH100" i="11"/>
  <c r="BN100" i="11" s="1"/>
  <c r="BT100" i="11" s="1"/>
  <c r="BZ100" i="11" s="1"/>
  <c r="CF100" i="11" s="1"/>
  <c r="CL100" i="11" s="1"/>
  <c r="CR100" i="11" s="1"/>
  <c r="CX100" i="11" s="1"/>
  <c r="DD100" i="11" s="1"/>
  <c r="DJ100" i="11" s="1"/>
  <c r="BH108" i="11"/>
  <c r="BN108" i="11" s="1"/>
  <c r="BT108" i="11" s="1"/>
  <c r="BZ108" i="11" s="1"/>
  <c r="CF108" i="11" s="1"/>
  <c r="CL108" i="11" s="1"/>
  <c r="CR108" i="11" s="1"/>
  <c r="CX108" i="11" s="1"/>
  <c r="DD108" i="11" s="1"/>
  <c r="DJ108" i="11" s="1"/>
  <c r="L110" i="11"/>
  <c r="BJ110" i="11" s="1"/>
  <c r="K111" i="11"/>
  <c r="BI111" i="11" s="1"/>
  <c r="C81" i="11"/>
  <c r="BG13" i="11"/>
  <c r="BM13" i="11" s="1"/>
  <c r="BS13" i="11" s="1"/>
  <c r="BY13" i="11" s="1"/>
  <c r="CE13" i="11" s="1"/>
  <c r="CK13" i="11" s="1"/>
  <c r="CQ13" i="11" s="1"/>
  <c r="CW13" i="11" s="1"/>
  <c r="DC13" i="11" s="1"/>
  <c r="DI13" i="11" s="1"/>
  <c r="BG14" i="11"/>
  <c r="BM14" i="11" s="1"/>
  <c r="BS14" i="11" s="1"/>
  <c r="BY14" i="11" s="1"/>
  <c r="CE14" i="11" s="1"/>
  <c r="CK14" i="11" s="1"/>
  <c r="CQ14" i="11" s="1"/>
  <c r="CW14" i="11" s="1"/>
  <c r="DC14" i="11" s="1"/>
  <c r="DI14" i="11" s="1"/>
  <c r="BG17" i="11"/>
  <c r="BM17" i="11" s="1"/>
  <c r="BS17" i="11" s="1"/>
  <c r="BY17" i="11" s="1"/>
  <c r="CE17" i="11" s="1"/>
  <c r="CK17" i="11" s="1"/>
  <c r="CQ17" i="11" s="1"/>
  <c r="CW17" i="11" s="1"/>
  <c r="DC17" i="11" s="1"/>
  <c r="DI17" i="11" s="1"/>
  <c r="L18" i="11"/>
  <c r="BJ18" i="11" s="1"/>
  <c r="K19" i="11"/>
  <c r="BI19" i="11" s="1"/>
  <c r="F20" i="11"/>
  <c r="DV20" i="11" s="1"/>
  <c r="BH20" i="11"/>
  <c r="BN20" i="11" s="1"/>
  <c r="BT20" i="11" s="1"/>
  <c r="BZ20" i="11" s="1"/>
  <c r="CF20" i="11" s="1"/>
  <c r="CL20" i="11" s="1"/>
  <c r="CR20" i="11" s="1"/>
  <c r="CX20" i="11" s="1"/>
  <c r="DD20" i="11" s="1"/>
  <c r="DJ20" i="11" s="1"/>
  <c r="K24" i="11"/>
  <c r="BI24" i="11" s="1"/>
  <c r="E25" i="11"/>
  <c r="DU25" i="11" s="1"/>
  <c r="BG25" i="11"/>
  <c r="BM25" i="11" s="1"/>
  <c r="BS25" i="11" s="1"/>
  <c r="BY25" i="11" s="1"/>
  <c r="CE25" i="11" s="1"/>
  <c r="CK25" i="11" s="1"/>
  <c r="CQ25" i="11" s="1"/>
  <c r="CW25" i="11" s="1"/>
  <c r="DC25" i="11" s="1"/>
  <c r="DI25" i="11" s="1"/>
  <c r="BG28" i="11"/>
  <c r="BM28" i="11" s="1"/>
  <c r="L29" i="11"/>
  <c r="P29" i="11" s="1"/>
  <c r="DR27" i="11"/>
  <c r="L32" i="11"/>
  <c r="BJ32" i="11" s="1"/>
  <c r="L33" i="11"/>
  <c r="F36" i="11"/>
  <c r="DV36" i="11" s="1"/>
  <c r="BH36" i="11"/>
  <c r="BN36" i="11" s="1"/>
  <c r="BT36" i="11" s="1"/>
  <c r="BZ36" i="11" s="1"/>
  <c r="CF36" i="11" s="1"/>
  <c r="CL36" i="11" s="1"/>
  <c r="CR36" i="11" s="1"/>
  <c r="CX36" i="11" s="1"/>
  <c r="DD36" i="11" s="1"/>
  <c r="DJ36" i="11" s="1"/>
  <c r="F40" i="11"/>
  <c r="BB40" i="11" s="1"/>
  <c r="BH40" i="11"/>
  <c r="BN40" i="11" s="1"/>
  <c r="BT40" i="11" s="1"/>
  <c r="BZ40" i="11" s="1"/>
  <c r="CF40" i="11" s="1"/>
  <c r="CL40" i="11" s="1"/>
  <c r="CR40" i="11" s="1"/>
  <c r="CX40" i="11" s="1"/>
  <c r="DD40" i="11" s="1"/>
  <c r="DJ40" i="11" s="1"/>
  <c r="BG41" i="11"/>
  <c r="E42" i="11"/>
  <c r="DU42" i="11" s="1"/>
  <c r="BG42" i="11"/>
  <c r="BM42" i="11" s="1"/>
  <c r="BS42" i="11" s="1"/>
  <c r="BY42" i="11" s="1"/>
  <c r="CE42" i="11" s="1"/>
  <c r="CK42" i="11" s="1"/>
  <c r="CQ42" i="11" s="1"/>
  <c r="CW42" i="11" s="1"/>
  <c r="DC42" i="11" s="1"/>
  <c r="DI42" i="11" s="1"/>
  <c r="L43" i="11"/>
  <c r="L46" i="11"/>
  <c r="BJ46" i="11" s="1"/>
  <c r="BG50" i="11"/>
  <c r="BC49" i="11"/>
  <c r="BG59" i="11"/>
  <c r="F60" i="11"/>
  <c r="DV60" i="11" s="1"/>
  <c r="BH60" i="11"/>
  <c r="F61" i="11"/>
  <c r="DV61" i="11" s="1"/>
  <c r="BH61" i="11"/>
  <c r="BN61" i="11" s="1"/>
  <c r="BT61" i="11" s="1"/>
  <c r="BZ61" i="11" s="1"/>
  <c r="CF61" i="11" s="1"/>
  <c r="CL61" i="11" s="1"/>
  <c r="CR61" i="11" s="1"/>
  <c r="CX61" i="11" s="1"/>
  <c r="DD61" i="11" s="1"/>
  <c r="DJ61" i="11" s="1"/>
  <c r="K65" i="11"/>
  <c r="BI65" i="11" s="1"/>
  <c r="E65" i="11"/>
  <c r="BA65" i="11" s="1"/>
  <c r="L107" i="11"/>
  <c r="BJ107" i="11" s="1"/>
  <c r="F107" i="11"/>
  <c r="DV107" i="11" s="1"/>
  <c r="L11" i="11"/>
  <c r="BJ11" i="11" s="1"/>
  <c r="E22" i="11"/>
  <c r="DU22" i="11" s="1"/>
  <c r="BG22" i="11"/>
  <c r="BM22" i="11" s="1"/>
  <c r="BS22" i="11" s="1"/>
  <c r="BY22" i="11" s="1"/>
  <c r="CE22" i="11" s="1"/>
  <c r="CK22" i="11" s="1"/>
  <c r="CQ22" i="11" s="1"/>
  <c r="CW22" i="11" s="1"/>
  <c r="DC22" i="11" s="1"/>
  <c r="DI22" i="11" s="1"/>
  <c r="L23" i="11"/>
  <c r="BJ23" i="11" s="1"/>
  <c r="BG26" i="11"/>
  <c r="BM26" i="11" s="1"/>
  <c r="BS26" i="11" s="1"/>
  <c r="BY26" i="11" s="1"/>
  <c r="CE26" i="11" s="1"/>
  <c r="CK26" i="11" s="1"/>
  <c r="CQ26" i="11" s="1"/>
  <c r="CW26" i="11" s="1"/>
  <c r="DC26" i="11" s="1"/>
  <c r="DI26" i="11" s="1"/>
  <c r="Z27" i="11"/>
  <c r="DH27" i="11"/>
  <c r="L30" i="11"/>
  <c r="BJ30" i="11" s="1"/>
  <c r="F31" i="11"/>
  <c r="DV31" i="11" s="1"/>
  <c r="BH31" i="11"/>
  <c r="BN31" i="11" s="1"/>
  <c r="BT31" i="11" s="1"/>
  <c r="BZ31" i="11" s="1"/>
  <c r="CF31" i="11" s="1"/>
  <c r="CL31" i="11" s="1"/>
  <c r="CR31" i="11" s="1"/>
  <c r="CX31" i="11" s="1"/>
  <c r="DD31" i="11" s="1"/>
  <c r="DJ31" i="11" s="1"/>
  <c r="BG34" i="11"/>
  <c r="BM34" i="11" s="1"/>
  <c r="BS34" i="11" s="1"/>
  <c r="BY34" i="11" s="1"/>
  <c r="CE34" i="11" s="1"/>
  <c r="CK34" i="11" s="1"/>
  <c r="CQ34" i="11" s="1"/>
  <c r="CW34" i="11" s="1"/>
  <c r="DC34" i="11" s="1"/>
  <c r="DI34" i="11" s="1"/>
  <c r="L35" i="11"/>
  <c r="BJ35" i="11" s="1"/>
  <c r="L39" i="11"/>
  <c r="BJ39" i="11" s="1"/>
  <c r="H38" i="11"/>
  <c r="N38" i="11"/>
  <c r="V38" i="11"/>
  <c r="AD38" i="11"/>
  <c r="AL38" i="11"/>
  <c r="AT38" i="11"/>
  <c r="DT39" i="11"/>
  <c r="AZ38" i="11"/>
  <c r="DT38" i="11" s="1"/>
  <c r="BF38" i="11"/>
  <c r="BR38" i="11"/>
  <c r="CD38" i="11"/>
  <c r="CP38" i="11"/>
  <c r="DB38" i="11"/>
  <c r="DN38" i="11"/>
  <c r="DR38" i="11"/>
  <c r="L44" i="11"/>
  <c r="BJ44" i="11" s="1"/>
  <c r="F45" i="11"/>
  <c r="DV45" i="11" s="1"/>
  <c r="BH45" i="11"/>
  <c r="BN45" i="11" s="1"/>
  <c r="BT45" i="11" s="1"/>
  <c r="BZ45" i="11" s="1"/>
  <c r="CF45" i="11" s="1"/>
  <c r="CL45" i="11" s="1"/>
  <c r="CR45" i="11" s="1"/>
  <c r="CX45" i="11" s="1"/>
  <c r="DD45" i="11" s="1"/>
  <c r="DJ45" i="11" s="1"/>
  <c r="L48" i="11"/>
  <c r="BJ48" i="11" s="1"/>
  <c r="M49" i="11"/>
  <c r="M47" i="11" s="1"/>
  <c r="AC49" i="11"/>
  <c r="AC47" i="11" s="1"/>
  <c r="AS49" i="11"/>
  <c r="AS47" i="11" s="1"/>
  <c r="F53" i="11"/>
  <c r="DV53" i="11" s="1"/>
  <c r="BH53" i="11"/>
  <c r="BN53" i="11" s="1"/>
  <c r="BT53" i="11" s="1"/>
  <c r="BZ53" i="11" s="1"/>
  <c r="CF53" i="11" s="1"/>
  <c r="CL53" i="11" s="1"/>
  <c r="CR53" i="11" s="1"/>
  <c r="CX53" i="11" s="1"/>
  <c r="DD53" i="11" s="1"/>
  <c r="DJ53" i="11" s="1"/>
  <c r="L54" i="11"/>
  <c r="BJ54" i="11" s="1"/>
  <c r="BG55" i="11"/>
  <c r="BM55" i="11" s="1"/>
  <c r="BS55" i="11" s="1"/>
  <c r="L56" i="11"/>
  <c r="P56" i="11" s="1"/>
  <c r="BG63" i="11"/>
  <c r="L82" i="11"/>
  <c r="P82" i="11" s="1"/>
  <c r="K83" i="11"/>
  <c r="I84" i="11"/>
  <c r="Q84" i="11"/>
  <c r="Y84" i="11"/>
  <c r="AG84" i="11"/>
  <c r="AO84" i="11"/>
  <c r="AW84" i="11"/>
  <c r="BG85" i="11"/>
  <c r="BM85" i="11" s="1"/>
  <c r="BC84" i="11"/>
  <c r="BK84" i="11"/>
  <c r="BW84" i="11"/>
  <c r="CI84" i="11"/>
  <c r="CU84" i="11"/>
  <c r="DG84" i="11"/>
  <c r="DO84" i="11"/>
  <c r="BG95" i="11"/>
  <c r="BM95" i="11" s="1"/>
  <c r="BS95" i="11" s="1"/>
  <c r="BY95" i="11" s="1"/>
  <c r="CE95" i="11" s="1"/>
  <c r="CK95" i="11" s="1"/>
  <c r="CQ95" i="11" s="1"/>
  <c r="CW95" i="11" s="1"/>
  <c r="DC95" i="11" s="1"/>
  <c r="DI95" i="11" s="1"/>
  <c r="K96" i="11"/>
  <c r="J101" i="11"/>
  <c r="R101" i="11"/>
  <c r="Z101" i="11"/>
  <c r="AH101" i="11"/>
  <c r="AP101" i="11"/>
  <c r="AX101" i="11"/>
  <c r="BL101" i="11"/>
  <c r="BX101" i="11"/>
  <c r="CJ101" i="11"/>
  <c r="CV101" i="11"/>
  <c r="DH101" i="11"/>
  <c r="DP101" i="11"/>
  <c r="D47" i="11"/>
  <c r="L104" i="11"/>
  <c r="BJ104" i="11" s="1"/>
  <c r="F104" i="11"/>
  <c r="DV104" i="11" s="1"/>
  <c r="L112" i="11"/>
  <c r="BJ112" i="11" s="1"/>
  <c r="F112" i="11"/>
  <c r="DV112" i="11" s="1"/>
  <c r="K34" i="11"/>
  <c r="BI34" i="11" s="1"/>
  <c r="E34" i="11"/>
  <c r="DU34" i="11" s="1"/>
  <c r="G47" i="11"/>
  <c r="K85" i="11"/>
  <c r="BI85" i="11" s="1"/>
  <c r="E85" i="11"/>
  <c r="G84" i="11"/>
  <c r="DS85" i="11"/>
  <c r="AY84" i="11"/>
  <c r="DS84" i="11" s="1"/>
  <c r="K95" i="11"/>
  <c r="BI95" i="11" s="1"/>
  <c r="E95" i="11"/>
  <c r="DU95" i="11" s="1"/>
  <c r="L102" i="11"/>
  <c r="BJ102" i="11" s="1"/>
  <c r="H101" i="11"/>
  <c r="F102" i="11"/>
  <c r="N101" i="11"/>
  <c r="V101" i="11"/>
  <c r="AD101" i="11"/>
  <c r="AL101" i="11"/>
  <c r="AT101" i="11"/>
  <c r="DT102" i="11"/>
  <c r="AZ101" i="11"/>
  <c r="DT101" i="11" s="1"/>
  <c r="BF101" i="11"/>
  <c r="BR101" i="11"/>
  <c r="CD101" i="11"/>
  <c r="CP101" i="11"/>
  <c r="DB101" i="11"/>
  <c r="DN101" i="11"/>
  <c r="DR101" i="11"/>
  <c r="L97" i="11"/>
  <c r="BJ97" i="11" s="1"/>
  <c r="L100" i="11"/>
  <c r="BH102" i="11"/>
  <c r="BN102" i="11" s="1"/>
  <c r="BT102" i="11" s="1"/>
  <c r="BZ102" i="11" s="1"/>
  <c r="CF102" i="11" s="1"/>
  <c r="CL102" i="11" s="1"/>
  <c r="CR102" i="11" s="1"/>
  <c r="CX102" i="11" s="1"/>
  <c r="DD102" i="11" s="1"/>
  <c r="DJ102" i="11" s="1"/>
  <c r="L103" i="11"/>
  <c r="BJ103" i="11" s="1"/>
  <c r="BH104" i="11"/>
  <c r="BN104" i="11" s="1"/>
  <c r="BT104" i="11" s="1"/>
  <c r="BZ104" i="11" s="1"/>
  <c r="CF104" i="11" s="1"/>
  <c r="CL104" i="11" s="1"/>
  <c r="CR104" i="11" s="1"/>
  <c r="CX104" i="11" s="1"/>
  <c r="DD104" i="11" s="1"/>
  <c r="DJ104" i="11" s="1"/>
  <c r="BH107" i="11"/>
  <c r="BN107" i="11" s="1"/>
  <c r="BT107" i="11" s="1"/>
  <c r="BZ107" i="11" s="1"/>
  <c r="CF107" i="11" s="1"/>
  <c r="CL107" i="11" s="1"/>
  <c r="CR107" i="11" s="1"/>
  <c r="CX107" i="11" s="1"/>
  <c r="DD107" i="11" s="1"/>
  <c r="DJ107" i="11" s="1"/>
  <c r="L108" i="11"/>
  <c r="BJ108" i="11" s="1"/>
  <c r="L111" i="11"/>
  <c r="BJ111" i="11" s="1"/>
  <c r="BH112" i="11"/>
  <c r="BN112" i="11" s="1"/>
  <c r="BT112" i="11" s="1"/>
  <c r="BZ112" i="11" s="1"/>
  <c r="CF112" i="11" s="1"/>
  <c r="CL112" i="11" s="1"/>
  <c r="CR112" i="11" s="1"/>
  <c r="CX112" i="11" s="1"/>
  <c r="DD112" i="11" s="1"/>
  <c r="DJ112" i="11" s="1"/>
  <c r="BG11" i="11"/>
  <c r="F13" i="11"/>
  <c r="DV13" i="11" s="1"/>
  <c r="BH13" i="11"/>
  <c r="BN13" i="11" s="1"/>
  <c r="BT13" i="11" s="1"/>
  <c r="BZ13" i="11" s="1"/>
  <c r="CF13" i="11" s="1"/>
  <c r="CL13" i="11" s="1"/>
  <c r="CR13" i="11" s="1"/>
  <c r="CX13" i="11" s="1"/>
  <c r="DD13" i="11" s="1"/>
  <c r="DJ13" i="11" s="1"/>
  <c r="BH14" i="11"/>
  <c r="BN14" i="11" s="1"/>
  <c r="BT14" i="11" s="1"/>
  <c r="BZ14" i="11" s="1"/>
  <c r="CF14" i="11" s="1"/>
  <c r="CL14" i="11" s="1"/>
  <c r="CR14" i="11" s="1"/>
  <c r="CX14" i="11" s="1"/>
  <c r="DD14" i="11" s="1"/>
  <c r="DJ14" i="11" s="1"/>
  <c r="BH17" i="11"/>
  <c r="BN17" i="11" s="1"/>
  <c r="BT17" i="11" s="1"/>
  <c r="BZ17" i="11" s="1"/>
  <c r="CF17" i="11" s="1"/>
  <c r="CL17" i="11" s="1"/>
  <c r="CR17" i="11" s="1"/>
  <c r="CX17" i="11" s="1"/>
  <c r="DD17" i="11" s="1"/>
  <c r="DJ17" i="11" s="1"/>
  <c r="BG18" i="11"/>
  <c r="BM18" i="11" s="1"/>
  <c r="BS18" i="11" s="1"/>
  <c r="BY18" i="11" s="1"/>
  <c r="CE18" i="11" s="1"/>
  <c r="CK18" i="11" s="1"/>
  <c r="CQ18" i="11" s="1"/>
  <c r="CW18" i="11" s="1"/>
  <c r="DC18" i="11" s="1"/>
  <c r="DI18" i="11" s="1"/>
  <c r="L19" i="11"/>
  <c r="K20" i="11"/>
  <c r="BI20" i="11" s="1"/>
  <c r="F21" i="11"/>
  <c r="DV21" i="11" s="1"/>
  <c r="BH21" i="11"/>
  <c r="BN21" i="11" s="1"/>
  <c r="BT21" i="11" s="1"/>
  <c r="BZ21" i="11" s="1"/>
  <c r="CF21" i="11" s="1"/>
  <c r="CL21" i="11" s="1"/>
  <c r="CR21" i="11" s="1"/>
  <c r="CX21" i="11" s="1"/>
  <c r="DD21" i="11" s="1"/>
  <c r="DJ21" i="11" s="1"/>
  <c r="L22" i="11"/>
  <c r="P22" i="11" s="1"/>
  <c r="K23" i="11"/>
  <c r="BI23" i="11" s="1"/>
  <c r="F24" i="11"/>
  <c r="DV24" i="11" s="1"/>
  <c r="BH24" i="11"/>
  <c r="BN24" i="11" s="1"/>
  <c r="BT24" i="11" s="1"/>
  <c r="BZ24" i="11" s="1"/>
  <c r="CF24" i="11" s="1"/>
  <c r="CL24" i="11" s="1"/>
  <c r="CR24" i="11" s="1"/>
  <c r="CX24" i="11" s="1"/>
  <c r="DD24" i="11" s="1"/>
  <c r="DJ24" i="11" s="1"/>
  <c r="L25" i="11"/>
  <c r="F26" i="11"/>
  <c r="DV26" i="11" s="1"/>
  <c r="BH26" i="11"/>
  <c r="BN26" i="11" s="1"/>
  <c r="BT26" i="11" s="1"/>
  <c r="BZ26" i="11" s="1"/>
  <c r="CF26" i="11" s="1"/>
  <c r="CL26" i="11" s="1"/>
  <c r="CR26" i="11" s="1"/>
  <c r="CX26" i="11" s="1"/>
  <c r="DD26" i="11" s="1"/>
  <c r="DJ26" i="11" s="1"/>
  <c r="L28" i="11"/>
  <c r="BJ28" i="11" s="1"/>
  <c r="K29" i="11"/>
  <c r="BI29" i="11" s="1"/>
  <c r="E30" i="11"/>
  <c r="DU30" i="11" s="1"/>
  <c r="BG30" i="11"/>
  <c r="BM30" i="11" s="1"/>
  <c r="BS30" i="11" s="1"/>
  <c r="BY30" i="11" s="1"/>
  <c r="CE30" i="11" s="1"/>
  <c r="CK30" i="11" s="1"/>
  <c r="CQ30" i="11" s="1"/>
  <c r="CW30" i="11" s="1"/>
  <c r="DC30" i="11" s="1"/>
  <c r="DI30" i="11" s="1"/>
  <c r="K31" i="11"/>
  <c r="BI31" i="11" s="1"/>
  <c r="E32" i="11"/>
  <c r="DU32" i="11" s="1"/>
  <c r="BG32" i="11"/>
  <c r="BM32" i="11" s="1"/>
  <c r="BS32" i="11" s="1"/>
  <c r="BY32" i="11" s="1"/>
  <c r="CE32" i="11" s="1"/>
  <c r="CK32" i="11" s="1"/>
  <c r="CQ32" i="11" s="1"/>
  <c r="CW32" i="11" s="1"/>
  <c r="DC32" i="11" s="1"/>
  <c r="DI32" i="11" s="1"/>
  <c r="BG33" i="11"/>
  <c r="BM33" i="11" s="1"/>
  <c r="BS33" i="11" s="1"/>
  <c r="BY33" i="11" s="1"/>
  <c r="CE33" i="11" s="1"/>
  <c r="CK33" i="11" s="1"/>
  <c r="CQ33" i="11" s="1"/>
  <c r="CW33" i="11" s="1"/>
  <c r="DC33" i="11" s="1"/>
  <c r="DI33" i="11" s="1"/>
  <c r="L34" i="11"/>
  <c r="BJ34" i="11" s="1"/>
  <c r="K35" i="11"/>
  <c r="BI35" i="11" s="1"/>
  <c r="E36" i="11"/>
  <c r="DU36" i="11" s="1"/>
  <c r="BG36" i="11"/>
  <c r="BM36" i="11" s="1"/>
  <c r="BS36" i="11" s="1"/>
  <c r="BY36" i="11" s="1"/>
  <c r="CE36" i="11" s="1"/>
  <c r="CK36" i="11" s="1"/>
  <c r="CQ36" i="11" s="1"/>
  <c r="CW36" i="11" s="1"/>
  <c r="DC36" i="11" s="1"/>
  <c r="DI36" i="11" s="1"/>
  <c r="K39" i="11"/>
  <c r="BI39" i="11" s="1"/>
  <c r="M38" i="11"/>
  <c r="U38" i="11"/>
  <c r="AC38" i="11"/>
  <c r="AK38" i="11"/>
  <c r="AS38" i="11"/>
  <c r="BE38" i="11"/>
  <c r="BQ38" i="11"/>
  <c r="BQ37" i="11" s="1"/>
  <c r="CC38" i="11"/>
  <c r="CO38" i="11"/>
  <c r="DA38" i="11"/>
  <c r="DM38" i="11"/>
  <c r="DQ38" i="11"/>
  <c r="E40" i="11"/>
  <c r="DU40" i="11" s="1"/>
  <c r="BG40" i="11"/>
  <c r="BM40" i="11" s="1"/>
  <c r="BS40" i="11" s="1"/>
  <c r="BY40" i="11" s="1"/>
  <c r="CE40" i="11" s="1"/>
  <c r="CK40" i="11" s="1"/>
  <c r="CQ40" i="11" s="1"/>
  <c r="CW40" i="11" s="1"/>
  <c r="DC40" i="11" s="1"/>
  <c r="DI40" i="11" s="1"/>
  <c r="L41" i="11"/>
  <c r="BJ41" i="11" s="1"/>
  <c r="L42" i="11"/>
  <c r="P42" i="11" s="1"/>
  <c r="K43" i="11"/>
  <c r="E44" i="11"/>
  <c r="DU44" i="11" s="1"/>
  <c r="BG44" i="11"/>
  <c r="BM44" i="11" s="1"/>
  <c r="BS44" i="11" s="1"/>
  <c r="BY44" i="11" s="1"/>
  <c r="CE44" i="11" s="1"/>
  <c r="CK44" i="11" s="1"/>
  <c r="CQ44" i="11" s="1"/>
  <c r="CW44" i="11" s="1"/>
  <c r="DC44" i="11" s="1"/>
  <c r="DI44" i="11" s="1"/>
  <c r="K45" i="11"/>
  <c r="O45" i="11" s="1"/>
  <c r="E46" i="11"/>
  <c r="DU46" i="11" s="1"/>
  <c r="BG46" i="11"/>
  <c r="E48" i="11"/>
  <c r="DU48" i="11" s="1"/>
  <c r="BG48" i="11"/>
  <c r="AY49" i="11"/>
  <c r="L50" i="11"/>
  <c r="BJ50" i="11" s="1"/>
  <c r="H49" i="11"/>
  <c r="N49" i="11"/>
  <c r="N47" i="11" s="1"/>
  <c r="V49" i="11"/>
  <c r="V47" i="11" s="1"/>
  <c r="V37" i="11" s="1"/>
  <c r="AD49" i="11"/>
  <c r="AD47" i="11" s="1"/>
  <c r="AL49" i="11"/>
  <c r="AL47" i="11" s="1"/>
  <c r="AL37" i="11" s="1"/>
  <c r="AT49" i="11"/>
  <c r="AT47" i="11" s="1"/>
  <c r="AT37" i="11" s="1"/>
  <c r="BG51" i="11"/>
  <c r="F52" i="11"/>
  <c r="DV52" i="11" s="1"/>
  <c r="BH52" i="11"/>
  <c r="BG57" i="11"/>
  <c r="F58" i="11"/>
  <c r="DV58" i="11" s="1"/>
  <c r="BH58" i="11"/>
  <c r="BN58" i="11" s="1"/>
  <c r="BT58" i="11" s="1"/>
  <c r="BZ58" i="11" s="1"/>
  <c r="CF58" i="11" s="1"/>
  <c r="CL58" i="11" s="1"/>
  <c r="CR58" i="11" s="1"/>
  <c r="CX58" i="11" s="1"/>
  <c r="DD58" i="11" s="1"/>
  <c r="DJ58" i="11" s="1"/>
  <c r="F62" i="11"/>
  <c r="DV62" i="11" s="1"/>
  <c r="BH62" i="11"/>
  <c r="BG64" i="11"/>
  <c r="K66" i="11"/>
  <c r="BI66" i="11" s="1"/>
  <c r="L67" i="11"/>
  <c r="BJ67" i="11" s="1"/>
  <c r="L68" i="11"/>
  <c r="BJ68" i="11" s="1"/>
  <c r="L69" i="11"/>
  <c r="BJ69" i="11" s="1"/>
  <c r="L70" i="11"/>
  <c r="BJ70" i="11" s="1"/>
  <c r="L71" i="11"/>
  <c r="BJ71" i="11" s="1"/>
  <c r="L72" i="11"/>
  <c r="BJ72" i="11" s="1"/>
  <c r="L73" i="11"/>
  <c r="BJ73" i="11" s="1"/>
  <c r="L79" i="11"/>
  <c r="BJ79" i="11" s="1"/>
  <c r="K80" i="11"/>
  <c r="D81" i="11"/>
  <c r="K92" i="11"/>
  <c r="O92" i="11" s="1"/>
  <c r="E93" i="11"/>
  <c r="DU93" i="11" s="1"/>
  <c r="BG93" i="11"/>
  <c r="BM93" i="11" s="1"/>
  <c r="BS93" i="11" s="1"/>
  <c r="BY93" i="11" s="1"/>
  <c r="CE93" i="11" s="1"/>
  <c r="CK93" i="11" s="1"/>
  <c r="CQ93" i="11" s="1"/>
  <c r="CW93" i="11" s="1"/>
  <c r="DC93" i="11" s="1"/>
  <c r="DI93" i="11" s="1"/>
  <c r="L98" i="11"/>
  <c r="BJ98" i="11" s="1"/>
  <c r="F99" i="11"/>
  <c r="DV99" i="11" s="1"/>
  <c r="BH99" i="11"/>
  <c r="BN99" i="11" s="1"/>
  <c r="BT99" i="11" s="1"/>
  <c r="BZ99" i="11" s="1"/>
  <c r="CF99" i="11" s="1"/>
  <c r="CL99" i="11" s="1"/>
  <c r="CR99" i="11" s="1"/>
  <c r="CX99" i="11" s="1"/>
  <c r="DD99" i="11" s="1"/>
  <c r="DJ99" i="11" s="1"/>
  <c r="F105" i="11"/>
  <c r="DV105" i="11" s="1"/>
  <c r="BH105" i="11"/>
  <c r="BN105" i="11" s="1"/>
  <c r="BT105" i="11" s="1"/>
  <c r="BZ105" i="11" s="1"/>
  <c r="CF105" i="11" s="1"/>
  <c r="CL105" i="11" s="1"/>
  <c r="CR105" i="11" s="1"/>
  <c r="CX105" i="11" s="1"/>
  <c r="DD105" i="11" s="1"/>
  <c r="DJ105" i="11" s="1"/>
  <c r="L106" i="11"/>
  <c r="BJ106" i="11" s="1"/>
  <c r="L109" i="11"/>
  <c r="BJ109" i="11" s="1"/>
  <c r="F110" i="11"/>
  <c r="DV110" i="11" s="1"/>
  <c r="BH110" i="11"/>
  <c r="BN110" i="11" s="1"/>
  <c r="BT110" i="11" s="1"/>
  <c r="BZ110" i="11" s="1"/>
  <c r="CF110" i="11" s="1"/>
  <c r="CL110" i="11" s="1"/>
  <c r="CR110" i="11" s="1"/>
  <c r="CX110" i="11" s="1"/>
  <c r="DD110" i="11" s="1"/>
  <c r="DJ110" i="11" s="1"/>
  <c r="BL116" i="10"/>
  <c r="BC116" i="10"/>
  <c r="BF116" i="10"/>
  <c r="AW116" i="10"/>
  <c r="AQ116" i="10"/>
  <c r="AN116" i="10"/>
  <c r="AK116" i="10"/>
  <c r="AH116" i="10"/>
  <c r="AE116" i="10"/>
  <c r="AZ116" i="10"/>
  <c r="AB116" i="10"/>
  <c r="AT116" i="10"/>
  <c r="BL115" i="9"/>
  <c r="BF115" i="9"/>
  <c r="AQ115" i="9"/>
  <c r="AN115" i="9"/>
  <c r="AK115" i="9"/>
  <c r="AH115" i="9"/>
  <c r="AE115" i="9"/>
  <c r="AW115" i="9"/>
  <c r="AB115" i="9"/>
  <c r="AZ115" i="9"/>
  <c r="BC115" i="9"/>
  <c r="AT115" i="9"/>
  <c r="BL117" i="9"/>
  <c r="BF117" i="9"/>
  <c r="AQ117" i="9"/>
  <c r="AN117" i="9"/>
  <c r="AK117" i="9"/>
  <c r="AH117" i="9"/>
  <c r="AE117" i="9"/>
  <c r="AW117" i="9"/>
  <c r="AZ117" i="9"/>
  <c r="BC117" i="9"/>
  <c r="AB117" i="9"/>
  <c r="AO117" i="8"/>
  <c r="BA117" i="8"/>
  <c r="I38" i="11"/>
  <c r="I37" i="11" s="1"/>
  <c r="Q38" i="11"/>
  <c r="Q37" i="11" s="1"/>
  <c r="Y38" i="11"/>
  <c r="Y37" i="11" s="1"/>
  <c r="AG38" i="11"/>
  <c r="AO38" i="11"/>
  <c r="AW38" i="11"/>
  <c r="BK38" i="11"/>
  <c r="BW38" i="11"/>
  <c r="CI38" i="11"/>
  <c r="CI37" i="11" s="1"/>
  <c r="CU38" i="11"/>
  <c r="DG38" i="11"/>
  <c r="DG37" i="11" s="1"/>
  <c r="DO38" i="11"/>
  <c r="C47" i="11"/>
  <c r="R49" i="11"/>
  <c r="Z49" i="11"/>
  <c r="Z47" i="11" s="1"/>
  <c r="Z37" i="11" s="1"/>
  <c r="AH49" i="11"/>
  <c r="AH47" i="11" s="1"/>
  <c r="AH37" i="11" s="1"/>
  <c r="AP49" i="11"/>
  <c r="AP47" i="11" s="1"/>
  <c r="AP37" i="11" s="1"/>
  <c r="AX49" i="11"/>
  <c r="AX47" i="11" s="1"/>
  <c r="AX37" i="11" s="1"/>
  <c r="BH50" i="11"/>
  <c r="BD49" i="11"/>
  <c r="BH49" i="11" s="1"/>
  <c r="BL49" i="11"/>
  <c r="BL47" i="11" s="1"/>
  <c r="BR49" i="11"/>
  <c r="BX49" i="11"/>
  <c r="BX47" i="11" s="1"/>
  <c r="BX37" i="11" s="1"/>
  <c r="CD49" i="11"/>
  <c r="CD47" i="11" s="1"/>
  <c r="CD37" i="11" s="1"/>
  <c r="CJ49" i="11"/>
  <c r="CJ47" i="11" s="1"/>
  <c r="CJ37" i="11" s="1"/>
  <c r="CP49" i="11"/>
  <c r="CP47" i="11" s="1"/>
  <c r="CP37" i="11" s="1"/>
  <c r="CV49" i="11"/>
  <c r="CV47" i="11" s="1"/>
  <c r="CV37" i="11" s="1"/>
  <c r="DB49" i="11"/>
  <c r="DB47" i="11" s="1"/>
  <c r="DH49" i="11"/>
  <c r="DH47" i="11" s="1"/>
  <c r="DN49" i="11"/>
  <c r="DR49" i="11"/>
  <c r="DR47" i="11" s="1"/>
  <c r="BD101" i="11"/>
  <c r="BH101" i="11" s="1"/>
  <c r="BL115" i="10"/>
  <c r="AW115" i="10"/>
  <c r="AQ115" i="10"/>
  <c r="AN115" i="10"/>
  <c r="AK115" i="10"/>
  <c r="AH115" i="10"/>
  <c r="AE115" i="10"/>
  <c r="AT115" i="10"/>
  <c r="AB115" i="10"/>
  <c r="AZ115" i="10"/>
  <c r="BC115" i="10"/>
  <c r="BF115" i="10"/>
  <c r="BL117" i="10"/>
  <c r="AW117" i="10"/>
  <c r="AQ117" i="10"/>
  <c r="AN117" i="10"/>
  <c r="AK117" i="10"/>
  <c r="AH117" i="10"/>
  <c r="AE117" i="10"/>
  <c r="AZ117" i="10"/>
  <c r="BC117" i="10"/>
  <c r="AB117" i="10"/>
  <c r="BF117" i="10"/>
  <c r="BL116" i="9"/>
  <c r="AZ116" i="9"/>
  <c r="BC116" i="9"/>
  <c r="BF116" i="9"/>
  <c r="AQ116" i="9"/>
  <c r="AN116" i="9"/>
  <c r="AK116" i="9"/>
  <c r="AH116" i="9"/>
  <c r="AE116" i="9"/>
  <c r="AB116" i="9"/>
  <c r="AW116" i="9"/>
  <c r="AT116" i="9"/>
  <c r="AT117" i="9"/>
  <c r="K50" i="11"/>
  <c r="BI50" i="11" s="1"/>
  <c r="L51" i="11"/>
  <c r="BJ51" i="11" s="1"/>
  <c r="BG52" i="11"/>
  <c r="E53" i="11"/>
  <c r="DU53" i="11" s="1"/>
  <c r="BG53" i="11"/>
  <c r="BM53" i="11" s="1"/>
  <c r="BS53" i="11" s="1"/>
  <c r="BY53" i="11" s="1"/>
  <c r="CE53" i="11" s="1"/>
  <c r="CK53" i="11" s="1"/>
  <c r="CQ53" i="11" s="1"/>
  <c r="CW53" i="11" s="1"/>
  <c r="DC53" i="11" s="1"/>
  <c r="DI53" i="11" s="1"/>
  <c r="K54" i="11"/>
  <c r="BI54" i="11" s="1"/>
  <c r="L55" i="11"/>
  <c r="P55" i="11" s="1"/>
  <c r="K56" i="11"/>
  <c r="F57" i="11"/>
  <c r="DV57" i="11" s="1"/>
  <c r="BH57" i="11"/>
  <c r="K58" i="11"/>
  <c r="O58" i="11" s="1"/>
  <c r="F59" i="11"/>
  <c r="DV59" i="11" s="1"/>
  <c r="BH59" i="11"/>
  <c r="K60" i="11"/>
  <c r="BI60" i="11" s="1"/>
  <c r="K61" i="11"/>
  <c r="O61" i="11" s="1"/>
  <c r="E62" i="11"/>
  <c r="DU62" i="11" s="1"/>
  <c r="BG62" i="11"/>
  <c r="F63" i="11"/>
  <c r="DV63" i="11" s="1"/>
  <c r="BH63" i="11"/>
  <c r="F64" i="11"/>
  <c r="BB64" i="11" s="1"/>
  <c r="BH64" i="11"/>
  <c r="F65" i="11"/>
  <c r="BB65" i="11" s="1"/>
  <c r="BH65" i="11"/>
  <c r="F66" i="11"/>
  <c r="BB66" i="11" s="1"/>
  <c r="BH66" i="11"/>
  <c r="K67" i="11"/>
  <c r="BI67" i="11" s="1"/>
  <c r="K68" i="11"/>
  <c r="BI68" i="11" s="1"/>
  <c r="K69" i="11"/>
  <c r="BI69" i="11" s="1"/>
  <c r="K70" i="11"/>
  <c r="BI70" i="11" s="1"/>
  <c r="K71" i="11"/>
  <c r="BI71" i="11" s="1"/>
  <c r="K72" i="11"/>
  <c r="BI72" i="11" s="1"/>
  <c r="K73" i="11"/>
  <c r="BI73" i="11" s="1"/>
  <c r="E79" i="11"/>
  <c r="DU79" i="11" s="1"/>
  <c r="BG79" i="11"/>
  <c r="L80" i="11"/>
  <c r="BJ80" i="11" s="1"/>
  <c r="E82" i="11"/>
  <c r="DU82" i="11" s="1"/>
  <c r="BG82" i="11"/>
  <c r="BM82" i="11" s="1"/>
  <c r="L83" i="11"/>
  <c r="L81" i="11" s="1"/>
  <c r="BJ81" i="11" s="1"/>
  <c r="K104" i="11"/>
  <c r="BI104" i="11" s="1"/>
  <c r="E105" i="11"/>
  <c r="DU105" i="11" s="1"/>
  <c r="BG105" i="11"/>
  <c r="BM105" i="11" s="1"/>
  <c r="BS105" i="11" s="1"/>
  <c r="BY105" i="11" s="1"/>
  <c r="CE105" i="11" s="1"/>
  <c r="CK105" i="11" s="1"/>
  <c r="CQ105" i="11" s="1"/>
  <c r="CW105" i="11" s="1"/>
  <c r="DC105" i="11" s="1"/>
  <c r="DI105" i="11" s="1"/>
  <c r="K106" i="11"/>
  <c r="BI106" i="11" s="1"/>
  <c r="E107" i="11"/>
  <c r="DU107" i="11" s="1"/>
  <c r="BG107" i="11"/>
  <c r="BM107" i="11" s="1"/>
  <c r="BS107" i="11" s="1"/>
  <c r="BY107" i="11" s="1"/>
  <c r="CE107" i="11" s="1"/>
  <c r="CK107" i="11" s="1"/>
  <c r="CQ107" i="11" s="1"/>
  <c r="CW107" i="11" s="1"/>
  <c r="DC107" i="11" s="1"/>
  <c r="DI107" i="11" s="1"/>
  <c r="K108" i="11"/>
  <c r="BI108" i="11" s="1"/>
  <c r="E109" i="11"/>
  <c r="DU109" i="11" s="1"/>
  <c r="BG109" i="11"/>
  <c r="BM109" i="11" s="1"/>
  <c r="BS109" i="11" s="1"/>
  <c r="BY109" i="11" s="1"/>
  <c r="CE109" i="11" s="1"/>
  <c r="CK109" i="11" s="1"/>
  <c r="CQ109" i="11" s="1"/>
  <c r="CW109" i="11" s="1"/>
  <c r="DC109" i="11" s="1"/>
  <c r="DI109" i="11" s="1"/>
  <c r="K110" i="11"/>
  <c r="BI110" i="11" s="1"/>
  <c r="E111" i="11"/>
  <c r="DU111" i="11" s="1"/>
  <c r="BG111" i="11"/>
  <c r="BM111" i="11" s="1"/>
  <c r="BS111" i="11" s="1"/>
  <c r="BY111" i="11" s="1"/>
  <c r="CE111" i="11" s="1"/>
  <c r="CK111" i="11" s="1"/>
  <c r="CQ111" i="11" s="1"/>
  <c r="CW111" i="11" s="1"/>
  <c r="DC111" i="11" s="1"/>
  <c r="DI111" i="11" s="1"/>
  <c r="K112" i="11"/>
  <c r="BI112" i="11" s="1"/>
  <c r="F85" i="11"/>
  <c r="BB85" i="11" s="1"/>
  <c r="BH85" i="11"/>
  <c r="BN85" i="11" s="1"/>
  <c r="F92" i="11"/>
  <c r="DV92" i="11" s="1"/>
  <c r="BH92" i="11"/>
  <c r="BN92" i="11" s="1"/>
  <c r="L93" i="11"/>
  <c r="F95" i="11"/>
  <c r="DV95" i="11" s="1"/>
  <c r="BH95" i="11"/>
  <c r="BN95" i="11" s="1"/>
  <c r="BT95" i="11" s="1"/>
  <c r="BZ95" i="11" s="1"/>
  <c r="CF95" i="11" s="1"/>
  <c r="CL95" i="11" s="1"/>
  <c r="CR95" i="11" s="1"/>
  <c r="CX95" i="11" s="1"/>
  <c r="DD95" i="11" s="1"/>
  <c r="DJ95" i="11" s="1"/>
  <c r="L96" i="11"/>
  <c r="BJ96" i="11" s="1"/>
  <c r="K97" i="11"/>
  <c r="BI97" i="11" s="1"/>
  <c r="E98" i="11"/>
  <c r="DU98" i="11" s="1"/>
  <c r="BG98" i="11"/>
  <c r="BM98" i="11" s="1"/>
  <c r="BS98" i="11" s="1"/>
  <c r="BY98" i="11" s="1"/>
  <c r="CE98" i="11" s="1"/>
  <c r="CK98" i="11" s="1"/>
  <c r="CQ98" i="11" s="1"/>
  <c r="CW98" i="11" s="1"/>
  <c r="DC98" i="11" s="1"/>
  <c r="DI98" i="11" s="1"/>
  <c r="K99" i="11"/>
  <c r="O99" i="11" s="1"/>
  <c r="E100" i="11"/>
  <c r="DU100" i="11" s="1"/>
  <c r="BG100" i="11"/>
  <c r="BM100" i="11" s="1"/>
  <c r="BS100" i="11" s="1"/>
  <c r="BY100" i="11" s="1"/>
  <c r="CE100" i="11" s="1"/>
  <c r="CK100" i="11" s="1"/>
  <c r="CQ100" i="11" s="1"/>
  <c r="CW100" i="11" s="1"/>
  <c r="DC100" i="11" s="1"/>
  <c r="DI100" i="11" s="1"/>
  <c r="E102" i="11"/>
  <c r="BG102" i="11"/>
  <c r="BM102" i="11" s="1"/>
  <c r="BS102" i="11" s="1"/>
  <c r="BY102" i="11" s="1"/>
  <c r="CE102" i="11" s="1"/>
  <c r="CK102" i="11" s="1"/>
  <c r="CQ102" i="11" s="1"/>
  <c r="CW102" i="11" s="1"/>
  <c r="DC102" i="11" s="1"/>
  <c r="DI102" i="11" s="1"/>
  <c r="K103" i="11"/>
  <c r="BI103" i="11" s="1"/>
  <c r="L115" i="8"/>
  <c r="AO115" i="8"/>
  <c r="DQ27" i="11"/>
  <c r="R47" i="11"/>
  <c r="BF47" i="11"/>
  <c r="BR47" i="11"/>
  <c r="DN47" i="11"/>
  <c r="DN37" i="11" s="1"/>
  <c r="AZ78" i="11"/>
  <c r="DT78" i="11" s="1"/>
  <c r="AL78" i="11"/>
  <c r="BR78" i="11"/>
  <c r="DR78" i="11"/>
  <c r="Z81" i="11"/>
  <c r="DR81" i="11"/>
  <c r="AZ27" i="11"/>
  <c r="DT27" i="11" s="1"/>
  <c r="D27" i="11"/>
  <c r="N27" i="11"/>
  <c r="V27" i="11"/>
  <c r="AD27" i="11"/>
  <c r="AL27" i="11"/>
  <c r="AT27" i="11"/>
  <c r="AX27" i="11"/>
  <c r="BF27" i="11"/>
  <c r="BR27" i="11"/>
  <c r="CD27" i="11"/>
  <c r="CP27" i="11"/>
  <c r="DB27" i="11"/>
  <c r="DN27" i="11"/>
  <c r="DP27" i="11"/>
  <c r="E33" i="11"/>
  <c r="DU33" i="11" s="1"/>
  <c r="K47" i="11"/>
  <c r="BI47" i="11" s="1"/>
  <c r="K11" i="11"/>
  <c r="F29" i="11"/>
  <c r="DV29" i="11" s="1"/>
  <c r="F33" i="11"/>
  <c r="DV33" i="11" s="1"/>
  <c r="F34" i="11"/>
  <c r="DV34" i="11" s="1"/>
  <c r="E41" i="11"/>
  <c r="DU41" i="11" s="1"/>
  <c r="E50" i="11"/>
  <c r="BA50" i="11" s="1"/>
  <c r="E51" i="11"/>
  <c r="DU51" i="11" s="1"/>
  <c r="E52" i="11"/>
  <c r="DU52" i="11" s="1"/>
  <c r="E57" i="11"/>
  <c r="DU57" i="11" s="1"/>
  <c r="D10" i="11"/>
  <c r="D118" i="11" s="1"/>
  <c r="C27" i="11"/>
  <c r="AZ47" i="11"/>
  <c r="DT47" i="11" s="1"/>
  <c r="BD47" i="11"/>
  <c r="BD37" i="11" s="1"/>
  <c r="J78" i="11"/>
  <c r="N78" i="11"/>
  <c r="R78" i="11"/>
  <c r="Z78" i="11"/>
  <c r="AD78" i="11"/>
  <c r="AH78" i="11"/>
  <c r="AP78" i="11"/>
  <c r="AT78" i="11"/>
  <c r="BF78" i="11"/>
  <c r="BL78" i="11"/>
  <c r="BX78" i="11"/>
  <c r="CD78" i="11"/>
  <c r="CJ78" i="11"/>
  <c r="DB78" i="11"/>
  <c r="BL81" i="11"/>
  <c r="DH81" i="11"/>
  <c r="D94" i="11"/>
  <c r="J94" i="11"/>
  <c r="J91" i="11" s="1"/>
  <c r="N94" i="11"/>
  <c r="N91" i="11" s="1"/>
  <c r="R94" i="11"/>
  <c r="R91" i="11" s="1"/>
  <c r="V94" i="11"/>
  <c r="V91" i="11" s="1"/>
  <c r="Z94" i="11"/>
  <c r="Z91" i="11" s="1"/>
  <c r="AD94" i="11"/>
  <c r="AD91" i="11" s="1"/>
  <c r="AH94" i="11"/>
  <c r="AH91" i="11" s="1"/>
  <c r="AL94" i="11"/>
  <c r="AL91" i="11" s="1"/>
  <c r="AP94" i="11"/>
  <c r="AP91" i="11" s="1"/>
  <c r="AT94" i="11"/>
  <c r="AT91" i="11" s="1"/>
  <c r="AX94" i="11"/>
  <c r="AX91" i="11" s="1"/>
  <c r="BF94" i="11"/>
  <c r="BF91" i="11" s="1"/>
  <c r="BL94" i="11"/>
  <c r="BL91" i="11" s="1"/>
  <c r="BR94" i="11"/>
  <c r="BX94" i="11"/>
  <c r="BX91" i="11" s="1"/>
  <c r="CD94" i="11"/>
  <c r="CD91" i="11" s="1"/>
  <c r="CJ94" i="11"/>
  <c r="CJ91" i="11" s="1"/>
  <c r="CP94" i="11"/>
  <c r="CP91" i="11" s="1"/>
  <c r="CV94" i="11"/>
  <c r="CV91" i="11" s="1"/>
  <c r="DB94" i="11"/>
  <c r="DB91" i="11" s="1"/>
  <c r="DH94" i="11"/>
  <c r="DH91" i="11" s="1"/>
  <c r="DN94" i="11"/>
  <c r="DN91" i="11" s="1"/>
  <c r="DP94" i="11"/>
  <c r="DP91" i="11" s="1"/>
  <c r="I94" i="11"/>
  <c r="I91" i="11" s="1"/>
  <c r="M94" i="11"/>
  <c r="M91" i="11" s="1"/>
  <c r="Q94" i="11"/>
  <c r="Q91" i="11" s="1"/>
  <c r="U94" i="11"/>
  <c r="U91" i="11" s="1"/>
  <c r="Y94" i="11"/>
  <c r="Y91" i="11" s="1"/>
  <c r="AG94" i="11"/>
  <c r="AG91" i="11" s="1"/>
  <c r="AK94" i="11"/>
  <c r="AK91" i="11" s="1"/>
  <c r="AO94" i="11"/>
  <c r="AO91" i="11" s="1"/>
  <c r="AS94" i="11"/>
  <c r="AS91" i="11" s="1"/>
  <c r="AW94" i="11"/>
  <c r="AW91" i="11" s="1"/>
  <c r="AY94" i="11"/>
  <c r="AY91" i="11" s="1"/>
  <c r="DS91" i="11" s="1"/>
  <c r="BE94" i="11"/>
  <c r="BK94" i="11"/>
  <c r="BK91" i="11" s="1"/>
  <c r="BQ94" i="11"/>
  <c r="BQ91" i="11" s="1"/>
  <c r="BW94" i="11"/>
  <c r="BW91" i="11" s="1"/>
  <c r="CC94" i="11"/>
  <c r="CC91" i="11" s="1"/>
  <c r="CI94" i="11"/>
  <c r="CI91" i="11" s="1"/>
  <c r="CO94" i="11"/>
  <c r="CO91" i="11" s="1"/>
  <c r="CU94" i="11"/>
  <c r="CU91" i="11" s="1"/>
  <c r="DA94" i="11"/>
  <c r="DA91" i="11" s="1"/>
  <c r="DG94" i="11"/>
  <c r="DM94" i="11"/>
  <c r="DM91" i="11" s="1"/>
  <c r="DO94" i="11"/>
  <c r="DO91" i="11" s="1"/>
  <c r="DQ94" i="11"/>
  <c r="DQ91" i="11" s="1"/>
  <c r="K119" i="11"/>
  <c r="O119" i="11"/>
  <c r="S119" i="11"/>
  <c r="W119" i="11"/>
  <c r="AA119" i="11"/>
  <c r="AE119" i="11"/>
  <c r="AI119" i="11"/>
  <c r="AM119" i="11"/>
  <c r="AQ119" i="11"/>
  <c r="AU119" i="11"/>
  <c r="J81" i="11"/>
  <c r="AP81" i="11"/>
  <c r="CV78" i="11"/>
  <c r="DH78" i="11"/>
  <c r="R81" i="11"/>
  <c r="AH81" i="11"/>
  <c r="BX81" i="11"/>
  <c r="CV81" i="11"/>
  <c r="DQ81" i="11"/>
  <c r="AY78" i="11"/>
  <c r="DS78" i="11" s="1"/>
  <c r="BC78" i="11"/>
  <c r="AZ81" i="11"/>
  <c r="DT81" i="11" s="1"/>
  <c r="BR91" i="11"/>
  <c r="D91" i="11"/>
  <c r="N81" i="11"/>
  <c r="V81" i="11"/>
  <c r="AD81" i="11"/>
  <c r="AL81" i="11"/>
  <c r="AT81" i="11"/>
  <c r="BF81" i="11"/>
  <c r="BR81" i="11"/>
  <c r="CD81" i="11"/>
  <c r="CP81" i="11"/>
  <c r="DB81" i="11"/>
  <c r="DR91" i="11"/>
  <c r="I116" i="8"/>
  <c r="K116" i="8" s="1"/>
  <c r="I115" i="8"/>
  <c r="I117" i="8"/>
  <c r="C38" i="11"/>
  <c r="C94" i="11"/>
  <c r="C91" i="11" s="1"/>
  <c r="I78" i="11"/>
  <c r="M78" i="11"/>
  <c r="Q78" i="11"/>
  <c r="U78" i="11"/>
  <c r="Y78" i="11"/>
  <c r="AC78" i="11"/>
  <c r="AG78" i="11"/>
  <c r="AK78" i="11"/>
  <c r="AO78" i="11"/>
  <c r="AS78" i="11"/>
  <c r="AW78" i="11"/>
  <c r="BE78" i="11"/>
  <c r="BK78" i="11"/>
  <c r="BQ78" i="11"/>
  <c r="BW78" i="11"/>
  <c r="CC78" i="11"/>
  <c r="CI78" i="11"/>
  <c r="CO78" i="11"/>
  <c r="CU78" i="11"/>
  <c r="DA78" i="11"/>
  <c r="DG78" i="11"/>
  <c r="DM78" i="11"/>
  <c r="DO78" i="11"/>
  <c r="DQ78" i="11"/>
  <c r="I81" i="11"/>
  <c r="M81" i="11"/>
  <c r="Q81" i="11"/>
  <c r="U81" i="11"/>
  <c r="Y81" i="11"/>
  <c r="AC81" i="11"/>
  <c r="AG81" i="11"/>
  <c r="AK81" i="11"/>
  <c r="AO81" i="11"/>
  <c r="AS81" i="11"/>
  <c r="AW81" i="11"/>
  <c r="BE81" i="11"/>
  <c r="BK81" i="11"/>
  <c r="BQ81" i="11"/>
  <c r="BW81" i="11"/>
  <c r="CC81" i="11"/>
  <c r="CI81" i="11"/>
  <c r="CO81" i="11"/>
  <c r="CU81" i="11"/>
  <c r="DA81" i="11"/>
  <c r="DG81" i="11"/>
  <c r="DM81" i="11"/>
  <c r="DO81" i="11"/>
  <c r="AX81" i="11"/>
  <c r="DN81" i="11"/>
  <c r="DP81" i="11"/>
  <c r="AZ94" i="11"/>
  <c r="G78" i="11"/>
  <c r="AX78" i="11"/>
  <c r="DN78" i="11"/>
  <c r="DP78" i="11"/>
  <c r="G81" i="11"/>
  <c r="AY81" i="11"/>
  <c r="DS81" i="11" s="1"/>
  <c r="BC81" i="11"/>
  <c r="G94" i="11"/>
  <c r="BD94" i="11"/>
  <c r="BE91" i="11"/>
  <c r="DG91" i="11"/>
  <c r="I27" i="11"/>
  <c r="M27" i="11"/>
  <c r="Q27" i="11"/>
  <c r="U27" i="11"/>
  <c r="Y27" i="11"/>
  <c r="AC27" i="11"/>
  <c r="AG27" i="11"/>
  <c r="AK27" i="11"/>
  <c r="AO27" i="11"/>
  <c r="AS27" i="11"/>
  <c r="AW27" i="11"/>
  <c r="BE27" i="11"/>
  <c r="BK27" i="11"/>
  <c r="BQ27" i="11"/>
  <c r="BW27" i="11"/>
  <c r="CC27" i="11"/>
  <c r="CI27" i="11"/>
  <c r="CO27" i="11"/>
  <c r="CU27" i="11"/>
  <c r="DA27" i="11"/>
  <c r="DG27" i="11"/>
  <c r="DM27" i="11"/>
  <c r="DO27" i="11"/>
  <c r="G38" i="11"/>
  <c r="G37" i="11" s="1"/>
  <c r="AY38" i="11"/>
  <c r="BC38" i="11"/>
  <c r="H78" i="11"/>
  <c r="BD78" i="11"/>
  <c r="H81" i="11"/>
  <c r="BD81" i="11"/>
  <c r="H94" i="11"/>
  <c r="BC94" i="11"/>
  <c r="E97" i="11"/>
  <c r="DU97" i="11" s="1"/>
  <c r="E43" i="11"/>
  <c r="DU43" i="11" s="1"/>
  <c r="E58" i="11"/>
  <c r="DU58" i="11" s="1"/>
  <c r="E83" i="11"/>
  <c r="F28" i="11"/>
  <c r="DV28" i="11" s="1"/>
  <c r="E39" i="11"/>
  <c r="BA39" i="11" s="1"/>
  <c r="E55" i="11"/>
  <c r="BA55" i="11" s="1"/>
  <c r="E56" i="11"/>
  <c r="DU56" i="11" s="1"/>
  <c r="E59" i="11"/>
  <c r="DU59" i="11" s="1"/>
  <c r="E60" i="11"/>
  <c r="DU60" i="11" s="1"/>
  <c r="E63" i="11"/>
  <c r="DU73" i="11" s="1"/>
  <c r="E67" i="11"/>
  <c r="BA67" i="11" s="1"/>
  <c r="E80" i="11"/>
  <c r="BA80" i="11" s="1"/>
  <c r="AC94" i="11"/>
  <c r="AC91" i="11" s="1"/>
  <c r="Q10" i="11"/>
  <c r="E20" i="11"/>
  <c r="DU20" i="11" s="1"/>
  <c r="E24" i="11"/>
  <c r="DU24" i="11" s="1"/>
  <c r="G27" i="11"/>
  <c r="AY27" i="11"/>
  <c r="DS27" i="11" s="1"/>
  <c r="BC27" i="11"/>
  <c r="E19" i="11"/>
  <c r="DU19" i="11" s="1"/>
  <c r="AW10" i="11"/>
  <c r="CI10" i="11"/>
  <c r="DO10" i="11"/>
  <c r="H27" i="11"/>
  <c r="BD27" i="11"/>
  <c r="F11" i="11"/>
  <c r="DV11" i="11" s="1"/>
  <c r="E28" i="11"/>
  <c r="E35" i="11"/>
  <c r="DU35" i="11" s="1"/>
  <c r="AG10" i="11"/>
  <c r="BK10" i="11"/>
  <c r="DG10" i="11"/>
  <c r="E23" i="11"/>
  <c r="DU23" i="11" s="1"/>
  <c r="E12" i="11"/>
  <c r="DU12" i="11" s="1"/>
  <c r="E17" i="11"/>
  <c r="DU17" i="11" s="1"/>
  <c r="E21" i="11"/>
  <c r="DU21" i="11" s="1"/>
  <c r="F14" i="11"/>
  <c r="DV14" i="11" s="1"/>
  <c r="F17" i="11"/>
  <c r="DV17" i="11" s="1"/>
  <c r="C10" i="11"/>
  <c r="J10" i="11"/>
  <c r="J9" i="11" s="1"/>
  <c r="N10" i="11"/>
  <c r="N9" i="11" s="1"/>
  <c r="R10" i="11"/>
  <c r="V10" i="11"/>
  <c r="Z10" i="11"/>
  <c r="AD10" i="11"/>
  <c r="AH10" i="11"/>
  <c r="AL10" i="11"/>
  <c r="AP10" i="11"/>
  <c r="AT10" i="11"/>
  <c r="AX10" i="11"/>
  <c r="AX9" i="11" s="1"/>
  <c r="BF10" i="11"/>
  <c r="BF9" i="11" s="1"/>
  <c r="BL10" i="11"/>
  <c r="BR10" i="11"/>
  <c r="BR9" i="11" s="1"/>
  <c r="BX10" i="11"/>
  <c r="BX9" i="11" s="1"/>
  <c r="CD10" i="11"/>
  <c r="CD9" i="11" s="1"/>
  <c r="CJ10" i="11"/>
  <c r="CP10" i="11"/>
  <c r="CV10" i="11"/>
  <c r="CV9" i="11" s="1"/>
  <c r="DB10" i="11"/>
  <c r="DH10" i="11"/>
  <c r="DN10" i="11"/>
  <c r="DP10" i="11"/>
  <c r="DR10" i="11"/>
  <c r="K21" i="11"/>
  <c r="BI21" i="11" s="1"/>
  <c r="F12" i="11"/>
  <c r="DV12" i="11" s="1"/>
  <c r="I10" i="11"/>
  <c r="M10" i="11"/>
  <c r="U10" i="11"/>
  <c r="Y10" i="11"/>
  <c r="AC10" i="11"/>
  <c r="AK10" i="11"/>
  <c r="AO10" i="11"/>
  <c r="AS10" i="11"/>
  <c r="BE10" i="11"/>
  <c r="BQ10" i="11"/>
  <c r="BW10" i="11"/>
  <c r="CC10" i="11"/>
  <c r="CO10" i="11"/>
  <c r="CU10" i="11"/>
  <c r="DA10" i="11"/>
  <c r="DM10" i="11"/>
  <c r="DQ10" i="11"/>
  <c r="L12" i="11"/>
  <c r="BJ12" i="11" s="1"/>
  <c r="BC10" i="11"/>
  <c r="G10" i="11"/>
  <c r="AY10" i="11"/>
  <c r="DS10" i="11" s="1"/>
  <c r="H10" i="11"/>
  <c r="AZ10" i="11"/>
  <c r="BD10" i="11"/>
  <c r="BG15" i="11"/>
  <c r="BM15" i="11" s="1"/>
  <c r="BS15" i="11" s="1"/>
  <c r="BY15" i="11" s="1"/>
  <c r="CE15" i="11" s="1"/>
  <c r="CK15" i="11" s="1"/>
  <c r="CQ15" i="11" s="1"/>
  <c r="CW15" i="11" s="1"/>
  <c r="DC15" i="11" s="1"/>
  <c r="DI15" i="11" s="1"/>
  <c r="BG16" i="11"/>
  <c r="BM16" i="11" s="1"/>
  <c r="BS16" i="11" s="1"/>
  <c r="BY16" i="11" s="1"/>
  <c r="CE16" i="11" s="1"/>
  <c r="CK16" i="11" s="1"/>
  <c r="CQ16" i="11" s="1"/>
  <c r="CW16" i="11" s="1"/>
  <c r="DC16" i="11" s="1"/>
  <c r="DI16" i="11" s="1"/>
  <c r="E11" i="11"/>
  <c r="DU11" i="11" s="1"/>
  <c r="E14" i="11"/>
  <c r="DU14" i="11" s="1"/>
  <c r="E18" i="11"/>
  <c r="DU18" i="11" s="1"/>
  <c r="K15" i="11"/>
  <c r="O15" i="11" s="1"/>
  <c r="K16" i="11"/>
  <c r="O16" i="11" s="1"/>
  <c r="P102" i="11"/>
  <c r="BP102" i="11" s="1"/>
  <c r="P103" i="11"/>
  <c r="BP103" i="11" s="1"/>
  <c r="P104" i="11"/>
  <c r="BP104" i="11" s="1"/>
  <c r="P105" i="11"/>
  <c r="BP105" i="11" s="1"/>
  <c r="P106" i="11"/>
  <c r="P107" i="11"/>
  <c r="BP107" i="11" s="1"/>
  <c r="E13" i="11"/>
  <c r="DU13" i="11" s="1"/>
  <c r="O102" i="11"/>
  <c r="S102" i="11" s="1"/>
  <c r="O103" i="11"/>
  <c r="BO103" i="11" s="1"/>
  <c r="O104" i="11"/>
  <c r="BO104" i="11" s="1"/>
  <c r="O105" i="11"/>
  <c r="S105" i="11" s="1"/>
  <c r="O106" i="11"/>
  <c r="BO106" i="11" s="1"/>
  <c r="O107" i="11"/>
  <c r="O108" i="11"/>
  <c r="BO108" i="11" s="1"/>
  <c r="O109" i="11"/>
  <c r="O110" i="11"/>
  <c r="BO110" i="11" s="1"/>
  <c r="O111" i="11"/>
  <c r="S111" i="11" s="1"/>
  <c r="O112" i="11"/>
  <c r="BO112" i="11" s="1"/>
  <c r="P109" i="11"/>
  <c r="BP109" i="11" s="1"/>
  <c r="P110" i="11"/>
  <c r="BP110" i="11" s="1"/>
  <c r="P111" i="11"/>
  <c r="P112" i="11"/>
  <c r="BP112" i="11" s="1"/>
  <c r="L119" i="11"/>
  <c r="P119" i="11"/>
  <c r="T119" i="11"/>
  <c r="X119" i="11"/>
  <c r="AB119" i="11"/>
  <c r="AF119" i="11"/>
  <c r="AJ119" i="11"/>
  <c r="L120" i="11"/>
  <c r="P120" i="11"/>
  <c r="T120" i="11"/>
  <c r="X120" i="11"/>
  <c r="AB120" i="11"/>
  <c r="AF120" i="11"/>
  <c r="AJ120" i="11"/>
  <c r="AN120" i="11"/>
  <c r="AR120" i="11"/>
  <c r="AV120" i="11"/>
  <c r="BH120" i="11"/>
  <c r="BN120" i="11"/>
  <c r="BT120" i="11"/>
  <c r="BZ120" i="11"/>
  <c r="CF120" i="11"/>
  <c r="CL120" i="11"/>
  <c r="CR120" i="11"/>
  <c r="CX120" i="11"/>
  <c r="DD120" i="11"/>
  <c r="DJ120" i="11"/>
  <c r="L121" i="11"/>
  <c r="P121" i="11"/>
  <c r="T121" i="11"/>
  <c r="X121" i="11"/>
  <c r="AB121" i="11"/>
  <c r="AF121" i="11"/>
  <c r="AJ121" i="11"/>
  <c r="AN121" i="11"/>
  <c r="AR121" i="11"/>
  <c r="AV121" i="11"/>
  <c r="BH121" i="11"/>
  <c r="BN121" i="11"/>
  <c r="BT121" i="11"/>
  <c r="BZ121" i="11"/>
  <c r="CF121" i="11"/>
  <c r="CL121" i="11"/>
  <c r="CR121" i="11"/>
  <c r="CX121" i="11"/>
  <c r="DD121" i="11"/>
  <c r="DJ121" i="11"/>
  <c r="L122" i="11"/>
  <c r="P122" i="11"/>
  <c r="T122" i="11"/>
  <c r="X122" i="11"/>
  <c r="AB122" i="11"/>
  <c r="AF122" i="11"/>
  <c r="AJ122" i="11"/>
  <c r="AN122" i="11"/>
  <c r="AR122" i="11"/>
  <c r="AV122" i="11"/>
  <c r="BH122" i="11"/>
  <c r="BN122" i="11"/>
  <c r="BT122" i="11"/>
  <c r="BZ122" i="11"/>
  <c r="CF122" i="11"/>
  <c r="CL122" i="11"/>
  <c r="CR122" i="11"/>
  <c r="CX122" i="11"/>
  <c r="DD122" i="11"/>
  <c r="DJ122" i="11"/>
  <c r="L123" i="11"/>
  <c r="P123" i="11"/>
  <c r="T123" i="11"/>
  <c r="X123" i="11"/>
  <c r="AB123" i="11"/>
  <c r="AF123" i="11"/>
  <c r="AJ123" i="11"/>
  <c r="AN123" i="11"/>
  <c r="AR123" i="11"/>
  <c r="AV123" i="11"/>
  <c r="BH123" i="11"/>
  <c r="BN123" i="11"/>
  <c r="BT123" i="11"/>
  <c r="BZ123" i="11"/>
  <c r="CF123" i="11"/>
  <c r="CL123" i="11"/>
  <c r="CR123" i="11"/>
  <c r="CX123" i="11"/>
  <c r="DD123" i="11"/>
  <c r="DJ123" i="11"/>
  <c r="L124" i="11"/>
  <c r="P124" i="11"/>
  <c r="T124" i="11"/>
  <c r="X124" i="11"/>
  <c r="AB124" i="11"/>
  <c r="AF124" i="11"/>
  <c r="AJ124" i="11"/>
  <c r="AN124" i="11"/>
  <c r="AR124" i="11"/>
  <c r="AV124" i="11"/>
  <c r="BH124" i="11"/>
  <c r="BN124" i="11"/>
  <c r="BT124" i="11"/>
  <c r="BZ124" i="11"/>
  <c r="CF124" i="11"/>
  <c r="CL124" i="11"/>
  <c r="CR124" i="11"/>
  <c r="CX124" i="11"/>
  <c r="DD124" i="11"/>
  <c r="DJ124" i="11"/>
  <c r="L125" i="11"/>
  <c r="P125" i="11"/>
  <c r="T125" i="11"/>
  <c r="X125" i="11"/>
  <c r="AB125" i="11"/>
  <c r="AF125" i="11"/>
  <c r="AJ125" i="11"/>
  <c r="AN125" i="11"/>
  <c r="AR125" i="11"/>
  <c r="AV125" i="11"/>
  <c r="BH125" i="11"/>
  <c r="BN125" i="11"/>
  <c r="BT125" i="11"/>
  <c r="BZ125" i="11"/>
  <c r="CF125" i="11"/>
  <c r="CL125" i="11"/>
  <c r="CR125" i="11"/>
  <c r="CX125" i="11"/>
  <c r="DD125" i="11"/>
  <c r="DJ125" i="11"/>
  <c r="L126" i="11"/>
  <c r="P126" i="11"/>
  <c r="T126" i="11"/>
  <c r="X126" i="11"/>
  <c r="AB126" i="11"/>
  <c r="AF126" i="11"/>
  <c r="AJ126" i="11"/>
  <c r="AN126" i="11"/>
  <c r="AR126" i="11"/>
  <c r="AV126" i="11"/>
  <c r="BH126" i="11"/>
  <c r="BN126" i="11"/>
  <c r="BT126" i="11"/>
  <c r="BZ126" i="11"/>
  <c r="CF126" i="11"/>
  <c r="CL126" i="11"/>
  <c r="CR126" i="11"/>
  <c r="CX126" i="11"/>
  <c r="DD126" i="11"/>
  <c r="DJ126" i="11"/>
  <c r="L127" i="11"/>
  <c r="P127" i="11"/>
  <c r="T127" i="11"/>
  <c r="X127" i="11"/>
  <c r="AB127" i="11"/>
  <c r="AF127" i="11"/>
  <c r="AJ127" i="11"/>
  <c r="AN127" i="11"/>
  <c r="AR127" i="11"/>
  <c r="AV127" i="11"/>
  <c r="BH127" i="11"/>
  <c r="BN127" i="11"/>
  <c r="BT127" i="11"/>
  <c r="BZ127" i="11"/>
  <c r="CF127" i="11"/>
  <c r="CL127" i="11"/>
  <c r="CR127" i="11"/>
  <c r="CX127" i="11"/>
  <c r="DD127" i="11"/>
  <c r="DJ127" i="11"/>
  <c r="L128" i="11"/>
  <c r="P128" i="11"/>
  <c r="T128" i="11"/>
  <c r="X128" i="11"/>
  <c r="AB128" i="11"/>
  <c r="AF128" i="11"/>
  <c r="AJ128" i="11"/>
  <c r="AN128" i="11"/>
  <c r="AR128" i="11"/>
  <c r="AV128" i="11"/>
  <c r="BH128" i="11"/>
  <c r="BN128" i="11"/>
  <c r="BT128" i="11"/>
  <c r="BZ128" i="11"/>
  <c r="CF128" i="11"/>
  <c r="CL128" i="11"/>
  <c r="CR128" i="11"/>
  <c r="CX128" i="11"/>
  <c r="DD128" i="11"/>
  <c r="DJ128" i="11"/>
  <c r="L129" i="11"/>
  <c r="P129" i="11"/>
  <c r="T129" i="11"/>
  <c r="X129" i="11"/>
  <c r="AB129" i="11"/>
  <c r="AF129" i="11"/>
  <c r="AJ129" i="11"/>
  <c r="AN129" i="11"/>
  <c r="AR129" i="11"/>
  <c r="AV129" i="11"/>
  <c r="BH129" i="11"/>
  <c r="BN129" i="11"/>
  <c r="BT129" i="11"/>
  <c r="BZ129" i="11"/>
  <c r="CF129" i="11"/>
  <c r="CL129" i="11"/>
  <c r="CR129" i="11"/>
  <c r="CX129" i="11"/>
  <c r="DD129" i="11"/>
  <c r="DJ129" i="11"/>
  <c r="L130" i="11"/>
  <c r="BJ130" i="11" s="1"/>
  <c r="P130" i="11"/>
  <c r="BP130" i="11" s="1"/>
  <c r="T130" i="11"/>
  <c r="BV130" i="11" s="1"/>
  <c r="X130" i="11"/>
  <c r="CB130" i="11" s="1"/>
  <c r="AB130" i="11"/>
  <c r="CH130" i="11" s="1"/>
  <c r="AF130" i="11"/>
  <c r="CN130" i="11" s="1"/>
  <c r="AJ130" i="11"/>
  <c r="CT130" i="11" s="1"/>
  <c r="AN130" i="11"/>
  <c r="CZ130" i="11" s="1"/>
  <c r="AR130" i="11"/>
  <c r="DF130" i="11" s="1"/>
  <c r="AV130" i="11"/>
  <c r="DL130" i="11" s="1"/>
  <c r="BH130" i="11"/>
  <c r="BN130" i="11"/>
  <c r="BT130" i="11"/>
  <c r="BZ130" i="11"/>
  <c r="CF130" i="11"/>
  <c r="CL130" i="11"/>
  <c r="CR130" i="11"/>
  <c r="CX130" i="11"/>
  <c r="DD130" i="11"/>
  <c r="DJ130" i="11"/>
  <c r="K120" i="11"/>
  <c r="O120" i="11"/>
  <c r="S120" i="11"/>
  <c r="W120" i="11"/>
  <c r="AA120" i="11"/>
  <c r="AE120" i="11"/>
  <c r="AI120" i="11"/>
  <c r="AM120" i="11"/>
  <c r="AQ120" i="11"/>
  <c r="AU120" i="11"/>
  <c r="BG120" i="11"/>
  <c r="BM120" i="11"/>
  <c r="BS120" i="11"/>
  <c r="BY120" i="11"/>
  <c r="CE120" i="11"/>
  <c r="CK120" i="11"/>
  <c r="CQ120" i="11"/>
  <c r="CW120" i="11"/>
  <c r="DC120" i="11"/>
  <c r="DI120" i="11"/>
  <c r="K121" i="11"/>
  <c r="O121" i="11"/>
  <c r="S121" i="11"/>
  <c r="W121" i="11"/>
  <c r="AA121" i="11"/>
  <c r="AE121" i="11"/>
  <c r="AI121" i="11"/>
  <c r="AM121" i="11"/>
  <c r="AQ121" i="11"/>
  <c r="AU121" i="11"/>
  <c r="BG121" i="11"/>
  <c r="BM121" i="11"/>
  <c r="BS121" i="11"/>
  <c r="BY121" i="11"/>
  <c r="CE121" i="11"/>
  <c r="CK121" i="11"/>
  <c r="CQ121" i="11"/>
  <c r="CW121" i="11"/>
  <c r="DC121" i="11"/>
  <c r="DI121" i="11"/>
  <c r="K122" i="11"/>
  <c r="O122" i="11"/>
  <c r="S122" i="11"/>
  <c r="W122" i="11"/>
  <c r="AA122" i="11"/>
  <c r="AE122" i="11"/>
  <c r="AI122" i="11"/>
  <c r="AM122" i="11"/>
  <c r="AQ122" i="11"/>
  <c r="AU122" i="11"/>
  <c r="BG122" i="11"/>
  <c r="BM122" i="11"/>
  <c r="BS122" i="11"/>
  <c r="BY122" i="11"/>
  <c r="CE122" i="11"/>
  <c r="CK122" i="11"/>
  <c r="CQ122" i="11"/>
  <c r="CW122" i="11"/>
  <c r="DC122" i="11"/>
  <c r="DI122" i="11"/>
  <c r="K123" i="11"/>
  <c r="O123" i="11"/>
  <c r="S123" i="11"/>
  <c r="W123" i="11"/>
  <c r="AA123" i="11"/>
  <c r="AE123" i="11"/>
  <c r="AI123" i="11"/>
  <c r="AM123" i="11"/>
  <c r="AQ123" i="11"/>
  <c r="AU123" i="11"/>
  <c r="BG123" i="11"/>
  <c r="BM123" i="11"/>
  <c r="BS123" i="11"/>
  <c r="BY123" i="11"/>
  <c r="CE123" i="11"/>
  <c r="CK123" i="11"/>
  <c r="CQ123" i="11"/>
  <c r="CW123" i="11"/>
  <c r="DC123" i="11"/>
  <c r="DI123" i="11"/>
  <c r="K124" i="11"/>
  <c r="O124" i="11"/>
  <c r="S124" i="11"/>
  <c r="W124" i="11"/>
  <c r="AA124" i="11"/>
  <c r="AE124" i="11"/>
  <c r="AI124" i="11"/>
  <c r="AM124" i="11"/>
  <c r="AQ124" i="11"/>
  <c r="AU124" i="11"/>
  <c r="BG124" i="11"/>
  <c r="BM124" i="11"/>
  <c r="BS124" i="11"/>
  <c r="BY124" i="11"/>
  <c r="CE124" i="11"/>
  <c r="CK124" i="11"/>
  <c r="CQ124" i="11"/>
  <c r="CW124" i="11"/>
  <c r="DC124" i="11"/>
  <c r="DI124" i="11"/>
  <c r="K125" i="11"/>
  <c r="O125" i="11"/>
  <c r="S125" i="11"/>
  <c r="W125" i="11"/>
  <c r="AA125" i="11"/>
  <c r="AE125" i="11"/>
  <c r="AI125" i="11"/>
  <c r="AM125" i="11"/>
  <c r="AQ125" i="11"/>
  <c r="AU125" i="11"/>
  <c r="BG125" i="11"/>
  <c r="BM125" i="11"/>
  <c r="BS125" i="11"/>
  <c r="BY125" i="11"/>
  <c r="CE125" i="11"/>
  <c r="CK125" i="11"/>
  <c r="CQ125" i="11"/>
  <c r="CW125" i="11"/>
  <c r="DC125" i="11"/>
  <c r="DI125" i="11"/>
  <c r="K126" i="11"/>
  <c r="O126" i="11"/>
  <c r="S126" i="11"/>
  <c r="W126" i="11"/>
  <c r="AA126" i="11"/>
  <c r="AE126" i="11"/>
  <c r="AI126" i="11"/>
  <c r="AM126" i="11"/>
  <c r="AQ126" i="11"/>
  <c r="AU126" i="11"/>
  <c r="BG126" i="11"/>
  <c r="BM126" i="11"/>
  <c r="BS126" i="11"/>
  <c r="BY126" i="11"/>
  <c r="CE126" i="11"/>
  <c r="CK126" i="11"/>
  <c r="CQ126" i="11"/>
  <c r="CW126" i="11"/>
  <c r="DC126" i="11"/>
  <c r="DI126" i="11"/>
  <c r="K127" i="11"/>
  <c r="O127" i="11"/>
  <c r="S127" i="11"/>
  <c r="W127" i="11"/>
  <c r="AA127" i="11"/>
  <c r="AE127" i="11"/>
  <c r="AI127" i="11"/>
  <c r="AM127" i="11"/>
  <c r="AQ127" i="11"/>
  <c r="AU127" i="11"/>
  <c r="BG127" i="11"/>
  <c r="BM127" i="11"/>
  <c r="BS127" i="11"/>
  <c r="BY127" i="11"/>
  <c r="CE127" i="11"/>
  <c r="CK127" i="11"/>
  <c r="CQ127" i="11"/>
  <c r="CW127" i="11"/>
  <c r="DC127" i="11"/>
  <c r="DI127" i="11"/>
  <c r="K128" i="11"/>
  <c r="O128" i="11"/>
  <c r="S128" i="11"/>
  <c r="W128" i="11"/>
  <c r="AA128" i="11"/>
  <c r="AE128" i="11"/>
  <c r="AI128" i="11"/>
  <c r="AM128" i="11"/>
  <c r="AQ128" i="11"/>
  <c r="AU128" i="11"/>
  <c r="BG128" i="11"/>
  <c r="BM128" i="11"/>
  <c r="BS128" i="11"/>
  <c r="BY128" i="11"/>
  <c r="CE128" i="11"/>
  <c r="CK128" i="11"/>
  <c r="CQ128" i="11"/>
  <c r="CW128" i="11"/>
  <c r="DC128" i="11"/>
  <c r="DI128" i="11"/>
  <c r="K129" i="11"/>
  <c r="O129" i="11"/>
  <c r="S129" i="11"/>
  <c r="W129" i="11"/>
  <c r="AA129" i="11"/>
  <c r="AE129" i="11"/>
  <c r="AI129" i="11"/>
  <c r="AM129" i="11"/>
  <c r="AQ129" i="11"/>
  <c r="AU129" i="11"/>
  <c r="BG129" i="11"/>
  <c r="BM129" i="11"/>
  <c r="BS129" i="11"/>
  <c r="BY129" i="11"/>
  <c r="CE129" i="11"/>
  <c r="CK129" i="11"/>
  <c r="CQ129" i="11"/>
  <c r="CW129" i="11"/>
  <c r="DC129" i="11"/>
  <c r="DI129" i="11"/>
  <c r="K130" i="11"/>
  <c r="BI130" i="11" s="1"/>
  <c r="O130" i="11"/>
  <c r="BO130" i="11" s="1"/>
  <c r="S130" i="11"/>
  <c r="BU130" i="11" s="1"/>
  <c r="W130" i="11"/>
  <c r="CA130" i="11" s="1"/>
  <c r="AA130" i="11"/>
  <c r="CG130" i="11" s="1"/>
  <c r="AE130" i="11"/>
  <c r="CM130" i="11" s="1"/>
  <c r="AI130" i="11"/>
  <c r="CS130" i="11" s="1"/>
  <c r="AM130" i="11"/>
  <c r="CY130" i="11" s="1"/>
  <c r="AQ130" i="11"/>
  <c r="DE130" i="11" s="1"/>
  <c r="AU130" i="11"/>
  <c r="DK130" i="11" s="1"/>
  <c r="BG130" i="11"/>
  <c r="BM130" i="11"/>
  <c r="BS130" i="11"/>
  <c r="BY130" i="11"/>
  <c r="CE130" i="11"/>
  <c r="CK130" i="11"/>
  <c r="CQ130" i="11"/>
  <c r="CW130" i="11"/>
  <c r="DC130" i="11"/>
  <c r="DI130" i="11"/>
  <c r="BX8" i="11"/>
  <c r="BZ8" i="11" s="1"/>
  <c r="BV8" i="11"/>
  <c r="P11" i="11"/>
  <c r="BJ13" i="11"/>
  <c r="P13" i="11"/>
  <c r="BJ14" i="11"/>
  <c r="P14" i="11"/>
  <c r="BJ17" i="11"/>
  <c r="P17" i="11"/>
  <c r="P18" i="11"/>
  <c r="BJ19" i="11"/>
  <c r="P19" i="11"/>
  <c r="BJ24" i="11"/>
  <c r="P24" i="11"/>
  <c r="BJ25" i="11"/>
  <c r="P25" i="11"/>
  <c r="P28" i="11"/>
  <c r="BN28" i="11"/>
  <c r="BJ29" i="11"/>
  <c r="BW8" i="11"/>
  <c r="BY8" i="11" s="1"/>
  <c r="BU8" i="11"/>
  <c r="BI11" i="11"/>
  <c r="O11" i="11"/>
  <c r="BM11" i="11"/>
  <c r="BI12" i="11"/>
  <c r="O12" i="11"/>
  <c r="BI13" i="11"/>
  <c r="O13" i="11"/>
  <c r="BI14" i="11"/>
  <c r="O14" i="11"/>
  <c r="O20" i="11"/>
  <c r="BI22" i="11"/>
  <c r="BI28" i="11"/>
  <c r="O28" i="11"/>
  <c r="P30" i="11"/>
  <c r="P32" i="11"/>
  <c r="BJ33" i="11"/>
  <c r="P33" i="11"/>
  <c r="BJ36" i="11"/>
  <c r="P36" i="11"/>
  <c r="BJ40" i="11"/>
  <c r="P40" i="11"/>
  <c r="BJ43" i="11"/>
  <c r="P43" i="11"/>
  <c r="BJ56" i="11"/>
  <c r="BP8" i="11"/>
  <c r="E15" i="11"/>
  <c r="E16" i="11"/>
  <c r="BB20" i="11"/>
  <c r="BB21" i="11"/>
  <c r="DT24" i="11"/>
  <c r="DU29" i="11"/>
  <c r="BA29" i="11"/>
  <c r="BI30" i="11"/>
  <c r="O30" i="11"/>
  <c r="BI36" i="11"/>
  <c r="BM39" i="11"/>
  <c r="BI42" i="11"/>
  <c r="O42" i="11"/>
  <c r="BI43" i="11"/>
  <c r="O43" i="11"/>
  <c r="BI44" i="11"/>
  <c r="O44" i="11"/>
  <c r="BI45" i="11"/>
  <c r="BI53" i="11"/>
  <c r="O53" i="11"/>
  <c r="BI55" i="11"/>
  <c r="O55" i="11"/>
  <c r="BI56" i="11"/>
  <c r="O56" i="11"/>
  <c r="BO8" i="11"/>
  <c r="BA14" i="11"/>
  <c r="BA22" i="11"/>
  <c r="DS24" i="11"/>
  <c r="BA28" i="11"/>
  <c r="P79" i="11"/>
  <c r="BN79" i="11"/>
  <c r="BJ82" i="11"/>
  <c r="BN82" i="11"/>
  <c r="BH81" i="11"/>
  <c r="BJ85" i="11"/>
  <c r="P85" i="11"/>
  <c r="BJ92" i="11"/>
  <c r="P92" i="11"/>
  <c r="BJ93" i="11"/>
  <c r="P93" i="11"/>
  <c r="BB32" i="11"/>
  <c r="BB39" i="11"/>
  <c r="BB46" i="11"/>
  <c r="BB48" i="11"/>
  <c r="BB50" i="11"/>
  <c r="BB51" i="11"/>
  <c r="BB52" i="11"/>
  <c r="BB54" i="11"/>
  <c r="BB56" i="11"/>
  <c r="BB61" i="11"/>
  <c r="BB63" i="11"/>
  <c r="DT63" i="11"/>
  <c r="DT64" i="11"/>
  <c r="DT65" i="11"/>
  <c r="DT66" i="11"/>
  <c r="DT67" i="11"/>
  <c r="DT68" i="11"/>
  <c r="DT69" i="11"/>
  <c r="DT70" i="11"/>
  <c r="DT71" i="11"/>
  <c r="DT72" i="11"/>
  <c r="BM79" i="11"/>
  <c r="BG78" i="11"/>
  <c r="BI80" i="11"/>
  <c r="O82" i="11"/>
  <c r="BI83" i="11"/>
  <c r="O83" i="11"/>
  <c r="BI93" i="11"/>
  <c r="O93" i="11"/>
  <c r="BA32" i="11"/>
  <c r="BA45" i="11"/>
  <c r="BA51" i="11"/>
  <c r="BA57" i="11"/>
  <c r="BA61" i="11"/>
  <c r="BA62" i="11"/>
  <c r="DS63" i="11"/>
  <c r="DS64" i="11"/>
  <c r="DS65" i="11"/>
  <c r="DS66" i="11"/>
  <c r="DS67" i="11"/>
  <c r="DS68" i="11"/>
  <c r="DS69" i="11"/>
  <c r="DS70" i="11"/>
  <c r="DS71" i="11"/>
  <c r="DS72" i="11"/>
  <c r="P97" i="11"/>
  <c r="BJ100" i="11"/>
  <c r="P100" i="11"/>
  <c r="BP106" i="11"/>
  <c r="T106" i="11"/>
  <c r="BB79" i="11"/>
  <c r="L86" i="11"/>
  <c r="L84" i="11" s="1"/>
  <c r="BJ84" i="11" s="1"/>
  <c r="BB86" i="11"/>
  <c r="BH86" i="11"/>
  <c r="DT86" i="11"/>
  <c r="DV86" i="11"/>
  <c r="BI96" i="11"/>
  <c r="O96" i="11"/>
  <c r="BI98" i="11"/>
  <c r="BO107" i="11"/>
  <c r="S107" i="11"/>
  <c r="BA83" i="11"/>
  <c r="BA85" i="11"/>
  <c r="K86" i="11"/>
  <c r="BA86" i="11"/>
  <c r="BG86" i="11"/>
  <c r="DS86" i="11"/>
  <c r="DU86" i="11"/>
  <c r="BA92" i="11"/>
  <c r="DS112" i="11"/>
  <c r="DS111" i="11"/>
  <c r="DS110" i="11"/>
  <c r="DS109" i="11"/>
  <c r="DS108" i="11"/>
  <c r="BA108" i="11"/>
  <c r="BP111" i="11"/>
  <c r="T111" i="11"/>
  <c r="DS96" i="11"/>
  <c r="DS97" i="11"/>
  <c r="DS98" i="11"/>
  <c r="BA99" i="11"/>
  <c r="DS99" i="11"/>
  <c r="BA100" i="11"/>
  <c r="BA102" i="11"/>
  <c r="BA104" i="11"/>
  <c r="BA105" i="11"/>
  <c r="DS105" i="11"/>
  <c r="BA106" i="11"/>
  <c r="DS106" i="11"/>
  <c r="DS107" i="11"/>
  <c r="DT112" i="11"/>
  <c r="DT111" i="11"/>
  <c r="DT110" i="11"/>
  <c r="DT109" i="11"/>
  <c r="DT108" i="11"/>
  <c r="DV108" i="11"/>
  <c r="BB108" i="11"/>
  <c r="BO109" i="11"/>
  <c r="S109" i="11"/>
  <c r="DT96" i="11"/>
  <c r="DT97" i="11"/>
  <c r="DT98" i="11"/>
  <c r="DT99" i="11"/>
  <c r="BB100" i="11"/>
  <c r="BB102" i="11"/>
  <c r="BB105" i="11"/>
  <c r="DT105" i="11"/>
  <c r="DT106" i="11"/>
  <c r="BB107" i="11"/>
  <c r="DT107" i="11"/>
  <c r="P108" i="11"/>
  <c r="BG119" i="11"/>
  <c r="BM119" i="11"/>
  <c r="BS119" i="11"/>
  <c r="BY119" i="11"/>
  <c r="CE119" i="11"/>
  <c r="CK119" i="11"/>
  <c r="CQ119" i="11"/>
  <c r="CW119" i="11"/>
  <c r="DC119" i="11"/>
  <c r="BB109" i="11"/>
  <c r="BB111" i="11"/>
  <c r="BB112" i="11"/>
  <c r="AN119" i="11"/>
  <c r="AV119" i="11"/>
  <c r="BN119" i="11"/>
  <c r="BZ119" i="11"/>
  <c r="CL119" i="11"/>
  <c r="CX119" i="11"/>
  <c r="DJ119" i="11"/>
  <c r="AR119" i="11"/>
  <c r="BH119" i="11"/>
  <c r="BT119" i="11"/>
  <c r="CF119" i="11"/>
  <c r="CR119" i="11"/>
  <c r="DD119" i="11"/>
  <c r="DI119" i="11"/>
  <c r="BQ9" i="11" l="1"/>
  <c r="C9" i="11"/>
  <c r="BB33" i="11"/>
  <c r="BB25" i="11"/>
  <c r="BI40" i="11"/>
  <c r="P53" i="11"/>
  <c r="T53" i="11" s="1"/>
  <c r="BI15" i="11"/>
  <c r="BA110" i="11"/>
  <c r="S110" i="11"/>
  <c r="BU110" i="11" s="1"/>
  <c r="BA13" i="11"/>
  <c r="CU37" i="11"/>
  <c r="BI100" i="11"/>
  <c r="BJ95" i="11"/>
  <c r="P31" i="11"/>
  <c r="BP31" i="11" s="1"/>
  <c r="DB9" i="11"/>
  <c r="DB74" i="11" s="1"/>
  <c r="BI79" i="11"/>
  <c r="O32" i="11"/>
  <c r="S32" i="11" s="1"/>
  <c r="BA21" i="11"/>
  <c r="BB98" i="11"/>
  <c r="DV69" i="11"/>
  <c r="BR37" i="11"/>
  <c r="R9" i="11"/>
  <c r="BB97" i="11"/>
  <c r="DU65" i="11"/>
  <c r="BI58" i="11"/>
  <c r="P34" i="11"/>
  <c r="AS37" i="11"/>
  <c r="DS94" i="11"/>
  <c r="DU69" i="11"/>
  <c r="DV65" i="11"/>
  <c r="BB30" i="11"/>
  <c r="BI33" i="11"/>
  <c r="BB23" i="11"/>
  <c r="O21" i="11"/>
  <c r="BG101" i="11"/>
  <c r="BA103" i="11"/>
  <c r="BO102" i="11"/>
  <c r="BA20" i="11"/>
  <c r="BI16" i="11"/>
  <c r="P96" i="11"/>
  <c r="BP96" i="11" s="1"/>
  <c r="CC9" i="11"/>
  <c r="BI61" i="11"/>
  <c r="O31" i="11"/>
  <c r="BJ55" i="11"/>
  <c r="N37" i="11"/>
  <c r="BB18" i="11"/>
  <c r="P21" i="11"/>
  <c r="BP21" i="11" s="1"/>
  <c r="BR87" i="11"/>
  <c r="BR77" i="11" s="1"/>
  <c r="BA112" i="11"/>
  <c r="O39" i="11"/>
  <c r="BB17" i="11"/>
  <c r="DH9" i="11"/>
  <c r="BE37" i="11"/>
  <c r="BB106" i="11"/>
  <c r="BI99" i="11"/>
  <c r="BJ42" i="11"/>
  <c r="P98" i="11"/>
  <c r="BP98" i="11" s="1"/>
  <c r="BB44" i="11"/>
  <c r="F78" i="11"/>
  <c r="DV78" i="11" s="1"/>
  <c r="BB55" i="11"/>
  <c r="O18" i="11"/>
  <c r="N74" i="11"/>
  <c r="N75" i="11" s="1"/>
  <c r="BB82" i="11"/>
  <c r="BB80" i="11"/>
  <c r="BB35" i="11"/>
  <c r="R37" i="11"/>
  <c r="BB96" i="11"/>
  <c r="O19" i="11"/>
  <c r="CJ9" i="11"/>
  <c r="AP9" i="11"/>
  <c r="AP87" i="11" s="1"/>
  <c r="AP77" i="11" s="1"/>
  <c r="CO37" i="11"/>
  <c r="M37" i="11"/>
  <c r="BB95" i="11"/>
  <c r="BA59" i="11"/>
  <c r="BA31" i="11"/>
  <c r="BB12" i="11"/>
  <c r="DR9" i="11"/>
  <c r="BO111" i="11"/>
  <c r="BB22" i="11"/>
  <c r="P99" i="11"/>
  <c r="BP99" i="11" s="1"/>
  <c r="BB57" i="11"/>
  <c r="P61" i="11"/>
  <c r="BP61" i="11" s="1"/>
  <c r="J87" i="11"/>
  <c r="O26" i="11"/>
  <c r="BA111" i="11"/>
  <c r="BA96" i="11"/>
  <c r="O85" i="11"/>
  <c r="BO85" i="11" s="1"/>
  <c r="O17" i="11"/>
  <c r="S17" i="11" s="1"/>
  <c r="P26" i="11"/>
  <c r="BP26" i="11" s="1"/>
  <c r="K101" i="11"/>
  <c r="BI101" i="11" s="1"/>
  <c r="BA97" i="11"/>
  <c r="BB60" i="11"/>
  <c r="BB31" i="11"/>
  <c r="BA42" i="11"/>
  <c r="BB42" i="11"/>
  <c r="M9" i="11"/>
  <c r="M74" i="11" s="1"/>
  <c r="M75" i="11" s="1"/>
  <c r="AD37" i="11"/>
  <c r="L78" i="11"/>
  <c r="AK37" i="11"/>
  <c r="BA41" i="11"/>
  <c r="DH37" i="11"/>
  <c r="BA58" i="11"/>
  <c r="BO105" i="11"/>
  <c r="T104" i="11"/>
  <c r="BV104" i="11" s="1"/>
  <c r="BA33" i="11"/>
  <c r="BG81" i="11"/>
  <c r="DV72" i="11"/>
  <c r="DV68" i="11"/>
  <c r="DV64" i="11"/>
  <c r="N76" i="11"/>
  <c r="P44" i="11"/>
  <c r="BP44" i="11" s="1"/>
  <c r="P39" i="11"/>
  <c r="T39" i="11" s="1"/>
  <c r="O25" i="11"/>
  <c r="BO25" i="11" s="1"/>
  <c r="P23" i="11"/>
  <c r="BP23" i="11" s="1"/>
  <c r="BK37" i="11"/>
  <c r="DQ37" i="11"/>
  <c r="DU72" i="11"/>
  <c r="S104" i="11"/>
  <c r="BU104" i="11" s="1"/>
  <c r="BB83" i="11"/>
  <c r="DU71" i="11"/>
  <c r="DU67" i="11"/>
  <c r="DU63" i="11"/>
  <c r="BA54" i="11"/>
  <c r="BB43" i="11"/>
  <c r="BA26" i="11"/>
  <c r="BM47" i="11"/>
  <c r="BJ22" i="11"/>
  <c r="CU9" i="11"/>
  <c r="CU74" i="11" s="1"/>
  <c r="AL9" i="11"/>
  <c r="AL87" i="11" s="1"/>
  <c r="AL77" i="11" s="1"/>
  <c r="BK9" i="11"/>
  <c r="L49" i="11"/>
  <c r="BJ49" i="11" s="1"/>
  <c r="DU64" i="11"/>
  <c r="S103" i="11"/>
  <c r="T103" i="11"/>
  <c r="BV103" i="11" s="1"/>
  <c r="DV71" i="11"/>
  <c r="DV67" i="11"/>
  <c r="BB53" i="11"/>
  <c r="BA25" i="11"/>
  <c r="BA12" i="11"/>
  <c r="BB19" i="11"/>
  <c r="O23" i="11"/>
  <c r="BD9" i="11"/>
  <c r="BD74" i="11" s="1"/>
  <c r="AT9" i="11"/>
  <c r="AT74" i="11" s="1"/>
  <c r="S112" i="11"/>
  <c r="BU112" i="11" s="1"/>
  <c r="T109" i="11"/>
  <c r="BV109" i="11" s="1"/>
  <c r="BB93" i="11"/>
  <c r="T102" i="11"/>
  <c r="DU70" i="11"/>
  <c r="DU66" i="11"/>
  <c r="BA63" i="11"/>
  <c r="BB41" i="11"/>
  <c r="G9" i="11"/>
  <c r="G74" i="11" s="1"/>
  <c r="G75" i="11" s="1"/>
  <c r="Y9" i="11"/>
  <c r="Y74" i="11" s="1"/>
  <c r="Y75" i="11" s="1"/>
  <c r="DP37" i="11"/>
  <c r="DO37" i="11"/>
  <c r="DU68" i="11"/>
  <c r="DV73" i="11"/>
  <c r="BW37" i="11"/>
  <c r="BA98" i="11"/>
  <c r="BA93" i="11"/>
  <c r="BA43" i="11"/>
  <c r="DV70" i="11"/>
  <c r="DV66" i="11"/>
  <c r="BH78" i="11"/>
  <c r="BA24" i="11"/>
  <c r="F81" i="11"/>
  <c r="F10" i="11"/>
  <c r="BB10" i="11" s="1"/>
  <c r="AK9" i="11"/>
  <c r="AK74" i="11" s="1"/>
  <c r="AK75" i="11" s="1"/>
  <c r="BM101" i="11"/>
  <c r="BS101" i="11" s="1"/>
  <c r="BY101" i="11" s="1"/>
  <c r="CE101" i="11" s="1"/>
  <c r="CK101" i="11" s="1"/>
  <c r="CQ101" i="11" s="1"/>
  <c r="CW101" i="11" s="1"/>
  <c r="DC101" i="11" s="1"/>
  <c r="DI101" i="11" s="1"/>
  <c r="AX87" i="11"/>
  <c r="AX77" i="11" s="1"/>
  <c r="BH38" i="11"/>
  <c r="BA109" i="11"/>
  <c r="T110" i="11"/>
  <c r="S106" i="11"/>
  <c r="W106" i="11" s="1"/>
  <c r="T107" i="11"/>
  <c r="BV107" i="11" s="1"/>
  <c r="K81" i="11"/>
  <c r="BI81" i="11" s="1"/>
  <c r="P83" i="11"/>
  <c r="T83" i="11" s="1"/>
  <c r="BB28" i="11"/>
  <c r="BG10" i="11"/>
  <c r="AH9" i="11"/>
  <c r="O95" i="11"/>
  <c r="S95" i="11" s="1"/>
  <c r="BJ83" i="11"/>
  <c r="CD87" i="11"/>
  <c r="CD77" i="11" s="1"/>
  <c r="BA53" i="11"/>
  <c r="BA40" i="11"/>
  <c r="J77" i="11"/>
  <c r="BB59" i="11"/>
  <c r="BL9" i="11"/>
  <c r="DR37" i="11"/>
  <c r="DR87" i="11" s="1"/>
  <c r="DR77" i="11" s="1"/>
  <c r="BH10" i="11"/>
  <c r="BB110" i="11"/>
  <c r="BA82" i="11"/>
  <c r="T105" i="11"/>
  <c r="BV105" i="11" s="1"/>
  <c r="BI92" i="11"/>
  <c r="BB36" i="11"/>
  <c r="BA19" i="11"/>
  <c r="O35" i="11"/>
  <c r="BB24" i="11"/>
  <c r="P35" i="11"/>
  <c r="BB29" i="11"/>
  <c r="L10" i="11"/>
  <c r="BJ10" i="11" s="1"/>
  <c r="BQ74" i="11"/>
  <c r="V9" i="11"/>
  <c r="V87" i="11" s="1"/>
  <c r="V77" i="11" s="1"/>
  <c r="BL37" i="11"/>
  <c r="AW37" i="11"/>
  <c r="K78" i="11"/>
  <c r="BI78" i="11" s="1"/>
  <c r="DM37" i="11"/>
  <c r="AK76" i="11"/>
  <c r="DN9" i="11"/>
  <c r="DN87" i="11" s="1"/>
  <c r="DN77" i="11" s="1"/>
  <c r="BB103" i="11"/>
  <c r="BB92" i="11"/>
  <c r="BA48" i="11"/>
  <c r="BA35" i="11"/>
  <c r="BA18" i="11"/>
  <c r="P45" i="11"/>
  <c r="BP45" i="11" s="1"/>
  <c r="O29" i="11"/>
  <c r="S29" i="11" s="1"/>
  <c r="P20" i="11"/>
  <c r="BP20" i="11" s="1"/>
  <c r="AO37" i="11"/>
  <c r="U37" i="11"/>
  <c r="D37" i="11"/>
  <c r="T112" i="11"/>
  <c r="BV112" i="11" s="1"/>
  <c r="BB34" i="11"/>
  <c r="O34" i="11"/>
  <c r="BO34" i="11" s="1"/>
  <c r="BB14" i="11"/>
  <c r="P58" i="11"/>
  <c r="BP58" i="11" s="1"/>
  <c r="CP9" i="11"/>
  <c r="CP87" i="11" s="1"/>
  <c r="CP77" i="11" s="1"/>
  <c r="DH87" i="11"/>
  <c r="DH77" i="11" s="1"/>
  <c r="BH47" i="11"/>
  <c r="BH37" i="11" s="1"/>
  <c r="AG37" i="11"/>
  <c r="AH87" i="11"/>
  <c r="AH77" i="11" s="1"/>
  <c r="S108" i="11"/>
  <c r="BU108" i="11" s="1"/>
  <c r="O97" i="11"/>
  <c r="BO97" i="11" s="1"/>
  <c r="BA46" i="11"/>
  <c r="BB45" i="11"/>
  <c r="O101" i="11"/>
  <c r="S101" i="11" s="1"/>
  <c r="BG27" i="11"/>
  <c r="O24" i="11"/>
  <c r="BO24" i="11" s="1"/>
  <c r="DO9" i="11"/>
  <c r="DO74" i="11" s="1"/>
  <c r="K10" i="11"/>
  <c r="BI10" i="11" s="1"/>
  <c r="DQ9" i="11"/>
  <c r="F94" i="11"/>
  <c r="DV94" i="11" s="1"/>
  <c r="DB37" i="11"/>
  <c r="BF37" i="11"/>
  <c r="BF87" i="11" s="1"/>
  <c r="BF77" i="11" s="1"/>
  <c r="K49" i="11"/>
  <c r="BI49" i="11" s="1"/>
  <c r="AZ9" i="11"/>
  <c r="DT9" i="11" s="1"/>
  <c r="DM9" i="11"/>
  <c r="AS9" i="11"/>
  <c r="BR74" i="11"/>
  <c r="AD9" i="11"/>
  <c r="CV87" i="11"/>
  <c r="CV77" i="11" s="1"/>
  <c r="BX87" i="11"/>
  <c r="BX77" i="11" s="1"/>
  <c r="DA37" i="11"/>
  <c r="L101" i="11"/>
  <c r="BJ101" i="11" s="1"/>
  <c r="CD74" i="11"/>
  <c r="CJ87" i="11"/>
  <c r="CJ77" i="11" s="1"/>
  <c r="R87" i="11"/>
  <c r="R77" i="11" s="1"/>
  <c r="CC37" i="11"/>
  <c r="AW9" i="11"/>
  <c r="AO116" i="8"/>
  <c r="L116" i="8"/>
  <c r="M116" i="8" s="1"/>
  <c r="O116" i="8" s="1"/>
  <c r="P116" i="8" s="1"/>
  <c r="BV116" i="8" s="1"/>
  <c r="DU102" i="11"/>
  <c r="E101" i="11"/>
  <c r="BB99" i="11"/>
  <c r="C118" i="11"/>
  <c r="BA95" i="11"/>
  <c r="BA79" i="11"/>
  <c r="BH84" i="11"/>
  <c r="BA44" i="11"/>
  <c r="BA34" i="11"/>
  <c r="BA30" i="11"/>
  <c r="O80" i="11"/>
  <c r="O78" i="11" s="1"/>
  <c r="BA17" i="11"/>
  <c r="K38" i="11"/>
  <c r="K37" i="11" s="1"/>
  <c r="BI37" i="11" s="1"/>
  <c r="BB26" i="11"/>
  <c r="BB11" i="11"/>
  <c r="L38" i="11"/>
  <c r="BJ38" i="11" s="1"/>
  <c r="K27" i="11"/>
  <c r="BI27" i="11" s="1"/>
  <c r="L27" i="11"/>
  <c r="BJ27" i="11" s="1"/>
  <c r="DH74" i="11"/>
  <c r="CJ74" i="11"/>
  <c r="Z9" i="11"/>
  <c r="J74" i="11"/>
  <c r="D9" i="11"/>
  <c r="C37" i="11"/>
  <c r="C87" i="11" s="1"/>
  <c r="C77" i="11" s="1"/>
  <c r="AC37" i="11"/>
  <c r="DV102" i="11"/>
  <c r="F101" i="11"/>
  <c r="DU85" i="11"/>
  <c r="E84" i="11"/>
  <c r="BG49" i="11"/>
  <c r="BG47" i="11" s="1"/>
  <c r="BC47" i="11"/>
  <c r="BC37" i="11" s="1"/>
  <c r="DR74" i="11"/>
  <c r="V74" i="11"/>
  <c r="DS49" i="11"/>
  <c r="AY47" i="11"/>
  <c r="DS47" i="11" s="1"/>
  <c r="DV40" i="11"/>
  <c r="F38" i="11"/>
  <c r="BB104" i="11"/>
  <c r="BA107" i="11"/>
  <c r="BB78" i="11"/>
  <c r="BQ87" i="11"/>
  <c r="BQ77" i="11" s="1"/>
  <c r="BA60" i="11"/>
  <c r="BA56" i="11"/>
  <c r="BA52" i="11"/>
  <c r="BA36" i="11"/>
  <c r="N87" i="11"/>
  <c r="N77" i="11" s="1"/>
  <c r="BB62" i="11"/>
  <c r="BB58" i="11"/>
  <c r="P80" i="11"/>
  <c r="T80" i="11" s="1"/>
  <c r="BA23" i="11"/>
  <c r="BG38" i="11"/>
  <c r="BB13" i="11"/>
  <c r="DT10" i="11"/>
  <c r="BN47" i="11"/>
  <c r="BH27" i="11"/>
  <c r="P12" i="11"/>
  <c r="T12" i="11" s="1"/>
  <c r="DP9" i="11"/>
  <c r="CV74" i="11"/>
  <c r="BX74" i="11"/>
  <c r="AX74" i="11"/>
  <c r="AH74" i="11"/>
  <c r="R74" i="11"/>
  <c r="L94" i="11"/>
  <c r="AZ37" i="11"/>
  <c r="H47" i="11"/>
  <c r="L47" i="11" s="1"/>
  <c r="BJ47" i="11" s="1"/>
  <c r="DV85" i="11"/>
  <c r="F84" i="11"/>
  <c r="BN101" i="11"/>
  <c r="BT101" i="11" s="1"/>
  <c r="BZ101" i="11" s="1"/>
  <c r="CF101" i="11" s="1"/>
  <c r="CL101" i="11" s="1"/>
  <c r="CR101" i="11" s="1"/>
  <c r="CX101" i="11" s="1"/>
  <c r="DD101" i="11" s="1"/>
  <c r="DJ101" i="11" s="1"/>
  <c r="F49" i="11"/>
  <c r="BC9" i="11"/>
  <c r="BW9" i="11"/>
  <c r="AO9" i="11"/>
  <c r="I9" i="11"/>
  <c r="DG9" i="11"/>
  <c r="AG9" i="11"/>
  <c r="CI9" i="11"/>
  <c r="Q9" i="11"/>
  <c r="DU50" i="11"/>
  <c r="E49" i="11"/>
  <c r="M115" i="8"/>
  <c r="O115" i="8" s="1"/>
  <c r="P115" i="8" s="1"/>
  <c r="BV115" i="8" s="1"/>
  <c r="DT94" i="11"/>
  <c r="AZ91" i="11"/>
  <c r="DT91" i="11" s="1"/>
  <c r="K94" i="11"/>
  <c r="G91" i="11"/>
  <c r="BH94" i="11"/>
  <c r="BD91" i="11"/>
  <c r="E94" i="11"/>
  <c r="BA94" i="11" s="1"/>
  <c r="BG94" i="11"/>
  <c r="BC91" i="11"/>
  <c r="DS38" i="11"/>
  <c r="BA11" i="11"/>
  <c r="H9" i="11"/>
  <c r="AY9" i="11"/>
  <c r="DA9" i="11"/>
  <c r="CO9" i="11"/>
  <c r="BE9" i="11"/>
  <c r="AC9" i="11"/>
  <c r="U9" i="11"/>
  <c r="F27" i="11"/>
  <c r="H91" i="11"/>
  <c r="DU39" i="11"/>
  <c r="E38" i="11"/>
  <c r="DU83" i="11"/>
  <c r="E81" i="11"/>
  <c r="DU80" i="11"/>
  <c r="E78" i="11"/>
  <c r="DU55" i="11"/>
  <c r="DU28" i="11"/>
  <c r="E27" i="11"/>
  <c r="BP108" i="11"/>
  <c r="T108" i="11"/>
  <c r="BU111" i="11"/>
  <c r="W111" i="11"/>
  <c r="BU109" i="11"/>
  <c r="W109" i="11"/>
  <c r="BV111" i="11"/>
  <c r="X111" i="11"/>
  <c r="BV110" i="11"/>
  <c r="X110" i="11"/>
  <c r="BM86" i="11"/>
  <c r="BM84" i="11" s="1"/>
  <c r="BI86" i="11"/>
  <c r="O86" i="11"/>
  <c r="BU102" i="11"/>
  <c r="W102" i="11"/>
  <c r="BO100" i="11"/>
  <c r="S100" i="11"/>
  <c r="BO99" i="11"/>
  <c r="S99" i="11"/>
  <c r="BO98" i="11"/>
  <c r="S98" i="11"/>
  <c r="BO96" i="11"/>
  <c r="S96" i="11"/>
  <c r="BO95" i="11"/>
  <c r="BV106" i="11"/>
  <c r="X106" i="11"/>
  <c r="BO93" i="11"/>
  <c r="S93" i="11"/>
  <c r="BS85" i="11"/>
  <c r="BO83" i="11"/>
  <c r="S83" i="11"/>
  <c r="BS79" i="11"/>
  <c r="BM78" i="11"/>
  <c r="BO79" i="11"/>
  <c r="S79" i="11"/>
  <c r="BT92" i="11"/>
  <c r="BP92" i="11"/>
  <c r="T92" i="11"/>
  <c r="BT82" i="11"/>
  <c r="BN81" i="11"/>
  <c r="BP82" i="11"/>
  <c r="T82" i="11"/>
  <c r="BJ78" i="11"/>
  <c r="BY55" i="11"/>
  <c r="BS47" i="11"/>
  <c r="BS39" i="11"/>
  <c r="BM38" i="11"/>
  <c r="BO39" i="11"/>
  <c r="S39" i="11"/>
  <c r="O38" i="11"/>
  <c r="BO36" i="11"/>
  <c r="S36" i="11"/>
  <c r="BO35" i="11"/>
  <c r="S35" i="11"/>
  <c r="BO33" i="11"/>
  <c r="S33" i="11"/>
  <c r="BO31" i="11"/>
  <c r="S31" i="11"/>
  <c r="BO30" i="11"/>
  <c r="S30" i="11"/>
  <c r="E10" i="11"/>
  <c r="DU15" i="11"/>
  <c r="BA15" i="11"/>
  <c r="T58" i="11"/>
  <c r="BP56" i="11"/>
  <c r="T56" i="11"/>
  <c r="BP55" i="11"/>
  <c r="T55" i="11"/>
  <c r="BP53" i="11"/>
  <c r="T44" i="11"/>
  <c r="BP43" i="11"/>
  <c r="T43" i="11"/>
  <c r="BP42" i="11"/>
  <c r="T42" i="11"/>
  <c r="BP40" i="11"/>
  <c r="T40" i="11"/>
  <c r="BS28" i="11"/>
  <c r="BM27" i="11"/>
  <c r="BO28" i="11"/>
  <c r="S28" i="11"/>
  <c r="BO26" i="11"/>
  <c r="S26" i="11"/>
  <c r="BO23" i="11"/>
  <c r="S23" i="11"/>
  <c r="BO22" i="11"/>
  <c r="S22" i="11"/>
  <c r="BO21" i="11"/>
  <c r="S21" i="11"/>
  <c r="BO20" i="11"/>
  <c r="S20" i="11"/>
  <c r="BO19" i="11"/>
  <c r="S19" i="11"/>
  <c r="BO18" i="11"/>
  <c r="S18" i="11"/>
  <c r="BO14" i="11"/>
  <c r="S14" i="11"/>
  <c r="BO13" i="11"/>
  <c r="S13" i="11"/>
  <c r="BO12" i="11"/>
  <c r="S12" i="11"/>
  <c r="CC8" i="11"/>
  <c r="CE8" i="11" s="1"/>
  <c r="CA8" i="11"/>
  <c r="BT28" i="11"/>
  <c r="BN27" i="11"/>
  <c r="BP28" i="11"/>
  <c r="T28" i="11"/>
  <c r="BP25" i="11"/>
  <c r="T25" i="11"/>
  <c r="BP24" i="11"/>
  <c r="T24" i="11"/>
  <c r="BP22" i="11"/>
  <c r="T22" i="11"/>
  <c r="T20" i="11"/>
  <c r="BP19" i="11"/>
  <c r="T19" i="11"/>
  <c r="BP18" i="11"/>
  <c r="T18" i="11"/>
  <c r="BP17" i="11"/>
  <c r="T17" i="11"/>
  <c r="BP14" i="11"/>
  <c r="T14" i="11"/>
  <c r="BP13" i="11"/>
  <c r="T13" i="11"/>
  <c r="CD8" i="11"/>
  <c r="CF8" i="11" s="1"/>
  <c r="CB8" i="11"/>
  <c r="P101" i="11"/>
  <c r="BU107" i="11"/>
  <c r="W107" i="11"/>
  <c r="BU105" i="11"/>
  <c r="W105" i="11"/>
  <c r="BU103" i="11"/>
  <c r="W103" i="11"/>
  <c r="BO101" i="11"/>
  <c r="BN86" i="11"/>
  <c r="BN84" i="11" s="1"/>
  <c r="BJ86" i="11"/>
  <c r="P86" i="11"/>
  <c r="P84" i="11" s="1"/>
  <c r="BP84" i="11" s="1"/>
  <c r="BV102" i="11"/>
  <c r="X102" i="11"/>
  <c r="BP100" i="11"/>
  <c r="T100" i="11"/>
  <c r="BP97" i="11"/>
  <c r="T97" i="11"/>
  <c r="BP95" i="11"/>
  <c r="T95" i="11"/>
  <c r="BS92" i="11"/>
  <c r="BO92" i="11"/>
  <c r="S92" i="11"/>
  <c r="BS82" i="11"/>
  <c r="BM81" i="11"/>
  <c r="BO82" i="11"/>
  <c r="S82" i="11"/>
  <c r="O81" i="11"/>
  <c r="BO81" i="11" s="1"/>
  <c r="BP93" i="11"/>
  <c r="T93" i="11"/>
  <c r="BT85" i="11"/>
  <c r="BP85" i="11"/>
  <c r="T85" i="11"/>
  <c r="BT79" i="11"/>
  <c r="BN78" i="11"/>
  <c r="BP79" i="11"/>
  <c r="T79" i="11"/>
  <c r="BO61" i="11"/>
  <c r="S61" i="11"/>
  <c r="BO58" i="11"/>
  <c r="S58" i="11"/>
  <c r="BO56" i="11"/>
  <c r="S56" i="11"/>
  <c r="BO55" i="11"/>
  <c r="S55" i="11"/>
  <c r="O47" i="11"/>
  <c r="BO47" i="11" s="1"/>
  <c r="BO53" i="11"/>
  <c r="S53" i="11"/>
  <c r="BO45" i="11"/>
  <c r="S45" i="11"/>
  <c r="BO44" i="11"/>
  <c r="S44" i="11"/>
  <c r="BO43" i="11"/>
  <c r="S43" i="11"/>
  <c r="BO42" i="11"/>
  <c r="S42" i="11"/>
  <c r="BO40" i="11"/>
  <c r="S40" i="11"/>
  <c r="BI38" i="11"/>
  <c r="DU16" i="11"/>
  <c r="BA16" i="11"/>
  <c r="BZ55" i="11"/>
  <c r="BT47" i="11"/>
  <c r="BT39" i="11"/>
  <c r="BN38" i="11"/>
  <c r="BP36" i="11"/>
  <c r="T36" i="11"/>
  <c r="BP34" i="11"/>
  <c r="T34" i="11"/>
  <c r="BP33" i="11"/>
  <c r="T33" i="11"/>
  <c r="BP32" i="11"/>
  <c r="T32" i="11"/>
  <c r="BP30" i="11"/>
  <c r="T30" i="11"/>
  <c r="BS11" i="11"/>
  <c r="BM10" i="11"/>
  <c r="BO11" i="11"/>
  <c r="S11" i="11"/>
  <c r="BP29" i="11"/>
  <c r="T29" i="11"/>
  <c r="BO16" i="11"/>
  <c r="S16" i="11"/>
  <c r="BO15" i="11"/>
  <c r="S15" i="11"/>
  <c r="BT11" i="11"/>
  <c r="BN10" i="11"/>
  <c r="BP11" i="11"/>
  <c r="T11" i="11"/>
  <c r="BG84" i="11"/>
  <c r="K84" i="11"/>
  <c r="BI84" i="11" s="1"/>
  <c r="BL114" i="8"/>
  <c r="BL114" i="9"/>
  <c r="BL114" i="10"/>
  <c r="Y131" i="8"/>
  <c r="Y130" i="8"/>
  <c r="Y129" i="8"/>
  <c r="Y128" i="8"/>
  <c r="Y127" i="8"/>
  <c r="Y126" i="8"/>
  <c r="Y125" i="8"/>
  <c r="Y124" i="8"/>
  <c r="Y123" i="8"/>
  <c r="Y122" i="8"/>
  <c r="Y121" i="8"/>
  <c r="Y120" i="8"/>
  <c r="W131" i="8"/>
  <c r="W130" i="8"/>
  <c r="W129" i="8"/>
  <c r="W128" i="8"/>
  <c r="W127" i="8"/>
  <c r="W126" i="8"/>
  <c r="W125" i="8"/>
  <c r="W124" i="8"/>
  <c r="W123" i="8"/>
  <c r="W122" i="8"/>
  <c r="W121" i="8"/>
  <c r="W120" i="8"/>
  <c r="U131" i="8"/>
  <c r="U130" i="8"/>
  <c r="U129" i="8"/>
  <c r="U128" i="8"/>
  <c r="U127" i="8"/>
  <c r="U126" i="8"/>
  <c r="U125" i="8"/>
  <c r="U124" i="8"/>
  <c r="U123" i="8"/>
  <c r="U122" i="8"/>
  <c r="U121" i="8"/>
  <c r="U120" i="8"/>
  <c r="Y131" i="9"/>
  <c r="Y130" i="9"/>
  <c r="Y129" i="9"/>
  <c r="Y128" i="9"/>
  <c r="Y127" i="9"/>
  <c r="Y126" i="9"/>
  <c r="Y125" i="9"/>
  <c r="Y124" i="9"/>
  <c r="Y123" i="9"/>
  <c r="Y122" i="9"/>
  <c r="Y121" i="9"/>
  <c r="Y120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U131" i="9"/>
  <c r="U130" i="9"/>
  <c r="U129" i="9"/>
  <c r="U128" i="9"/>
  <c r="U127" i="9"/>
  <c r="U126" i="9"/>
  <c r="U125" i="9"/>
  <c r="U124" i="9"/>
  <c r="U123" i="9"/>
  <c r="U122" i="9"/>
  <c r="U121" i="9"/>
  <c r="U120" i="9"/>
  <c r="Y128" i="10"/>
  <c r="Y127" i="10"/>
  <c r="Y126" i="10"/>
  <c r="Y125" i="10"/>
  <c r="Y124" i="10"/>
  <c r="Y123" i="10"/>
  <c r="Y122" i="10"/>
  <c r="Y121" i="10"/>
  <c r="Y120" i="10"/>
  <c r="Y118" i="10"/>
  <c r="W128" i="10"/>
  <c r="W127" i="10"/>
  <c r="W126" i="10"/>
  <c r="W125" i="10"/>
  <c r="W124" i="10"/>
  <c r="W123" i="10"/>
  <c r="W122" i="10"/>
  <c r="W121" i="10"/>
  <c r="W120" i="10"/>
  <c r="W118" i="10"/>
  <c r="U128" i="10"/>
  <c r="U127" i="10"/>
  <c r="U126" i="10"/>
  <c r="U125" i="10"/>
  <c r="U124" i="10"/>
  <c r="U123" i="10"/>
  <c r="U122" i="10"/>
  <c r="U121" i="10"/>
  <c r="U120" i="10"/>
  <c r="U118" i="10"/>
  <c r="S131" i="8"/>
  <c r="S130" i="8"/>
  <c r="S129" i="8"/>
  <c r="S128" i="8"/>
  <c r="S127" i="8"/>
  <c r="S126" i="8"/>
  <c r="S125" i="8"/>
  <c r="S124" i="8"/>
  <c r="S123" i="8"/>
  <c r="S122" i="8"/>
  <c r="S121" i="8"/>
  <c r="S120" i="8"/>
  <c r="Q131" i="8"/>
  <c r="Q130" i="8"/>
  <c r="Q129" i="8"/>
  <c r="Q128" i="8"/>
  <c r="Q127" i="8"/>
  <c r="Q126" i="8"/>
  <c r="Q125" i="8"/>
  <c r="Q124" i="8"/>
  <c r="Q123" i="8"/>
  <c r="Q122" i="8"/>
  <c r="Q121" i="8"/>
  <c r="Q120" i="8"/>
  <c r="S131" i="9"/>
  <c r="S130" i="9"/>
  <c r="S129" i="9"/>
  <c r="S128" i="9"/>
  <c r="S127" i="9"/>
  <c r="S126" i="9"/>
  <c r="S125" i="9"/>
  <c r="S124" i="9"/>
  <c r="S123" i="9"/>
  <c r="S122" i="9"/>
  <c r="S121" i="9"/>
  <c r="S120" i="9"/>
  <c r="Q131" i="9"/>
  <c r="Q130" i="9"/>
  <c r="Q129" i="9"/>
  <c r="Q128" i="9"/>
  <c r="Q127" i="9"/>
  <c r="Q126" i="9"/>
  <c r="Q125" i="9"/>
  <c r="Q124" i="9"/>
  <c r="Q123" i="9"/>
  <c r="Q122" i="9"/>
  <c r="Q121" i="9"/>
  <c r="Q120" i="9"/>
  <c r="S128" i="10"/>
  <c r="S127" i="10"/>
  <c r="S126" i="10"/>
  <c r="S125" i="10"/>
  <c r="S124" i="10"/>
  <c r="S123" i="10"/>
  <c r="S122" i="10"/>
  <c r="S121" i="10"/>
  <c r="S120" i="10"/>
  <c r="S118" i="10"/>
  <c r="Q128" i="10"/>
  <c r="Q127" i="10"/>
  <c r="Q126" i="10"/>
  <c r="Q125" i="10"/>
  <c r="Q124" i="10"/>
  <c r="Q123" i="10"/>
  <c r="Q122" i="10"/>
  <c r="Q121" i="10"/>
  <c r="Q120" i="10"/>
  <c r="Q118" i="10"/>
  <c r="O131" i="8"/>
  <c r="O130" i="8"/>
  <c r="O129" i="8"/>
  <c r="O128" i="8"/>
  <c r="O127" i="8"/>
  <c r="O126" i="8"/>
  <c r="O125" i="8"/>
  <c r="O124" i="8"/>
  <c r="O123" i="8"/>
  <c r="O122" i="8"/>
  <c r="O121" i="8"/>
  <c r="O120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O131" i="9"/>
  <c r="O130" i="9"/>
  <c r="O129" i="9"/>
  <c r="O128" i="9"/>
  <c r="O127" i="9"/>
  <c r="O126" i="9"/>
  <c r="O125" i="9"/>
  <c r="O124" i="9"/>
  <c r="O123" i="9"/>
  <c r="O122" i="9"/>
  <c r="O121" i="9"/>
  <c r="O120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O128" i="10"/>
  <c r="O127" i="10"/>
  <c r="O126" i="10"/>
  <c r="O125" i="10"/>
  <c r="O124" i="10"/>
  <c r="O123" i="10"/>
  <c r="O122" i="10"/>
  <c r="O121" i="10"/>
  <c r="O120" i="10"/>
  <c r="O118" i="10"/>
  <c r="M128" i="10"/>
  <c r="M127" i="10"/>
  <c r="M126" i="10"/>
  <c r="M125" i="10"/>
  <c r="M124" i="10"/>
  <c r="M123" i="10"/>
  <c r="M122" i="10"/>
  <c r="M121" i="10"/>
  <c r="M120" i="10"/>
  <c r="M118" i="10"/>
  <c r="K128" i="10"/>
  <c r="K127" i="10"/>
  <c r="K126" i="10"/>
  <c r="K125" i="10"/>
  <c r="K124" i="10"/>
  <c r="K123" i="10"/>
  <c r="K122" i="10"/>
  <c r="K121" i="10"/>
  <c r="K120" i="10"/>
  <c r="K118" i="10"/>
  <c r="I131" i="8"/>
  <c r="I130" i="8"/>
  <c r="I129" i="8"/>
  <c r="I128" i="8"/>
  <c r="I127" i="8"/>
  <c r="I126" i="8"/>
  <c r="I125" i="8"/>
  <c r="I124" i="8"/>
  <c r="I123" i="8"/>
  <c r="I122" i="8"/>
  <c r="I121" i="8"/>
  <c r="I120" i="8"/>
  <c r="I131" i="9"/>
  <c r="I130" i="9"/>
  <c r="I129" i="9"/>
  <c r="I128" i="9"/>
  <c r="I127" i="9"/>
  <c r="I126" i="9"/>
  <c r="I125" i="9"/>
  <c r="I124" i="9"/>
  <c r="I123" i="9"/>
  <c r="I122" i="9"/>
  <c r="I121" i="9"/>
  <c r="I120" i="9"/>
  <c r="I128" i="10"/>
  <c r="I127" i="10"/>
  <c r="I126" i="10"/>
  <c r="I125" i="10"/>
  <c r="I124" i="10"/>
  <c r="I123" i="10"/>
  <c r="I122" i="10"/>
  <c r="I121" i="10"/>
  <c r="I120" i="10"/>
  <c r="I118" i="10"/>
  <c r="G131" i="8"/>
  <c r="G130" i="8"/>
  <c r="G129" i="8"/>
  <c r="G128" i="8"/>
  <c r="G127" i="8"/>
  <c r="G126" i="8"/>
  <c r="G125" i="8"/>
  <c r="G124" i="8"/>
  <c r="G123" i="8"/>
  <c r="G122" i="8"/>
  <c r="G121" i="8"/>
  <c r="G120" i="8"/>
  <c r="G131" i="9"/>
  <c r="G130" i="9"/>
  <c r="G129" i="9"/>
  <c r="G128" i="9"/>
  <c r="G127" i="9"/>
  <c r="G126" i="9"/>
  <c r="G125" i="9"/>
  <c r="G124" i="9"/>
  <c r="G123" i="9"/>
  <c r="G122" i="9"/>
  <c r="G121" i="9"/>
  <c r="G120" i="9"/>
  <c r="G128" i="10"/>
  <c r="G127" i="10"/>
  <c r="G126" i="10"/>
  <c r="G125" i="10"/>
  <c r="G124" i="10"/>
  <c r="G123" i="10"/>
  <c r="G122" i="10"/>
  <c r="G121" i="10"/>
  <c r="G120" i="10"/>
  <c r="G118" i="10"/>
  <c r="AB113" i="8"/>
  <c r="AB113" i="9"/>
  <c r="AB113" i="10"/>
  <c r="BC113" i="1"/>
  <c r="BL113" i="8"/>
  <c r="BL113" i="9"/>
  <c r="BL113" i="10"/>
  <c r="BK113" i="8"/>
  <c r="BK113" i="9"/>
  <c r="BK113" i="10"/>
  <c r="BI113" i="8"/>
  <c r="BI113" i="10"/>
  <c r="DQ113" i="1"/>
  <c r="BG113" i="8"/>
  <c r="BG113" i="9"/>
  <c r="BG113" i="10"/>
  <c r="BD113" i="8"/>
  <c r="BD113" i="9"/>
  <c r="BD113" i="10"/>
  <c r="DG113" i="1"/>
  <c r="BA113" i="8"/>
  <c r="BA113" i="9"/>
  <c r="BA113" i="10"/>
  <c r="DA113" i="1"/>
  <c r="AX113" i="8"/>
  <c r="AX113" i="9"/>
  <c r="AX113" i="10"/>
  <c r="CU113" i="1"/>
  <c r="AU113" i="8"/>
  <c r="AU113" i="9"/>
  <c r="AU113" i="10"/>
  <c r="CO113" i="1"/>
  <c r="AR113" i="8"/>
  <c r="AR113" i="9"/>
  <c r="AR113" i="10"/>
  <c r="CI113" i="1"/>
  <c r="AO113" i="8"/>
  <c r="AO113" i="9"/>
  <c r="AO113" i="10"/>
  <c r="CC113" i="1"/>
  <c r="AL113" i="8"/>
  <c r="AL113" i="9"/>
  <c r="AL113" i="10"/>
  <c r="BW113" i="1"/>
  <c r="AI113" i="8"/>
  <c r="AI113" i="9"/>
  <c r="AI113" i="10"/>
  <c r="BQ113" i="1"/>
  <c r="AF113" i="8"/>
  <c r="AF113" i="9"/>
  <c r="AF113" i="10"/>
  <c r="BK113" i="1"/>
  <c r="DO113" i="1"/>
  <c r="AY113" i="1"/>
  <c r="X107" i="11" l="1"/>
  <c r="S85" i="11"/>
  <c r="AT87" i="11"/>
  <c r="AT77" i="11" s="1"/>
  <c r="T21" i="11"/>
  <c r="F9" i="11"/>
  <c r="DB87" i="11"/>
  <c r="DB77" i="11" s="1"/>
  <c r="O84" i="11"/>
  <c r="BO84" i="11" s="1"/>
  <c r="S25" i="11"/>
  <c r="S10" i="11" s="1"/>
  <c r="BO32" i="11"/>
  <c r="P27" i="11"/>
  <c r="BP27" i="11" s="1"/>
  <c r="P78" i="11"/>
  <c r="BM37" i="11"/>
  <c r="W110" i="11"/>
  <c r="Y76" i="11"/>
  <c r="P81" i="11"/>
  <c r="BP81" i="11" s="1"/>
  <c r="T31" i="11"/>
  <c r="BV31" i="11" s="1"/>
  <c r="X109" i="11"/>
  <c r="BP83" i="11"/>
  <c r="AP74" i="11"/>
  <c r="BK87" i="11"/>
  <c r="BK77" i="11" s="1"/>
  <c r="S80" i="11"/>
  <c r="BO80" i="11"/>
  <c r="BO17" i="11"/>
  <c r="X104" i="11"/>
  <c r="CB104" i="11" s="1"/>
  <c r="T96" i="11"/>
  <c r="BP80" i="11"/>
  <c r="L9" i="11"/>
  <c r="BJ9" i="11" s="1"/>
  <c r="M87" i="11"/>
  <c r="M77" i="11" s="1"/>
  <c r="BO29" i="11"/>
  <c r="T98" i="11"/>
  <c r="BV98" i="11" s="1"/>
  <c r="T26" i="11"/>
  <c r="BV26" i="11" s="1"/>
  <c r="CC87" i="11"/>
  <c r="CC77" i="11" s="1"/>
  <c r="X105" i="11"/>
  <c r="S97" i="11"/>
  <c r="BU97" i="11" s="1"/>
  <c r="AD74" i="11"/>
  <c r="AD76" i="11" s="1"/>
  <c r="Y87" i="11"/>
  <c r="Y77" i="11" s="1"/>
  <c r="AL74" i="11"/>
  <c r="BP39" i="11"/>
  <c r="W108" i="11"/>
  <c r="CA108" i="11" s="1"/>
  <c r="M76" i="11"/>
  <c r="BH9" i="11"/>
  <c r="W104" i="11"/>
  <c r="CA104" i="11" s="1"/>
  <c r="AK87" i="11"/>
  <c r="AK77" i="11" s="1"/>
  <c r="BU106" i="11"/>
  <c r="O10" i="11"/>
  <c r="P38" i="11"/>
  <c r="BP38" i="11" s="1"/>
  <c r="T99" i="11"/>
  <c r="X99" i="11" s="1"/>
  <c r="S24" i="11"/>
  <c r="BU24" i="11" s="1"/>
  <c r="W112" i="11"/>
  <c r="CU87" i="11"/>
  <c r="CU77" i="11" s="1"/>
  <c r="DN74" i="11"/>
  <c r="P10" i="11"/>
  <c r="P9" i="11" s="1"/>
  <c r="BC74" i="11"/>
  <c r="DP74" i="11"/>
  <c r="T45" i="11"/>
  <c r="BV45" i="11" s="1"/>
  <c r="S34" i="11"/>
  <c r="BU34" i="11" s="1"/>
  <c r="DO87" i="11"/>
  <c r="DO77" i="11" s="1"/>
  <c r="T23" i="11"/>
  <c r="BV23" i="11" s="1"/>
  <c r="BL74" i="11"/>
  <c r="T61" i="11"/>
  <c r="BV61" i="11" s="1"/>
  <c r="BF74" i="11"/>
  <c r="G87" i="11"/>
  <c r="G77" i="11" s="1"/>
  <c r="BG9" i="11"/>
  <c r="DQ74" i="11"/>
  <c r="P47" i="11"/>
  <c r="BP47" i="11" s="1"/>
  <c r="BD87" i="11"/>
  <c r="BD77" i="11" s="1"/>
  <c r="O27" i="11"/>
  <c r="BO27" i="11" s="1"/>
  <c r="BK74" i="11"/>
  <c r="X103" i="11"/>
  <c r="CP74" i="11"/>
  <c r="DV81" i="11"/>
  <c r="BB81" i="11"/>
  <c r="BB94" i="11"/>
  <c r="DQ87" i="11"/>
  <c r="DQ77" i="11" s="1"/>
  <c r="G76" i="11"/>
  <c r="E91" i="11"/>
  <c r="DU91" i="11" s="1"/>
  <c r="BL87" i="11"/>
  <c r="BL77" i="11" s="1"/>
  <c r="F118" i="11"/>
  <c r="DV118" i="11" s="1"/>
  <c r="DV10" i="11"/>
  <c r="X112" i="11"/>
  <c r="CB112" i="11" s="1"/>
  <c r="T35" i="11"/>
  <c r="BV35" i="11" s="1"/>
  <c r="BP12" i="11"/>
  <c r="D74" i="11"/>
  <c r="BP35" i="11"/>
  <c r="C74" i="11"/>
  <c r="AT75" i="11"/>
  <c r="AT76" i="11"/>
  <c r="AS74" i="11"/>
  <c r="AS87" i="11"/>
  <c r="AS77" i="11" s="1"/>
  <c r="F91" i="11"/>
  <c r="DV91" i="11" s="1"/>
  <c r="CC74" i="11"/>
  <c r="AZ74" i="11"/>
  <c r="AD87" i="11"/>
  <c r="AD77" i="11" s="1"/>
  <c r="DM74" i="11"/>
  <c r="DM87" i="11"/>
  <c r="DM77" i="11" s="1"/>
  <c r="BH74" i="11"/>
  <c r="BH87" i="11"/>
  <c r="BH77" i="11" s="1"/>
  <c r="DV84" i="11"/>
  <c r="BB84" i="11"/>
  <c r="AX75" i="11"/>
  <c r="AX76" i="11"/>
  <c r="AL75" i="11"/>
  <c r="AL76" i="11"/>
  <c r="DV101" i="11"/>
  <c r="BB101" i="11"/>
  <c r="DU101" i="11"/>
  <c r="BA101" i="11"/>
  <c r="AW74" i="11"/>
  <c r="AW87" i="11"/>
  <c r="AW77" i="11" s="1"/>
  <c r="BN37" i="11"/>
  <c r="K9" i="11"/>
  <c r="K74" i="11" s="1"/>
  <c r="AY37" i="11"/>
  <c r="AY87" i="11" s="1"/>
  <c r="BC87" i="11"/>
  <c r="BC77" i="11" s="1"/>
  <c r="L91" i="11"/>
  <c r="BJ91" i="11" s="1"/>
  <c r="BJ94" i="11"/>
  <c r="P94" i="11"/>
  <c r="J75" i="11"/>
  <c r="J76" i="11"/>
  <c r="DV49" i="11"/>
  <c r="F47" i="11"/>
  <c r="F37" i="11" s="1"/>
  <c r="DV37" i="11" s="1"/>
  <c r="BB49" i="11"/>
  <c r="R75" i="11"/>
  <c r="R76" i="11"/>
  <c r="DV38" i="11"/>
  <c r="BB38" i="11"/>
  <c r="DU84" i="11"/>
  <c r="BA84" i="11"/>
  <c r="Z74" i="11"/>
  <c r="Z87" i="11"/>
  <c r="Z77" i="11" s="1"/>
  <c r="D87" i="11"/>
  <c r="D77" i="11" s="1"/>
  <c r="L37" i="11"/>
  <c r="H37" i="11"/>
  <c r="H87" i="11" s="1"/>
  <c r="H77" i="11" s="1"/>
  <c r="DT37" i="11"/>
  <c r="AZ87" i="11"/>
  <c r="AH75" i="11"/>
  <c r="AH76" i="11"/>
  <c r="BG37" i="11"/>
  <c r="V75" i="11"/>
  <c r="V76" i="11"/>
  <c r="AP75" i="11"/>
  <c r="AP76" i="11"/>
  <c r="DP87" i="11"/>
  <c r="DP77" i="11" s="1"/>
  <c r="DU49" i="11"/>
  <c r="BA49" i="11"/>
  <c r="Q74" i="11"/>
  <c r="Q87" i="11"/>
  <c r="Q77" i="11" s="1"/>
  <c r="AG74" i="11"/>
  <c r="AG87" i="11"/>
  <c r="AG77" i="11" s="1"/>
  <c r="I74" i="11"/>
  <c r="I87" i="11"/>
  <c r="I77" i="11" s="1"/>
  <c r="BW74" i="11"/>
  <c r="BW87" i="11"/>
  <c r="BW77" i="11" s="1"/>
  <c r="CI74" i="11"/>
  <c r="CI87" i="11"/>
  <c r="CI77" i="11" s="1"/>
  <c r="DG74" i="11"/>
  <c r="DG87" i="11"/>
  <c r="DG77" i="11" s="1"/>
  <c r="AO74" i="11"/>
  <c r="AO87" i="11"/>
  <c r="AO77" i="11" s="1"/>
  <c r="E47" i="11"/>
  <c r="BA47" i="11" s="1"/>
  <c r="DU94" i="11"/>
  <c r="BN94" i="11"/>
  <c r="BH91" i="11"/>
  <c r="K91" i="11"/>
  <c r="BI91" i="11" s="1"/>
  <c r="BI94" i="11"/>
  <c r="O94" i="11"/>
  <c r="U74" i="11"/>
  <c r="U87" i="11"/>
  <c r="U77" i="11" s="1"/>
  <c r="BE74" i="11"/>
  <c r="BE87" i="11"/>
  <c r="BE77" i="11" s="1"/>
  <c r="DA74" i="11"/>
  <c r="DA87" i="11"/>
  <c r="DA77" i="11" s="1"/>
  <c r="DS9" i="11"/>
  <c r="BB9" i="11"/>
  <c r="DV9" i="11"/>
  <c r="DV27" i="11"/>
  <c r="BB27" i="11"/>
  <c r="AC74" i="11"/>
  <c r="AC87" i="11"/>
  <c r="AC77" i="11" s="1"/>
  <c r="CO74" i="11"/>
  <c r="CO87" i="11"/>
  <c r="CO77" i="11" s="1"/>
  <c r="BM94" i="11"/>
  <c r="BG91" i="11"/>
  <c r="DU78" i="11"/>
  <c r="BA78" i="11"/>
  <c r="DU81" i="11"/>
  <c r="BA81" i="11"/>
  <c r="DU38" i="11"/>
  <c r="BA38" i="11"/>
  <c r="DU27" i="11"/>
  <c r="BA27" i="11"/>
  <c r="BV11" i="11"/>
  <c r="X11" i="11"/>
  <c r="BN9" i="11"/>
  <c r="W15" i="11"/>
  <c r="BU15" i="11"/>
  <c r="W16" i="11"/>
  <c r="BU16" i="11"/>
  <c r="BV29" i="11"/>
  <c r="X29" i="11"/>
  <c r="BO10" i="11"/>
  <c r="BY11" i="11"/>
  <c r="BS10" i="11"/>
  <c r="BV39" i="11"/>
  <c r="X39" i="11"/>
  <c r="T38" i="11"/>
  <c r="BU40" i="11"/>
  <c r="W40" i="11"/>
  <c r="BU42" i="11"/>
  <c r="W42" i="11"/>
  <c r="BU43" i="11"/>
  <c r="W43" i="11"/>
  <c r="BU44" i="11"/>
  <c r="W44" i="11"/>
  <c r="BU45" i="11"/>
  <c r="W45" i="11"/>
  <c r="BU53" i="11"/>
  <c r="W53" i="11"/>
  <c r="BV79" i="11"/>
  <c r="X79" i="11"/>
  <c r="T78" i="11"/>
  <c r="BV83" i="11"/>
  <c r="X83" i="11"/>
  <c r="BZ85" i="11"/>
  <c r="BU80" i="11"/>
  <c r="W80" i="11"/>
  <c r="BY82" i="11"/>
  <c r="BS81" i="11"/>
  <c r="BU92" i="11"/>
  <c r="W92" i="11"/>
  <c r="BT86" i="11"/>
  <c r="BT84" i="11" s="1"/>
  <c r="BU101" i="11"/>
  <c r="W101" i="11"/>
  <c r="CA103" i="11"/>
  <c r="AA103" i="11"/>
  <c r="CA105" i="11"/>
  <c r="AA105" i="11"/>
  <c r="CA106" i="11"/>
  <c r="AA106" i="11"/>
  <c r="CA107" i="11"/>
  <c r="AA107" i="11"/>
  <c r="BV28" i="11"/>
  <c r="X28" i="11"/>
  <c r="BU28" i="11"/>
  <c r="W28" i="11"/>
  <c r="S27" i="11"/>
  <c r="BU27" i="11" s="1"/>
  <c r="BV40" i="11"/>
  <c r="X40" i="11"/>
  <c r="BV42" i="11"/>
  <c r="X42" i="11"/>
  <c r="BV43" i="11"/>
  <c r="X43" i="11"/>
  <c r="BV44" i="11"/>
  <c r="X44" i="11"/>
  <c r="BV53" i="11"/>
  <c r="X53" i="11"/>
  <c r="BU30" i="11"/>
  <c r="W30" i="11"/>
  <c r="BU31" i="11"/>
  <c r="W31" i="11"/>
  <c r="BU32" i="11"/>
  <c r="W32" i="11"/>
  <c r="BU33" i="11"/>
  <c r="W33" i="11"/>
  <c r="BU35" i="11"/>
  <c r="W35" i="11"/>
  <c r="BU36" i="11"/>
  <c r="W36" i="11"/>
  <c r="BO38" i="11"/>
  <c r="O37" i="11"/>
  <c r="BO37" i="11" s="1"/>
  <c r="BY39" i="11"/>
  <c r="BS38" i="11"/>
  <c r="BS37" i="11" s="1"/>
  <c r="CE55" i="11"/>
  <c r="BY47" i="11"/>
  <c r="BV82" i="11"/>
  <c r="X82" i="11"/>
  <c r="T81" i="11"/>
  <c r="BV81" i="11" s="1"/>
  <c r="BZ92" i="11"/>
  <c r="BO78" i="11"/>
  <c r="BY79" i="11"/>
  <c r="BS78" i="11"/>
  <c r="BU85" i="11"/>
  <c r="W85" i="11"/>
  <c r="BU93" i="11"/>
  <c r="W93" i="11"/>
  <c r="CB103" i="11"/>
  <c r="AB103" i="11"/>
  <c r="CB105" i="11"/>
  <c r="AB105" i="11"/>
  <c r="CB106" i="11"/>
  <c r="AB106" i="11"/>
  <c r="CB107" i="11"/>
  <c r="AB107" i="11"/>
  <c r="BU95" i="11"/>
  <c r="W95" i="11"/>
  <c r="BU96" i="11"/>
  <c r="W96" i="11"/>
  <c r="BU98" i="11"/>
  <c r="W98" i="11"/>
  <c r="BU99" i="11"/>
  <c r="W99" i="11"/>
  <c r="BU100" i="11"/>
  <c r="W100" i="11"/>
  <c r="CA102" i="11"/>
  <c r="AA102" i="11"/>
  <c r="BO86" i="11"/>
  <c r="S86" i="11"/>
  <c r="S84" i="11" s="1"/>
  <c r="BU84" i="11" s="1"/>
  <c r="BZ11" i="11"/>
  <c r="BT10" i="11"/>
  <c r="BU11" i="11"/>
  <c r="W11" i="11"/>
  <c r="BM9" i="11"/>
  <c r="BM74" i="11" s="1"/>
  <c r="BU29" i="11"/>
  <c r="W29" i="11"/>
  <c r="BV30" i="11"/>
  <c r="X30" i="11"/>
  <c r="BV32" i="11"/>
  <c r="X32" i="11"/>
  <c r="BV33" i="11"/>
  <c r="X33" i="11"/>
  <c r="BV34" i="11"/>
  <c r="X34" i="11"/>
  <c r="BV36" i="11"/>
  <c r="X36" i="11"/>
  <c r="BZ39" i="11"/>
  <c r="BT38" i="11"/>
  <c r="BT37" i="11" s="1"/>
  <c r="CF55" i="11"/>
  <c r="BZ47" i="11"/>
  <c r="BU55" i="11"/>
  <c r="W55" i="11"/>
  <c r="S47" i="11"/>
  <c r="BU47" i="11" s="1"/>
  <c r="BU56" i="11"/>
  <c r="W56" i="11"/>
  <c r="BU58" i="11"/>
  <c r="W58" i="11"/>
  <c r="BU61" i="11"/>
  <c r="W61" i="11"/>
  <c r="BP78" i="11"/>
  <c r="BZ79" i="11"/>
  <c r="BT78" i="11"/>
  <c r="BV85" i="11"/>
  <c r="X85" i="11"/>
  <c r="BV93" i="11"/>
  <c r="X93" i="11"/>
  <c r="BU82" i="11"/>
  <c r="W82" i="11"/>
  <c r="S81" i="11"/>
  <c r="BU81" i="11" s="1"/>
  <c r="BY92" i="11"/>
  <c r="BV95" i="11"/>
  <c r="X95" i="11"/>
  <c r="BV96" i="11"/>
  <c r="X96" i="11"/>
  <c r="BV97" i="11"/>
  <c r="X97" i="11"/>
  <c r="X98" i="11"/>
  <c r="BV100" i="11"/>
  <c r="X100" i="11"/>
  <c r="CB102" i="11"/>
  <c r="AB102" i="11"/>
  <c r="BP86" i="11"/>
  <c r="T86" i="11"/>
  <c r="BP101" i="11"/>
  <c r="T101" i="11"/>
  <c r="CJ8" i="11"/>
  <c r="CL8" i="11" s="1"/>
  <c r="CH8" i="11"/>
  <c r="BV12" i="11"/>
  <c r="X12" i="11"/>
  <c r="BV13" i="11"/>
  <c r="X13" i="11"/>
  <c r="BV14" i="11"/>
  <c r="X14" i="11"/>
  <c r="BV17" i="11"/>
  <c r="X17" i="11"/>
  <c r="BV18" i="11"/>
  <c r="X18" i="11"/>
  <c r="BV19" i="11"/>
  <c r="X19" i="11"/>
  <c r="BV20" i="11"/>
  <c r="X20" i="11"/>
  <c r="BV21" i="11"/>
  <c r="X21" i="11"/>
  <c r="BV22" i="11"/>
  <c r="X22" i="11"/>
  <c r="BV24" i="11"/>
  <c r="X24" i="11"/>
  <c r="BV25" i="11"/>
  <c r="X25" i="11"/>
  <c r="BZ28" i="11"/>
  <c r="BT27" i="11"/>
  <c r="CI8" i="11"/>
  <c r="CK8" i="11" s="1"/>
  <c r="CG8" i="11"/>
  <c r="BU12" i="11"/>
  <c r="W12" i="11"/>
  <c r="BU13" i="11"/>
  <c r="W13" i="11"/>
  <c r="BU14" i="11"/>
  <c r="W14" i="11"/>
  <c r="BU17" i="11"/>
  <c r="W17" i="11"/>
  <c r="BU18" i="11"/>
  <c r="W18" i="11"/>
  <c r="BU19" i="11"/>
  <c r="W19" i="11"/>
  <c r="BU20" i="11"/>
  <c r="W20" i="11"/>
  <c r="BU21" i="11"/>
  <c r="W21" i="11"/>
  <c r="BU22" i="11"/>
  <c r="W22" i="11"/>
  <c r="BU23" i="11"/>
  <c r="W23" i="11"/>
  <c r="BU26" i="11"/>
  <c r="W26" i="11"/>
  <c r="BY28" i="11"/>
  <c r="BS27" i="11"/>
  <c r="BV55" i="11"/>
  <c r="X55" i="11"/>
  <c r="BV56" i="11"/>
  <c r="X56" i="11"/>
  <c r="BV58" i="11"/>
  <c r="X58" i="11"/>
  <c r="E118" i="11"/>
  <c r="DU118" i="11" s="1"/>
  <c r="DU10" i="11"/>
  <c r="BA10" i="11"/>
  <c r="E9" i="11"/>
  <c r="BU39" i="11"/>
  <c r="W39" i="11"/>
  <c r="S38" i="11"/>
  <c r="BV80" i="11"/>
  <c r="X80" i="11"/>
  <c r="BZ82" i="11"/>
  <c r="BT81" i="11"/>
  <c r="BV92" i="11"/>
  <c r="X92" i="11"/>
  <c r="BU79" i="11"/>
  <c r="W79" i="11"/>
  <c r="S78" i="11"/>
  <c r="BU83" i="11"/>
  <c r="W83" i="11"/>
  <c r="BY85" i="11"/>
  <c r="BS86" i="11"/>
  <c r="CB109" i="11"/>
  <c r="AB109" i="11"/>
  <c r="CB110" i="11"/>
  <c r="AB110" i="11"/>
  <c r="CB111" i="11"/>
  <c r="AB111" i="11"/>
  <c r="CA109" i="11"/>
  <c r="AA109" i="11"/>
  <c r="CA110" i="11"/>
  <c r="AA110" i="11"/>
  <c r="CA111" i="11"/>
  <c r="AA111" i="11"/>
  <c r="CA112" i="11"/>
  <c r="AA112" i="11"/>
  <c r="BV108" i="11"/>
  <c r="X108" i="11"/>
  <c r="DT112" i="1"/>
  <c r="DS112" i="1"/>
  <c r="DT111" i="1"/>
  <c r="DS111" i="1"/>
  <c r="DT110" i="1"/>
  <c r="DS110" i="1"/>
  <c r="DT109" i="1"/>
  <c r="DS109" i="1"/>
  <c r="BJ12" i="8"/>
  <c r="DT118" i="1"/>
  <c r="DR130" i="1"/>
  <c r="DQ130" i="1"/>
  <c r="DR129" i="1"/>
  <c r="DQ129" i="1"/>
  <c r="DR128" i="1"/>
  <c r="DQ128" i="1"/>
  <c r="DR123" i="1"/>
  <c r="DQ123" i="1"/>
  <c r="DR122" i="1"/>
  <c r="DQ122" i="1"/>
  <c r="DR121" i="1"/>
  <c r="DQ121" i="1"/>
  <c r="DR120" i="1"/>
  <c r="DQ120" i="1"/>
  <c r="DR114" i="1"/>
  <c r="DQ114" i="1"/>
  <c r="DR112" i="1"/>
  <c r="DQ112" i="1"/>
  <c r="DR111" i="1"/>
  <c r="DQ111" i="1"/>
  <c r="DR110" i="1"/>
  <c r="DQ110" i="1"/>
  <c r="DR109" i="1"/>
  <c r="DQ109" i="1"/>
  <c r="DR108" i="1"/>
  <c r="DQ108" i="1"/>
  <c r="DR107" i="1"/>
  <c r="DQ107" i="1"/>
  <c r="DR106" i="1"/>
  <c r="DQ106" i="1"/>
  <c r="DR105" i="1"/>
  <c r="DQ105" i="1"/>
  <c r="DR104" i="1"/>
  <c r="DQ104" i="1"/>
  <c r="DR103" i="1"/>
  <c r="DQ103" i="1"/>
  <c r="DR102" i="1"/>
  <c r="DQ102" i="1"/>
  <c r="DR100" i="1"/>
  <c r="DQ100" i="1"/>
  <c r="DR99" i="1"/>
  <c r="DQ99" i="1"/>
  <c r="DR98" i="1"/>
  <c r="DQ98" i="1"/>
  <c r="DR97" i="1"/>
  <c r="DQ97" i="1"/>
  <c r="DR96" i="1"/>
  <c r="DQ96" i="1"/>
  <c r="DR95" i="1"/>
  <c r="DQ95" i="1"/>
  <c r="DR93" i="1"/>
  <c r="DQ93" i="1"/>
  <c r="DR92" i="1"/>
  <c r="DQ92" i="1"/>
  <c r="DR86" i="1"/>
  <c r="DQ86" i="1"/>
  <c r="DR85" i="1"/>
  <c r="DQ85" i="1"/>
  <c r="DR83" i="1"/>
  <c r="DQ83" i="1"/>
  <c r="DR82" i="1"/>
  <c r="DQ82" i="1"/>
  <c r="DR80" i="1"/>
  <c r="DQ80" i="1"/>
  <c r="DR79" i="1"/>
  <c r="DQ79" i="1"/>
  <c r="DR72" i="1"/>
  <c r="DQ72" i="1"/>
  <c r="DR71" i="1"/>
  <c r="DQ71" i="1"/>
  <c r="DR60" i="1"/>
  <c r="DQ60" i="1"/>
  <c r="DR54" i="1"/>
  <c r="DQ54" i="1"/>
  <c r="DR53" i="1"/>
  <c r="DQ53" i="1"/>
  <c r="DR52" i="1"/>
  <c r="DQ52" i="1"/>
  <c r="DR51" i="1"/>
  <c r="DQ51" i="1"/>
  <c r="DR49" i="1"/>
  <c r="DQ49" i="1"/>
  <c r="DR46" i="1"/>
  <c r="DQ46" i="1"/>
  <c r="DR43" i="1"/>
  <c r="DQ43" i="1"/>
  <c r="DR41" i="1"/>
  <c r="DQ41" i="1"/>
  <c r="DR38" i="1"/>
  <c r="DQ38" i="1"/>
  <c r="DR37" i="1"/>
  <c r="DQ37" i="1"/>
  <c r="DR33" i="1"/>
  <c r="DQ33" i="1"/>
  <c r="DR26" i="1"/>
  <c r="DQ26" i="1"/>
  <c r="DR25" i="1"/>
  <c r="DQ25" i="1"/>
  <c r="DR24" i="1"/>
  <c r="DQ24" i="1"/>
  <c r="DR23" i="1"/>
  <c r="DQ23" i="1"/>
  <c r="DQ20" i="1"/>
  <c r="DQ18" i="1"/>
  <c r="DR17" i="1"/>
  <c r="DQ17" i="1"/>
  <c r="DR16" i="1"/>
  <c r="DQ16" i="1"/>
  <c r="DR13" i="1"/>
  <c r="DQ13" i="1"/>
  <c r="DP130" i="1"/>
  <c r="DO130" i="1"/>
  <c r="DP129" i="1"/>
  <c r="DO129" i="1"/>
  <c r="DP128" i="1"/>
  <c r="DO128" i="1"/>
  <c r="DP123" i="1"/>
  <c r="DO123" i="1"/>
  <c r="DP122" i="1"/>
  <c r="DO122" i="1"/>
  <c r="DP121" i="1"/>
  <c r="DO121" i="1"/>
  <c r="DP120" i="1"/>
  <c r="DO120" i="1"/>
  <c r="DP112" i="1"/>
  <c r="DO112" i="1"/>
  <c r="DP111" i="1"/>
  <c r="DO111" i="1"/>
  <c r="DP110" i="1"/>
  <c r="DO110" i="1"/>
  <c r="DP109" i="1"/>
  <c r="DO109" i="1"/>
  <c r="DP108" i="1"/>
  <c r="DO108" i="1"/>
  <c r="DP107" i="1"/>
  <c r="DO107" i="1"/>
  <c r="DP106" i="1"/>
  <c r="DO106" i="1"/>
  <c r="DP105" i="1"/>
  <c r="DO105" i="1"/>
  <c r="DP104" i="1"/>
  <c r="DO104" i="1"/>
  <c r="DP103" i="1"/>
  <c r="DO103" i="1"/>
  <c r="DP102" i="1"/>
  <c r="DO102" i="1"/>
  <c r="DP100" i="1"/>
  <c r="DO100" i="1"/>
  <c r="DP99" i="1"/>
  <c r="DO99" i="1"/>
  <c r="DP98" i="1"/>
  <c r="DO98" i="1"/>
  <c r="DP97" i="1"/>
  <c r="DO97" i="1"/>
  <c r="DP96" i="1"/>
  <c r="DO96" i="1"/>
  <c r="DP95" i="1"/>
  <c r="DO95" i="1"/>
  <c r="DP93" i="1"/>
  <c r="DO93" i="1"/>
  <c r="DP92" i="1"/>
  <c r="DO92" i="1"/>
  <c r="DP86" i="1"/>
  <c r="DO86" i="1"/>
  <c r="DP85" i="1"/>
  <c r="DO85" i="1"/>
  <c r="DP83" i="1"/>
  <c r="DO83" i="1"/>
  <c r="DP82" i="1"/>
  <c r="DO82" i="1"/>
  <c r="DP80" i="1"/>
  <c r="DO80" i="1"/>
  <c r="DP79" i="1"/>
  <c r="DO79" i="1"/>
  <c r="DP72" i="1"/>
  <c r="DO72" i="1"/>
  <c r="DP71" i="1"/>
  <c r="DO71" i="1"/>
  <c r="DP60" i="1"/>
  <c r="DO60" i="1"/>
  <c r="DP54" i="1"/>
  <c r="DO54" i="1"/>
  <c r="DP53" i="1"/>
  <c r="DO53" i="1"/>
  <c r="DP52" i="1"/>
  <c r="DO52" i="1"/>
  <c r="DP51" i="1"/>
  <c r="DO51" i="1"/>
  <c r="DP49" i="1"/>
  <c r="DO49" i="1"/>
  <c r="DP46" i="1"/>
  <c r="DO46" i="1"/>
  <c r="DP43" i="1"/>
  <c r="DO43" i="1"/>
  <c r="DP41" i="1"/>
  <c r="DO41" i="1"/>
  <c r="DP38" i="1"/>
  <c r="DO38" i="1"/>
  <c r="DP37" i="1"/>
  <c r="DO37" i="1"/>
  <c r="DP33" i="1"/>
  <c r="DO33" i="1"/>
  <c r="DP26" i="1"/>
  <c r="DO26" i="1"/>
  <c r="DP25" i="1"/>
  <c r="DO25" i="1"/>
  <c r="DP24" i="1"/>
  <c r="DO24" i="1"/>
  <c r="DP23" i="1"/>
  <c r="DO23" i="1"/>
  <c r="DO20" i="1"/>
  <c r="DO18" i="1"/>
  <c r="DP17" i="1"/>
  <c r="DO17" i="1"/>
  <c r="DP16" i="1"/>
  <c r="DO16" i="1"/>
  <c r="DP13" i="1"/>
  <c r="DO13" i="1"/>
  <c r="DJ130" i="1"/>
  <c r="DI130" i="1"/>
  <c r="DJ129" i="1"/>
  <c r="DI129" i="1"/>
  <c r="DJ128" i="1"/>
  <c r="DI128" i="1"/>
  <c r="DJ127" i="1"/>
  <c r="DI127" i="1"/>
  <c r="DJ126" i="1"/>
  <c r="DI126" i="1"/>
  <c r="DJ125" i="1"/>
  <c r="DI125" i="1"/>
  <c r="DJ124" i="1"/>
  <c r="DI124" i="1"/>
  <c r="DJ123" i="1"/>
  <c r="DI123" i="1"/>
  <c r="DJ122" i="1"/>
  <c r="DI122" i="1"/>
  <c r="DJ121" i="1"/>
  <c r="DI121" i="1"/>
  <c r="DJ120" i="1"/>
  <c r="DI120" i="1"/>
  <c r="DJ112" i="1"/>
  <c r="DI112" i="1"/>
  <c r="DJ111" i="1"/>
  <c r="DI111" i="1"/>
  <c r="DJ110" i="1"/>
  <c r="DI110" i="1"/>
  <c r="DJ109" i="1"/>
  <c r="DI109" i="1"/>
  <c r="DJ91" i="1"/>
  <c r="DI91" i="1"/>
  <c r="DJ84" i="1"/>
  <c r="DI84" i="1"/>
  <c r="DJ81" i="1"/>
  <c r="DI81" i="1"/>
  <c r="DJ78" i="1"/>
  <c r="DI78" i="1"/>
  <c r="DJ43" i="1"/>
  <c r="DI43" i="1"/>
  <c r="DJ41" i="1"/>
  <c r="DI41" i="1"/>
  <c r="DJ38" i="1"/>
  <c r="DI38" i="1"/>
  <c r="DJ37" i="1"/>
  <c r="DI37" i="1"/>
  <c r="DJ33" i="1"/>
  <c r="DI33" i="1"/>
  <c r="DJ25" i="1"/>
  <c r="DI25" i="1"/>
  <c r="DJ24" i="1"/>
  <c r="DI24" i="1"/>
  <c r="DJ23" i="1"/>
  <c r="DI23" i="1"/>
  <c r="DI20" i="1"/>
  <c r="DI18" i="1"/>
  <c r="DJ17" i="1"/>
  <c r="DI17" i="1"/>
  <c r="DJ16" i="1"/>
  <c r="DI16" i="1"/>
  <c r="DI14" i="1"/>
  <c r="DJ14" i="1" s="1"/>
  <c r="BE12" i="8" s="1"/>
  <c r="DD130" i="1"/>
  <c r="DC130" i="1"/>
  <c r="DD129" i="1"/>
  <c r="DC129" i="1"/>
  <c r="DD128" i="1"/>
  <c r="DC128" i="1"/>
  <c r="DD127" i="1"/>
  <c r="DC127" i="1"/>
  <c r="DD126" i="1"/>
  <c r="DC126" i="1"/>
  <c r="DD125" i="1"/>
  <c r="DC125" i="1"/>
  <c r="DD124" i="1"/>
  <c r="DC124" i="1"/>
  <c r="DD123" i="1"/>
  <c r="DC123" i="1"/>
  <c r="DD122" i="1"/>
  <c r="DC122" i="1"/>
  <c r="DD121" i="1"/>
  <c r="DC121" i="1"/>
  <c r="DD120" i="1"/>
  <c r="DC120" i="1"/>
  <c r="DD112" i="1"/>
  <c r="DC112" i="1"/>
  <c r="DD111" i="1"/>
  <c r="DC111" i="1"/>
  <c r="DD110" i="1"/>
  <c r="DC110" i="1"/>
  <c r="DD109" i="1"/>
  <c r="DC109" i="1"/>
  <c r="DD91" i="1"/>
  <c r="DC91" i="1"/>
  <c r="DD84" i="1"/>
  <c r="DC84" i="1"/>
  <c r="DD81" i="1"/>
  <c r="DC81" i="1"/>
  <c r="DD78" i="1"/>
  <c r="DC78" i="1"/>
  <c r="DD43" i="1"/>
  <c r="DC43" i="1"/>
  <c r="DD41" i="1"/>
  <c r="DC41" i="1"/>
  <c r="DD38" i="1"/>
  <c r="DC38" i="1"/>
  <c r="DD37" i="1"/>
  <c r="DC37" i="1"/>
  <c r="DD33" i="1"/>
  <c r="DC33" i="1"/>
  <c r="DD25" i="1"/>
  <c r="DC25" i="1"/>
  <c r="DD24" i="1"/>
  <c r="DC24" i="1"/>
  <c r="DD23" i="1"/>
  <c r="DC23" i="1"/>
  <c r="DC20" i="1"/>
  <c r="DC18" i="1"/>
  <c r="DD17" i="1"/>
  <c r="DC17" i="1"/>
  <c r="DD16" i="1"/>
  <c r="DC16" i="1"/>
  <c r="DC14" i="1"/>
  <c r="DD14" i="1" s="1"/>
  <c r="BB12" i="8" s="1"/>
  <c r="CX130" i="1"/>
  <c r="CW130" i="1"/>
  <c r="CX129" i="1"/>
  <c r="CW129" i="1"/>
  <c r="CX128" i="1"/>
  <c r="CW128" i="1"/>
  <c r="CX127" i="1"/>
  <c r="CW127" i="1"/>
  <c r="CX126" i="1"/>
  <c r="CW126" i="1"/>
  <c r="CX125" i="1"/>
  <c r="CW125" i="1"/>
  <c r="CX124" i="1"/>
  <c r="CW124" i="1"/>
  <c r="CX123" i="1"/>
  <c r="CW123" i="1"/>
  <c r="CX122" i="1"/>
  <c r="CW122" i="1"/>
  <c r="CX121" i="1"/>
  <c r="CW121" i="1"/>
  <c r="CX120" i="1"/>
  <c r="CW120" i="1"/>
  <c r="CX112" i="1"/>
  <c r="CW112" i="1"/>
  <c r="CX111" i="1"/>
  <c r="CW111" i="1"/>
  <c r="CX110" i="1"/>
  <c r="CW110" i="1"/>
  <c r="CX109" i="1"/>
  <c r="CW109" i="1"/>
  <c r="CX91" i="1"/>
  <c r="CW91" i="1"/>
  <c r="CX84" i="1"/>
  <c r="CW84" i="1"/>
  <c r="CX81" i="1"/>
  <c r="CW81" i="1"/>
  <c r="CX78" i="1"/>
  <c r="CW78" i="1"/>
  <c r="CX43" i="1"/>
  <c r="CW43" i="1"/>
  <c r="CX41" i="1"/>
  <c r="CW41" i="1"/>
  <c r="CX38" i="1"/>
  <c r="CW38" i="1"/>
  <c r="CX37" i="1"/>
  <c r="CW37" i="1"/>
  <c r="CX33" i="1"/>
  <c r="CW33" i="1"/>
  <c r="CX25" i="1"/>
  <c r="CW25" i="1"/>
  <c r="CX24" i="1"/>
  <c r="CW24" i="1"/>
  <c r="CX23" i="1"/>
  <c r="CW23" i="1"/>
  <c r="CW20" i="1"/>
  <c r="CW18" i="1"/>
  <c r="CX17" i="1"/>
  <c r="CW17" i="1"/>
  <c r="CX16" i="1"/>
  <c r="CW16" i="1"/>
  <c r="CW14" i="1"/>
  <c r="CX14" i="1" s="1"/>
  <c r="AY12" i="8" s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2" i="1"/>
  <c r="CQ112" i="1"/>
  <c r="CR111" i="1"/>
  <c r="CQ111" i="1"/>
  <c r="CR110" i="1"/>
  <c r="CQ110" i="1"/>
  <c r="CR109" i="1"/>
  <c r="CQ109" i="1"/>
  <c r="CR91" i="1"/>
  <c r="CQ91" i="1"/>
  <c r="CR84" i="1"/>
  <c r="CQ84" i="1"/>
  <c r="CR81" i="1"/>
  <c r="CQ81" i="1"/>
  <c r="CR78" i="1"/>
  <c r="CQ78" i="1"/>
  <c r="CR43" i="1"/>
  <c r="CQ43" i="1"/>
  <c r="CR41" i="1"/>
  <c r="CQ41" i="1"/>
  <c r="CR38" i="1"/>
  <c r="CQ38" i="1"/>
  <c r="CR37" i="1"/>
  <c r="CQ37" i="1"/>
  <c r="CR33" i="1"/>
  <c r="CQ33" i="1"/>
  <c r="CR25" i="1"/>
  <c r="CQ25" i="1"/>
  <c r="CR24" i="1"/>
  <c r="CQ24" i="1"/>
  <c r="CR23" i="1"/>
  <c r="CQ23" i="1"/>
  <c r="CQ20" i="1"/>
  <c r="CQ18" i="1"/>
  <c r="CR17" i="1"/>
  <c r="CQ17" i="1"/>
  <c r="CR16" i="1"/>
  <c r="CQ16" i="1"/>
  <c r="CQ14" i="1"/>
  <c r="CR14" i="1" s="1"/>
  <c r="AV12" i="8" s="1"/>
  <c r="CL130" i="1"/>
  <c r="CK130" i="1"/>
  <c r="CL129" i="1"/>
  <c r="CK129" i="1"/>
  <c r="CL128" i="1"/>
  <c r="CK128" i="1"/>
  <c r="CL127" i="1"/>
  <c r="CK127" i="1"/>
  <c r="CL126" i="1"/>
  <c r="CK126" i="1"/>
  <c r="CL125" i="1"/>
  <c r="CK125" i="1"/>
  <c r="CL124" i="1"/>
  <c r="CK124" i="1"/>
  <c r="CL123" i="1"/>
  <c r="CK123" i="1"/>
  <c r="CL122" i="1"/>
  <c r="CK122" i="1"/>
  <c r="CL121" i="1"/>
  <c r="CK121" i="1"/>
  <c r="CL120" i="1"/>
  <c r="CK120" i="1"/>
  <c r="CL112" i="1"/>
  <c r="CK112" i="1"/>
  <c r="CL111" i="1"/>
  <c r="CK111" i="1"/>
  <c r="CL110" i="1"/>
  <c r="CK110" i="1"/>
  <c r="CL109" i="1"/>
  <c r="CK109" i="1"/>
  <c r="CL91" i="1"/>
  <c r="CK91" i="1"/>
  <c r="CL84" i="1"/>
  <c r="CK84" i="1"/>
  <c r="CL81" i="1"/>
  <c r="CK81" i="1"/>
  <c r="CL78" i="1"/>
  <c r="CK78" i="1"/>
  <c r="CL43" i="1"/>
  <c r="CK43" i="1"/>
  <c r="CL41" i="1"/>
  <c r="CK41" i="1"/>
  <c r="CL38" i="1"/>
  <c r="CK38" i="1"/>
  <c r="CL37" i="1"/>
  <c r="CK37" i="1"/>
  <c r="CL33" i="1"/>
  <c r="CK33" i="1"/>
  <c r="CL25" i="1"/>
  <c r="CK25" i="1"/>
  <c r="CL24" i="1"/>
  <c r="CK24" i="1"/>
  <c r="CL23" i="1"/>
  <c r="CK23" i="1"/>
  <c r="CK20" i="1"/>
  <c r="CK18" i="1"/>
  <c r="CL17" i="1"/>
  <c r="CK17" i="1"/>
  <c r="CL16" i="1"/>
  <c r="CK16" i="1"/>
  <c r="CK14" i="1"/>
  <c r="CL14" i="1" s="1"/>
  <c r="AS12" i="8" s="1"/>
  <c r="CF130" i="1"/>
  <c r="CE130" i="1"/>
  <c r="CF129" i="1"/>
  <c r="CE129" i="1"/>
  <c r="CF128" i="1"/>
  <c r="CE128" i="1"/>
  <c r="CF127" i="1"/>
  <c r="CE127" i="1"/>
  <c r="CF126" i="1"/>
  <c r="CE126" i="1"/>
  <c r="CF125" i="1"/>
  <c r="CE125" i="1"/>
  <c r="CF124" i="1"/>
  <c r="CE124" i="1"/>
  <c r="CF123" i="1"/>
  <c r="CE123" i="1"/>
  <c r="CF122" i="1"/>
  <c r="CE122" i="1"/>
  <c r="CF121" i="1"/>
  <c r="CE121" i="1"/>
  <c r="CF120" i="1"/>
  <c r="CE120" i="1"/>
  <c r="CF112" i="1"/>
  <c r="CE112" i="1"/>
  <c r="CF111" i="1"/>
  <c r="CE111" i="1"/>
  <c r="CF110" i="1"/>
  <c r="CE110" i="1"/>
  <c r="CF109" i="1"/>
  <c r="CE109" i="1"/>
  <c r="CF91" i="1"/>
  <c r="CE91" i="1"/>
  <c r="CF84" i="1"/>
  <c r="CF81" i="1"/>
  <c r="CE81" i="1"/>
  <c r="CF78" i="1"/>
  <c r="CE78" i="1"/>
  <c r="CF43" i="1"/>
  <c r="CE43" i="1"/>
  <c r="CF41" i="1"/>
  <c r="CE41" i="1"/>
  <c r="CF38" i="1"/>
  <c r="CE38" i="1"/>
  <c r="CF37" i="1"/>
  <c r="CE37" i="1"/>
  <c r="CF33" i="1"/>
  <c r="CE33" i="1"/>
  <c r="CF25" i="1"/>
  <c r="CE25" i="1"/>
  <c r="CF24" i="1"/>
  <c r="CE24" i="1"/>
  <c r="CF23" i="1"/>
  <c r="CE23" i="1"/>
  <c r="CE20" i="1"/>
  <c r="CE18" i="1"/>
  <c r="CF17" i="1"/>
  <c r="CE17" i="1"/>
  <c r="CF16" i="1"/>
  <c r="CE16" i="1"/>
  <c r="CE14" i="1"/>
  <c r="CF14" i="1" s="1"/>
  <c r="AP12" i="8" s="1"/>
  <c r="BZ130" i="1"/>
  <c r="BY130" i="1"/>
  <c r="BZ129" i="1"/>
  <c r="BY129" i="1"/>
  <c r="BZ128" i="1"/>
  <c r="BY128" i="1"/>
  <c r="BZ127" i="1"/>
  <c r="BY127" i="1"/>
  <c r="BZ126" i="1"/>
  <c r="BY126" i="1"/>
  <c r="BZ125" i="1"/>
  <c r="BY125" i="1"/>
  <c r="BZ124" i="1"/>
  <c r="BY124" i="1"/>
  <c r="BZ123" i="1"/>
  <c r="BY123" i="1"/>
  <c r="BZ122" i="1"/>
  <c r="BY122" i="1"/>
  <c r="BZ121" i="1"/>
  <c r="BY121" i="1"/>
  <c r="BZ120" i="1"/>
  <c r="BY120" i="1"/>
  <c r="BZ112" i="1"/>
  <c r="BY112" i="1"/>
  <c r="BZ111" i="1"/>
  <c r="BY111" i="1"/>
  <c r="BZ110" i="1"/>
  <c r="BY110" i="1"/>
  <c r="BZ109" i="1"/>
  <c r="BY109" i="1"/>
  <c r="BZ91" i="1"/>
  <c r="BY91" i="1"/>
  <c r="BZ84" i="1"/>
  <c r="BY84" i="1"/>
  <c r="BZ81" i="1"/>
  <c r="BY81" i="1"/>
  <c r="BZ78" i="1"/>
  <c r="BY78" i="1"/>
  <c r="BZ43" i="1"/>
  <c r="BY43" i="1"/>
  <c r="BZ41" i="1"/>
  <c r="BY41" i="1"/>
  <c r="BZ38" i="1"/>
  <c r="BY38" i="1"/>
  <c r="BZ37" i="1"/>
  <c r="BY37" i="1"/>
  <c r="BZ33" i="1"/>
  <c r="BY33" i="1"/>
  <c r="BZ25" i="1"/>
  <c r="BY25" i="1"/>
  <c r="BZ24" i="1"/>
  <c r="BY24" i="1"/>
  <c r="BZ23" i="1"/>
  <c r="BY23" i="1"/>
  <c r="BY20" i="1"/>
  <c r="BY18" i="1"/>
  <c r="BZ17" i="1"/>
  <c r="BY17" i="1"/>
  <c r="BZ16" i="1"/>
  <c r="BY16" i="1"/>
  <c r="BY14" i="1"/>
  <c r="BZ14" i="1" s="1"/>
  <c r="AM12" i="8" s="1"/>
  <c r="BT130" i="1"/>
  <c r="BS130" i="1"/>
  <c r="BT129" i="1"/>
  <c r="BS129" i="1"/>
  <c r="BT128" i="1"/>
  <c r="BS128" i="1"/>
  <c r="BT127" i="1"/>
  <c r="BS127" i="1"/>
  <c r="BT126" i="1"/>
  <c r="BS126" i="1"/>
  <c r="BT125" i="1"/>
  <c r="BS125" i="1"/>
  <c r="BT124" i="1"/>
  <c r="BS124" i="1"/>
  <c r="BT123" i="1"/>
  <c r="BS123" i="1"/>
  <c r="BT122" i="1"/>
  <c r="BS122" i="1"/>
  <c r="BT121" i="1"/>
  <c r="BS121" i="1"/>
  <c r="BT120" i="1"/>
  <c r="BS120" i="1"/>
  <c r="BT112" i="1"/>
  <c r="BS112" i="1"/>
  <c r="BT111" i="1"/>
  <c r="BS111" i="1"/>
  <c r="BT110" i="1"/>
  <c r="BS110" i="1"/>
  <c r="BT109" i="1"/>
  <c r="BS109" i="1"/>
  <c r="BT91" i="1"/>
  <c r="BS91" i="1"/>
  <c r="BT84" i="1"/>
  <c r="BS84" i="1"/>
  <c r="BT81" i="1"/>
  <c r="BS81" i="1"/>
  <c r="BT78" i="1"/>
  <c r="BS78" i="1"/>
  <c r="BT43" i="1"/>
  <c r="BS43" i="1"/>
  <c r="BT41" i="1"/>
  <c r="BS41" i="1"/>
  <c r="BT38" i="1"/>
  <c r="BS38" i="1"/>
  <c r="BT37" i="1"/>
  <c r="BS37" i="1"/>
  <c r="BT33" i="1"/>
  <c r="BS33" i="1"/>
  <c r="BT25" i="1"/>
  <c r="BS25" i="1"/>
  <c r="BT24" i="1"/>
  <c r="BS24" i="1"/>
  <c r="BT23" i="1"/>
  <c r="BS23" i="1"/>
  <c r="BS20" i="1"/>
  <c r="BS18" i="1"/>
  <c r="BT17" i="1"/>
  <c r="BS17" i="1"/>
  <c r="BT16" i="1"/>
  <c r="BS16" i="1"/>
  <c r="BS14" i="1"/>
  <c r="BN130" i="1"/>
  <c r="BM130" i="1"/>
  <c r="BN129" i="1"/>
  <c r="BM129" i="1"/>
  <c r="BN128" i="1"/>
  <c r="BM128" i="1"/>
  <c r="BN127" i="1"/>
  <c r="BM127" i="1"/>
  <c r="BN126" i="1"/>
  <c r="BM126" i="1"/>
  <c r="BN125" i="1"/>
  <c r="BM125" i="1"/>
  <c r="BN124" i="1"/>
  <c r="BM124" i="1"/>
  <c r="BN123" i="1"/>
  <c r="BM123" i="1"/>
  <c r="BN122" i="1"/>
  <c r="BM122" i="1"/>
  <c r="BN121" i="1"/>
  <c r="BM121" i="1"/>
  <c r="BN120" i="1"/>
  <c r="BM120" i="1"/>
  <c r="BN112" i="1"/>
  <c r="BM112" i="1"/>
  <c r="BN111" i="1"/>
  <c r="BM111" i="1"/>
  <c r="BN110" i="1"/>
  <c r="BM110" i="1"/>
  <c r="BN109" i="1"/>
  <c r="BM109" i="1"/>
  <c r="BN91" i="1"/>
  <c r="BM91" i="1"/>
  <c r="BN84" i="1"/>
  <c r="BM84" i="1"/>
  <c r="BN81" i="1"/>
  <c r="BM81" i="1"/>
  <c r="BN78" i="1"/>
  <c r="BM78" i="1"/>
  <c r="BN43" i="1"/>
  <c r="BM43" i="1"/>
  <c r="BN41" i="1"/>
  <c r="BM41" i="1"/>
  <c r="BN38" i="1"/>
  <c r="BM38" i="1"/>
  <c r="BN37" i="1"/>
  <c r="BM37" i="1"/>
  <c r="BN33" i="1"/>
  <c r="BM33" i="1"/>
  <c r="BN25" i="1"/>
  <c r="BM25" i="1"/>
  <c r="BN24" i="1"/>
  <c r="BM24" i="1"/>
  <c r="BN23" i="1"/>
  <c r="BM23" i="1"/>
  <c r="BM20" i="1"/>
  <c r="BM18" i="1"/>
  <c r="BN17" i="1"/>
  <c r="BM17" i="1"/>
  <c r="BN16" i="1"/>
  <c r="BM16" i="1"/>
  <c r="BM14" i="1"/>
  <c r="BN14" i="1" s="1"/>
  <c r="AG12" i="8" s="1"/>
  <c r="BH130" i="1"/>
  <c r="BG130" i="1"/>
  <c r="BH129" i="1"/>
  <c r="BG129" i="1"/>
  <c r="BH128" i="1"/>
  <c r="BG128" i="1"/>
  <c r="BH127" i="1"/>
  <c r="BG127" i="1"/>
  <c r="BH126" i="1"/>
  <c r="BG126" i="1"/>
  <c r="BH125" i="1"/>
  <c r="BG125" i="1"/>
  <c r="BH124" i="1"/>
  <c r="BG124" i="1"/>
  <c r="BH123" i="1"/>
  <c r="BG123" i="1"/>
  <c r="BH122" i="1"/>
  <c r="BG122" i="1"/>
  <c r="BH121" i="1"/>
  <c r="BG121" i="1"/>
  <c r="BH120" i="1"/>
  <c r="BG120" i="1"/>
  <c r="BH112" i="1"/>
  <c r="BG112" i="1"/>
  <c r="BH111" i="1"/>
  <c r="BG111" i="1"/>
  <c r="BH110" i="1"/>
  <c r="BG110" i="1"/>
  <c r="BH109" i="1"/>
  <c r="BG109" i="1"/>
  <c r="BH91" i="1"/>
  <c r="BG91" i="1"/>
  <c r="BH84" i="1"/>
  <c r="BG84" i="1"/>
  <c r="BH81" i="1"/>
  <c r="BG81" i="1"/>
  <c r="BH78" i="1"/>
  <c r="BG78" i="1"/>
  <c r="BH43" i="1"/>
  <c r="BG43" i="1"/>
  <c r="BH41" i="1"/>
  <c r="BG41" i="1"/>
  <c r="BH38" i="1"/>
  <c r="BG38" i="1"/>
  <c r="BH37" i="1"/>
  <c r="BG37" i="1"/>
  <c r="BH33" i="1"/>
  <c r="BG33" i="1"/>
  <c r="BH25" i="1"/>
  <c r="BG25" i="1"/>
  <c r="BH24" i="1"/>
  <c r="BG24" i="1"/>
  <c r="BH23" i="1"/>
  <c r="BG23" i="1"/>
  <c r="BG20" i="1"/>
  <c r="BG18" i="1"/>
  <c r="BH17" i="1"/>
  <c r="BG17" i="1"/>
  <c r="BH16" i="1"/>
  <c r="BG16" i="1"/>
  <c r="BG14" i="1"/>
  <c r="BH14" i="1" s="1"/>
  <c r="AD12" i="8" s="1"/>
  <c r="BF130" i="1"/>
  <c r="BE130" i="1"/>
  <c r="BF129" i="1"/>
  <c r="BE129" i="1"/>
  <c r="BF128" i="1"/>
  <c r="BE128" i="1"/>
  <c r="BF127" i="1"/>
  <c r="BE127" i="1"/>
  <c r="BF126" i="1"/>
  <c r="BE126" i="1"/>
  <c r="BF125" i="1"/>
  <c r="BE125" i="1"/>
  <c r="BF124" i="1"/>
  <c r="BE124" i="1"/>
  <c r="BF123" i="1"/>
  <c r="BE123" i="1"/>
  <c r="BF122" i="1"/>
  <c r="BE122" i="1"/>
  <c r="BF121" i="1"/>
  <c r="BE121" i="1"/>
  <c r="BF120" i="1"/>
  <c r="BE120" i="1"/>
  <c r="BF112" i="1"/>
  <c r="BE112" i="1"/>
  <c r="BF111" i="1"/>
  <c r="BE111" i="1"/>
  <c r="BF110" i="1"/>
  <c r="BE110" i="1"/>
  <c r="BF109" i="1"/>
  <c r="BE109" i="1"/>
  <c r="BF91" i="1"/>
  <c r="BE91" i="1"/>
  <c r="BF84" i="1"/>
  <c r="BE84" i="1"/>
  <c r="BF81" i="1"/>
  <c r="BE81" i="1"/>
  <c r="BF78" i="1"/>
  <c r="BE78" i="1"/>
  <c r="AC12" i="8"/>
  <c r="BF12" i="1"/>
  <c r="BF11" i="1" s="1"/>
  <c r="BB112" i="1"/>
  <c r="BA112" i="1"/>
  <c r="BB111" i="1"/>
  <c r="BA111" i="1"/>
  <c r="BB110" i="1"/>
  <c r="BA110" i="1"/>
  <c r="BB109" i="1"/>
  <c r="BA109" i="1"/>
  <c r="BB91" i="1"/>
  <c r="BA91" i="1"/>
  <c r="BB84" i="1"/>
  <c r="BA84" i="1"/>
  <c r="BB81" i="1"/>
  <c r="BA81" i="1"/>
  <c r="BB78" i="1"/>
  <c r="BA78" i="1"/>
  <c r="AZ130" i="1"/>
  <c r="AY130" i="1"/>
  <c r="AZ129" i="1"/>
  <c r="AY129" i="1"/>
  <c r="AZ128" i="1"/>
  <c r="AY128" i="1"/>
  <c r="AZ127" i="1"/>
  <c r="AY127" i="1"/>
  <c r="AZ126" i="1"/>
  <c r="AY126" i="1"/>
  <c r="AZ125" i="1"/>
  <c r="AY125" i="1"/>
  <c r="AZ124" i="1"/>
  <c r="AY124" i="1"/>
  <c r="AZ123" i="1"/>
  <c r="AY123" i="1"/>
  <c r="AZ122" i="1"/>
  <c r="AY122" i="1"/>
  <c r="AZ121" i="1"/>
  <c r="AY121" i="1"/>
  <c r="AZ120" i="1"/>
  <c r="AY120" i="1"/>
  <c r="AZ112" i="1"/>
  <c r="AY112" i="1"/>
  <c r="AZ111" i="1"/>
  <c r="AY111" i="1"/>
  <c r="AZ110" i="1"/>
  <c r="AY110" i="1"/>
  <c r="AZ109" i="1"/>
  <c r="AY109" i="1"/>
  <c r="AZ91" i="1"/>
  <c r="AY91" i="1"/>
  <c r="AZ84" i="1"/>
  <c r="AY84" i="1"/>
  <c r="AZ81" i="1"/>
  <c r="AY81" i="1"/>
  <c r="AZ78" i="1"/>
  <c r="AY78" i="1"/>
  <c r="AZ12" i="1"/>
  <c r="AZ11" i="1" s="1"/>
  <c r="AV130" i="1"/>
  <c r="AU130" i="1"/>
  <c r="AV129" i="1"/>
  <c r="AU129" i="1"/>
  <c r="AV128" i="1"/>
  <c r="AU128" i="1"/>
  <c r="AV127" i="1"/>
  <c r="AU127" i="1"/>
  <c r="AV126" i="1"/>
  <c r="AU126" i="1"/>
  <c r="AV125" i="1"/>
  <c r="AU125" i="1"/>
  <c r="AV124" i="1"/>
  <c r="AU124" i="1"/>
  <c r="AV112" i="1"/>
  <c r="AU112" i="1"/>
  <c r="AV111" i="1"/>
  <c r="AU111" i="1"/>
  <c r="AV110" i="1"/>
  <c r="AU110" i="1"/>
  <c r="AV109" i="1"/>
  <c r="AU109" i="1"/>
  <c r="AV91" i="1"/>
  <c r="AU91" i="1"/>
  <c r="AV84" i="1"/>
  <c r="AU84" i="1"/>
  <c r="AV81" i="1"/>
  <c r="AU81" i="1"/>
  <c r="AV78" i="1"/>
  <c r="AU78" i="1"/>
  <c r="AV12" i="1"/>
  <c r="AV11" i="1" s="1"/>
  <c r="AR130" i="1"/>
  <c r="AQ130" i="1"/>
  <c r="AR129" i="1"/>
  <c r="AQ129" i="1"/>
  <c r="AR128" i="1"/>
  <c r="AQ128" i="1"/>
  <c r="AR127" i="1"/>
  <c r="AQ127" i="1"/>
  <c r="AR126" i="1"/>
  <c r="AQ126" i="1"/>
  <c r="AR125" i="1"/>
  <c r="AQ125" i="1"/>
  <c r="AR124" i="1"/>
  <c r="AQ124" i="1"/>
  <c r="AR112" i="1"/>
  <c r="AQ112" i="1"/>
  <c r="AR111" i="1"/>
  <c r="AQ111" i="1"/>
  <c r="AR110" i="1"/>
  <c r="AQ110" i="1"/>
  <c r="AR109" i="1"/>
  <c r="AQ109" i="1"/>
  <c r="AR91" i="1"/>
  <c r="AQ91" i="1"/>
  <c r="AR84" i="1"/>
  <c r="AQ84" i="1"/>
  <c r="AR81" i="1"/>
  <c r="AQ81" i="1"/>
  <c r="AR78" i="1"/>
  <c r="AQ78" i="1"/>
  <c r="AR12" i="1"/>
  <c r="AR11" i="1" s="1"/>
  <c r="AN130" i="1"/>
  <c r="AM130" i="1"/>
  <c r="AN129" i="1"/>
  <c r="AM129" i="1"/>
  <c r="AN128" i="1"/>
  <c r="AM128" i="1"/>
  <c r="AN127" i="1"/>
  <c r="AM127" i="1"/>
  <c r="AN126" i="1"/>
  <c r="AM126" i="1"/>
  <c r="AN125" i="1"/>
  <c r="AM125" i="1"/>
  <c r="AN124" i="1"/>
  <c r="AM124" i="1"/>
  <c r="AN112" i="1"/>
  <c r="AM112" i="1"/>
  <c r="AN111" i="1"/>
  <c r="AM111" i="1"/>
  <c r="AN110" i="1"/>
  <c r="AM110" i="1"/>
  <c r="AN109" i="1"/>
  <c r="AM109" i="1"/>
  <c r="AN91" i="1"/>
  <c r="AM91" i="1"/>
  <c r="AN84" i="1"/>
  <c r="AM84" i="1"/>
  <c r="AN81" i="1"/>
  <c r="AM81" i="1"/>
  <c r="AN78" i="1"/>
  <c r="AM78" i="1"/>
  <c r="AN12" i="1"/>
  <c r="AN11" i="1" s="1"/>
  <c r="AJ130" i="1"/>
  <c r="AI130" i="1"/>
  <c r="AJ129" i="1"/>
  <c r="AI129" i="1"/>
  <c r="AJ128" i="1"/>
  <c r="AI128" i="1"/>
  <c r="AJ127" i="1"/>
  <c r="AI127" i="1"/>
  <c r="AJ126" i="1"/>
  <c r="AI126" i="1"/>
  <c r="AJ125" i="1"/>
  <c r="AI125" i="1"/>
  <c r="AJ124" i="1"/>
  <c r="AI124" i="1"/>
  <c r="AJ112" i="1"/>
  <c r="AI112" i="1"/>
  <c r="AJ111" i="1"/>
  <c r="AI111" i="1"/>
  <c r="AJ110" i="1"/>
  <c r="AI110" i="1"/>
  <c r="AJ109" i="1"/>
  <c r="AI109" i="1"/>
  <c r="AJ91" i="1"/>
  <c r="AI91" i="1"/>
  <c r="AJ84" i="1"/>
  <c r="AI84" i="1"/>
  <c r="AJ81" i="1"/>
  <c r="AI81" i="1"/>
  <c r="AJ78" i="1"/>
  <c r="AI78" i="1"/>
  <c r="AJ12" i="1"/>
  <c r="AJ11" i="1" s="1"/>
  <c r="AF130" i="1"/>
  <c r="AE130" i="1"/>
  <c r="AF129" i="1"/>
  <c r="AE129" i="1"/>
  <c r="AF128" i="1"/>
  <c r="AE128" i="1"/>
  <c r="AF127" i="1"/>
  <c r="AE127" i="1"/>
  <c r="AF126" i="1"/>
  <c r="AE126" i="1"/>
  <c r="AF125" i="1"/>
  <c r="AE125" i="1"/>
  <c r="AF124" i="1"/>
  <c r="AE124" i="1"/>
  <c r="AF112" i="1"/>
  <c r="AE112" i="1"/>
  <c r="AF111" i="1"/>
  <c r="AE111" i="1"/>
  <c r="AF110" i="1"/>
  <c r="AE110" i="1"/>
  <c r="AF109" i="1"/>
  <c r="AE109" i="1"/>
  <c r="AF91" i="1"/>
  <c r="AE91" i="1"/>
  <c r="AF84" i="1"/>
  <c r="AE84" i="1"/>
  <c r="AF81" i="1"/>
  <c r="AE81" i="1"/>
  <c r="AF78" i="1"/>
  <c r="AE78" i="1"/>
  <c r="AF12" i="1"/>
  <c r="AF11" i="1" s="1"/>
  <c r="AB130" i="1"/>
  <c r="AA130" i="1"/>
  <c r="AB129" i="1"/>
  <c r="AA129" i="1"/>
  <c r="AB128" i="1"/>
  <c r="AA128" i="1"/>
  <c r="AB127" i="1"/>
  <c r="AA127" i="1"/>
  <c r="AB126" i="1"/>
  <c r="AA126" i="1"/>
  <c r="AB125" i="1"/>
  <c r="AA125" i="1"/>
  <c r="AB124" i="1"/>
  <c r="AA124" i="1"/>
  <c r="AB112" i="1"/>
  <c r="AA112" i="1"/>
  <c r="AB111" i="1"/>
  <c r="AA111" i="1"/>
  <c r="AB110" i="1"/>
  <c r="AA110" i="1"/>
  <c r="AB109" i="1"/>
  <c r="AA109" i="1"/>
  <c r="AB91" i="1"/>
  <c r="AA91" i="1"/>
  <c r="AB84" i="1"/>
  <c r="AA84" i="1"/>
  <c r="AB81" i="1"/>
  <c r="AA81" i="1"/>
  <c r="AB78" i="1"/>
  <c r="AA78" i="1"/>
  <c r="AB12" i="1"/>
  <c r="AB11" i="1" s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12" i="1"/>
  <c r="W112" i="1"/>
  <c r="X111" i="1"/>
  <c r="W111" i="1"/>
  <c r="X110" i="1"/>
  <c r="W110" i="1"/>
  <c r="X109" i="1"/>
  <c r="W109" i="1"/>
  <c r="X91" i="1"/>
  <c r="W91" i="1"/>
  <c r="X84" i="1"/>
  <c r="W84" i="1"/>
  <c r="X81" i="1"/>
  <c r="W81" i="1"/>
  <c r="X78" i="1"/>
  <c r="W78" i="1"/>
  <c r="X12" i="1"/>
  <c r="X11" i="1" s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12" i="1"/>
  <c r="S112" i="1"/>
  <c r="T111" i="1"/>
  <c r="S111" i="1"/>
  <c r="T110" i="1"/>
  <c r="S110" i="1"/>
  <c r="T109" i="1"/>
  <c r="S109" i="1"/>
  <c r="T91" i="1"/>
  <c r="S91" i="1"/>
  <c r="T84" i="1"/>
  <c r="S84" i="1"/>
  <c r="T81" i="1"/>
  <c r="S81" i="1"/>
  <c r="T78" i="1"/>
  <c r="S78" i="1"/>
  <c r="T12" i="1"/>
  <c r="T11" i="1" s="1"/>
  <c r="P130" i="1"/>
  <c r="O130" i="1"/>
  <c r="P129" i="1"/>
  <c r="O129" i="1"/>
  <c r="P128" i="1"/>
  <c r="O128" i="1"/>
  <c r="P127" i="1"/>
  <c r="O127" i="1"/>
  <c r="P126" i="1"/>
  <c r="O126" i="1"/>
  <c r="P125" i="1"/>
  <c r="O125" i="1"/>
  <c r="P124" i="1"/>
  <c r="O124" i="1"/>
  <c r="P112" i="1"/>
  <c r="O112" i="1"/>
  <c r="P111" i="1"/>
  <c r="O111" i="1"/>
  <c r="P110" i="1"/>
  <c r="O110" i="1"/>
  <c r="P109" i="1"/>
  <c r="O109" i="1"/>
  <c r="P91" i="1"/>
  <c r="O91" i="1"/>
  <c r="P84" i="1"/>
  <c r="O84" i="1"/>
  <c r="P81" i="1"/>
  <c r="O81" i="1"/>
  <c r="P78" i="1"/>
  <c r="O78" i="1"/>
  <c r="P12" i="1"/>
  <c r="P11" i="1" s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12" i="1"/>
  <c r="K112" i="1"/>
  <c r="L111" i="1"/>
  <c r="K111" i="1"/>
  <c r="L110" i="1"/>
  <c r="K110" i="1"/>
  <c r="L109" i="1"/>
  <c r="K109" i="1"/>
  <c r="L91" i="1"/>
  <c r="K91" i="1"/>
  <c r="L84" i="1"/>
  <c r="K84" i="1"/>
  <c r="L81" i="1"/>
  <c r="K81" i="1"/>
  <c r="L78" i="1"/>
  <c r="K78" i="1"/>
  <c r="L12" i="1"/>
  <c r="L11" i="1" s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12" i="1"/>
  <c r="I112" i="1"/>
  <c r="J111" i="1"/>
  <c r="I111" i="1"/>
  <c r="J110" i="1"/>
  <c r="I110" i="1"/>
  <c r="J109" i="1"/>
  <c r="I109" i="1"/>
  <c r="J91" i="1"/>
  <c r="I91" i="1"/>
  <c r="J84" i="1"/>
  <c r="I84" i="1"/>
  <c r="J81" i="1"/>
  <c r="I81" i="1"/>
  <c r="J78" i="1"/>
  <c r="I78" i="1"/>
  <c r="J12" i="1"/>
  <c r="J11" i="1" s="1"/>
  <c r="F112" i="1"/>
  <c r="E112" i="1"/>
  <c r="F111" i="1"/>
  <c r="E111" i="1"/>
  <c r="F110" i="1"/>
  <c r="E110" i="1"/>
  <c r="F109" i="1"/>
  <c r="E109" i="1"/>
  <c r="BK128" i="10"/>
  <c r="D128" i="10"/>
  <c r="D127" i="10"/>
  <c r="D126" i="10"/>
  <c r="D125" i="10"/>
  <c r="D124" i="10"/>
  <c r="D123" i="10"/>
  <c r="D122" i="10"/>
  <c r="D121" i="10"/>
  <c r="D120" i="10"/>
  <c r="D118" i="10"/>
  <c r="AB114" i="10"/>
  <c r="BH113" i="10"/>
  <c r="C113" i="10"/>
  <c r="D113" i="10" s="1"/>
  <c r="Z113" i="10" s="1"/>
  <c r="BK112" i="10"/>
  <c r="AE112" i="10"/>
  <c r="AH112" i="10" s="1"/>
  <c r="AK112" i="10" s="1"/>
  <c r="AN112" i="10" s="1"/>
  <c r="AQ112" i="10" s="1"/>
  <c r="AT112" i="10" s="1"/>
  <c r="AW112" i="10" s="1"/>
  <c r="AZ112" i="10" s="1"/>
  <c r="BC112" i="10" s="1"/>
  <c r="BF112" i="10" s="1"/>
  <c r="I112" i="10"/>
  <c r="AI112" i="10" s="1"/>
  <c r="G112" i="10"/>
  <c r="AF112" i="10" s="1"/>
  <c r="D112" i="10"/>
  <c r="BK111" i="10"/>
  <c r="AE111" i="10"/>
  <c r="AH111" i="10" s="1"/>
  <c r="AK111" i="10" s="1"/>
  <c r="AN111" i="10" s="1"/>
  <c r="AQ111" i="10" s="1"/>
  <c r="AT111" i="10" s="1"/>
  <c r="AW111" i="10" s="1"/>
  <c r="AZ111" i="10" s="1"/>
  <c r="BC111" i="10" s="1"/>
  <c r="BF111" i="10" s="1"/>
  <c r="I111" i="10"/>
  <c r="AI111" i="10" s="1"/>
  <c r="G111" i="10"/>
  <c r="AF111" i="10" s="1"/>
  <c r="D111" i="10"/>
  <c r="BK110" i="10"/>
  <c r="AE110" i="10"/>
  <c r="AH110" i="10" s="1"/>
  <c r="AK110" i="10" s="1"/>
  <c r="AN110" i="10" s="1"/>
  <c r="AQ110" i="10" s="1"/>
  <c r="AT110" i="10" s="1"/>
  <c r="AW110" i="10" s="1"/>
  <c r="AZ110" i="10" s="1"/>
  <c r="BC110" i="10" s="1"/>
  <c r="BF110" i="10" s="1"/>
  <c r="I110" i="10"/>
  <c r="AI110" i="10" s="1"/>
  <c r="G110" i="10"/>
  <c r="AF110" i="10" s="1"/>
  <c r="D110" i="10"/>
  <c r="BK109" i="10"/>
  <c r="AE109" i="10"/>
  <c r="AH109" i="10" s="1"/>
  <c r="AK109" i="10" s="1"/>
  <c r="AN109" i="10" s="1"/>
  <c r="AQ109" i="10" s="1"/>
  <c r="AT109" i="10" s="1"/>
  <c r="AW109" i="10" s="1"/>
  <c r="AZ109" i="10" s="1"/>
  <c r="BC109" i="10" s="1"/>
  <c r="BF109" i="10" s="1"/>
  <c r="I109" i="10"/>
  <c r="AI109" i="10" s="1"/>
  <c r="G109" i="10"/>
  <c r="AF109" i="10" s="1"/>
  <c r="D109" i="10"/>
  <c r="BK108" i="10"/>
  <c r="AE108" i="10"/>
  <c r="AH108" i="10" s="1"/>
  <c r="AK108" i="10" s="1"/>
  <c r="AN108" i="10" s="1"/>
  <c r="AQ108" i="10" s="1"/>
  <c r="AT108" i="10" s="1"/>
  <c r="AW108" i="10" s="1"/>
  <c r="AZ108" i="10" s="1"/>
  <c r="BC108" i="10" s="1"/>
  <c r="BF108" i="10" s="1"/>
  <c r="I108" i="10"/>
  <c r="AI108" i="10" s="1"/>
  <c r="G108" i="10"/>
  <c r="AF108" i="10" s="1"/>
  <c r="D108" i="10"/>
  <c r="BK107" i="10"/>
  <c r="AE107" i="10"/>
  <c r="AH107" i="10" s="1"/>
  <c r="AK107" i="10" s="1"/>
  <c r="AN107" i="10" s="1"/>
  <c r="AQ107" i="10" s="1"/>
  <c r="AT107" i="10" s="1"/>
  <c r="AW107" i="10" s="1"/>
  <c r="AZ107" i="10" s="1"/>
  <c r="BC107" i="10" s="1"/>
  <c r="BF107" i="10" s="1"/>
  <c r="I107" i="10"/>
  <c r="AI107" i="10" s="1"/>
  <c r="G107" i="10"/>
  <c r="AF107" i="10" s="1"/>
  <c r="D107" i="10"/>
  <c r="BK106" i="10"/>
  <c r="AE106" i="10"/>
  <c r="AH106" i="10" s="1"/>
  <c r="AK106" i="10" s="1"/>
  <c r="AN106" i="10" s="1"/>
  <c r="AQ106" i="10" s="1"/>
  <c r="AT106" i="10" s="1"/>
  <c r="AW106" i="10" s="1"/>
  <c r="AZ106" i="10" s="1"/>
  <c r="BC106" i="10" s="1"/>
  <c r="BF106" i="10" s="1"/>
  <c r="I106" i="10"/>
  <c r="AI106" i="10" s="1"/>
  <c r="G106" i="10"/>
  <c r="AF106" i="10" s="1"/>
  <c r="D106" i="10"/>
  <c r="BK105" i="10"/>
  <c r="AE105" i="10"/>
  <c r="AH105" i="10" s="1"/>
  <c r="AK105" i="10" s="1"/>
  <c r="AN105" i="10" s="1"/>
  <c r="AQ105" i="10" s="1"/>
  <c r="AT105" i="10" s="1"/>
  <c r="AW105" i="10" s="1"/>
  <c r="AZ105" i="10" s="1"/>
  <c r="BC105" i="10" s="1"/>
  <c r="BF105" i="10" s="1"/>
  <c r="I105" i="10"/>
  <c r="AI105" i="10" s="1"/>
  <c r="G105" i="10"/>
  <c r="AF105" i="10" s="1"/>
  <c r="D105" i="10"/>
  <c r="BL105" i="10" s="1"/>
  <c r="BK104" i="10"/>
  <c r="AE104" i="10"/>
  <c r="AH104" i="10" s="1"/>
  <c r="AK104" i="10" s="1"/>
  <c r="AN104" i="10" s="1"/>
  <c r="AQ104" i="10" s="1"/>
  <c r="AT104" i="10" s="1"/>
  <c r="AW104" i="10" s="1"/>
  <c r="AZ104" i="10" s="1"/>
  <c r="BC104" i="10" s="1"/>
  <c r="BF104" i="10" s="1"/>
  <c r="I104" i="10"/>
  <c r="AI104" i="10" s="1"/>
  <c r="G104" i="10"/>
  <c r="AF104" i="10" s="1"/>
  <c r="D104" i="10"/>
  <c r="BL104" i="10" s="1"/>
  <c r="BK103" i="10"/>
  <c r="AE103" i="10"/>
  <c r="AH103" i="10" s="1"/>
  <c r="AK103" i="10" s="1"/>
  <c r="AN103" i="10" s="1"/>
  <c r="AQ103" i="10" s="1"/>
  <c r="AT103" i="10" s="1"/>
  <c r="AW103" i="10" s="1"/>
  <c r="AZ103" i="10" s="1"/>
  <c r="BC103" i="10" s="1"/>
  <c r="BF103" i="10" s="1"/>
  <c r="I103" i="10"/>
  <c r="AI103" i="10" s="1"/>
  <c r="G103" i="10"/>
  <c r="AF103" i="10" s="1"/>
  <c r="D103" i="10"/>
  <c r="BL103" i="10" s="1"/>
  <c r="BK102" i="10"/>
  <c r="AE102" i="10"/>
  <c r="AH102" i="10" s="1"/>
  <c r="AK102" i="10" s="1"/>
  <c r="AN102" i="10" s="1"/>
  <c r="AQ102" i="10" s="1"/>
  <c r="AT102" i="10" s="1"/>
  <c r="AW102" i="10" s="1"/>
  <c r="AZ102" i="10" s="1"/>
  <c r="BC102" i="10" s="1"/>
  <c r="BF102" i="10" s="1"/>
  <c r="I102" i="10"/>
  <c r="AI102" i="10" s="1"/>
  <c r="G102" i="10"/>
  <c r="AF102" i="10" s="1"/>
  <c r="D102" i="10"/>
  <c r="BL102" i="10" s="1"/>
  <c r="BJ101" i="10"/>
  <c r="BI101" i="10"/>
  <c r="BH101" i="10"/>
  <c r="BE101" i="10"/>
  <c r="BB101" i="10"/>
  <c r="AY101" i="10"/>
  <c r="AV101" i="10"/>
  <c r="AS101" i="10"/>
  <c r="AP101" i="10"/>
  <c r="AM101" i="10"/>
  <c r="AJ101" i="10"/>
  <c r="AG101" i="10"/>
  <c r="AD101" i="10"/>
  <c r="AC101" i="10"/>
  <c r="AA101" i="10"/>
  <c r="BK101" i="10" s="1"/>
  <c r="Z101" i="10"/>
  <c r="X101" i="10"/>
  <c r="V101" i="10"/>
  <c r="T101" i="10"/>
  <c r="R101" i="10"/>
  <c r="P101" i="10"/>
  <c r="N101" i="10"/>
  <c r="L101" i="10"/>
  <c r="J101" i="10"/>
  <c r="H101" i="10"/>
  <c r="F101" i="10"/>
  <c r="E101" i="10"/>
  <c r="C101" i="10"/>
  <c r="BK100" i="10"/>
  <c r="AE100" i="10"/>
  <c r="AH100" i="10" s="1"/>
  <c r="AK100" i="10" s="1"/>
  <c r="AN100" i="10" s="1"/>
  <c r="AQ100" i="10" s="1"/>
  <c r="AT100" i="10" s="1"/>
  <c r="AW100" i="10" s="1"/>
  <c r="AZ100" i="10" s="1"/>
  <c r="BC100" i="10" s="1"/>
  <c r="BF100" i="10" s="1"/>
  <c r="G100" i="10"/>
  <c r="AF100" i="10" s="1"/>
  <c r="D100" i="10"/>
  <c r="BK99" i="10"/>
  <c r="AE99" i="10"/>
  <c r="AH99" i="10" s="1"/>
  <c r="AK99" i="10" s="1"/>
  <c r="AN99" i="10" s="1"/>
  <c r="AQ99" i="10" s="1"/>
  <c r="AT99" i="10" s="1"/>
  <c r="AW99" i="10" s="1"/>
  <c r="AZ99" i="10" s="1"/>
  <c r="BC99" i="10" s="1"/>
  <c r="BF99" i="10" s="1"/>
  <c r="G99" i="10"/>
  <c r="AF99" i="10" s="1"/>
  <c r="D99" i="10"/>
  <c r="BK98" i="10"/>
  <c r="AE98" i="10"/>
  <c r="AH98" i="10" s="1"/>
  <c r="AK98" i="10" s="1"/>
  <c r="AN98" i="10" s="1"/>
  <c r="AQ98" i="10" s="1"/>
  <c r="AT98" i="10" s="1"/>
  <c r="AW98" i="10" s="1"/>
  <c r="AZ98" i="10" s="1"/>
  <c r="BC98" i="10" s="1"/>
  <c r="BF98" i="10" s="1"/>
  <c r="G98" i="10"/>
  <c r="AF98" i="10" s="1"/>
  <c r="D98" i="10"/>
  <c r="BK97" i="10"/>
  <c r="AE97" i="10"/>
  <c r="AH97" i="10" s="1"/>
  <c r="AK97" i="10" s="1"/>
  <c r="AN97" i="10" s="1"/>
  <c r="AQ97" i="10" s="1"/>
  <c r="AT97" i="10" s="1"/>
  <c r="AW97" i="10" s="1"/>
  <c r="AZ97" i="10" s="1"/>
  <c r="BC97" i="10" s="1"/>
  <c r="BF97" i="10" s="1"/>
  <c r="G97" i="10"/>
  <c r="AF97" i="10" s="1"/>
  <c r="D97" i="10"/>
  <c r="BK96" i="10"/>
  <c r="AE96" i="10"/>
  <c r="AH96" i="10" s="1"/>
  <c r="AK96" i="10" s="1"/>
  <c r="AN96" i="10" s="1"/>
  <c r="AQ96" i="10" s="1"/>
  <c r="AT96" i="10" s="1"/>
  <c r="AW96" i="10" s="1"/>
  <c r="AZ96" i="10" s="1"/>
  <c r="BC96" i="10" s="1"/>
  <c r="BF96" i="10" s="1"/>
  <c r="G96" i="10"/>
  <c r="AF96" i="10" s="1"/>
  <c r="D96" i="10"/>
  <c r="BL96" i="10" s="1"/>
  <c r="BK95" i="10"/>
  <c r="AE95" i="10"/>
  <c r="AH95" i="10" s="1"/>
  <c r="AK95" i="10" s="1"/>
  <c r="AN95" i="10" s="1"/>
  <c r="AQ95" i="10" s="1"/>
  <c r="AT95" i="10" s="1"/>
  <c r="AW95" i="10" s="1"/>
  <c r="AZ95" i="10" s="1"/>
  <c r="BC95" i="10" s="1"/>
  <c r="BF95" i="10" s="1"/>
  <c r="G95" i="10"/>
  <c r="AF95" i="10" s="1"/>
  <c r="D95" i="10"/>
  <c r="BL95" i="10" s="1"/>
  <c r="BK94" i="10"/>
  <c r="BH94" i="10"/>
  <c r="BH91" i="10" s="1"/>
  <c r="BE94" i="10"/>
  <c r="BE91" i="10" s="1"/>
  <c r="BB94" i="10"/>
  <c r="BB91" i="10" s="1"/>
  <c r="AY94" i="10"/>
  <c r="AY91" i="10" s="1"/>
  <c r="AV94" i="10"/>
  <c r="AV91" i="10" s="1"/>
  <c r="AS94" i="10"/>
  <c r="AS91" i="10" s="1"/>
  <c r="AP94" i="10"/>
  <c r="AP91" i="10" s="1"/>
  <c r="AM94" i="10"/>
  <c r="AM91" i="10" s="1"/>
  <c r="AJ94" i="10"/>
  <c r="AJ91" i="10" s="1"/>
  <c r="AG94" i="10"/>
  <c r="AG91" i="10" s="1"/>
  <c r="AD94" i="10"/>
  <c r="AD91" i="10" s="1"/>
  <c r="AC94" i="10"/>
  <c r="AC91" i="10" s="1"/>
  <c r="Z94" i="10"/>
  <c r="Z91" i="10" s="1"/>
  <c r="X94" i="10"/>
  <c r="X91" i="10" s="1"/>
  <c r="V94" i="10"/>
  <c r="V91" i="10" s="1"/>
  <c r="T94" i="10"/>
  <c r="T91" i="10" s="1"/>
  <c r="R94" i="10"/>
  <c r="R91" i="10" s="1"/>
  <c r="P94" i="10"/>
  <c r="P91" i="10" s="1"/>
  <c r="N94" i="10"/>
  <c r="N91" i="10" s="1"/>
  <c r="L94" i="10"/>
  <c r="L91" i="10" s="1"/>
  <c r="J94" i="10"/>
  <c r="J91" i="10" s="1"/>
  <c r="H94" i="10"/>
  <c r="H91" i="10" s="1"/>
  <c r="F94" i="10"/>
  <c r="F91" i="10" s="1"/>
  <c r="E94" i="10"/>
  <c r="E91" i="10" s="1"/>
  <c r="C94" i="10"/>
  <c r="C91" i="10" s="1"/>
  <c r="BK93" i="10"/>
  <c r="AE93" i="10"/>
  <c r="AH93" i="10" s="1"/>
  <c r="AK93" i="10" s="1"/>
  <c r="AN93" i="10" s="1"/>
  <c r="AQ93" i="10" s="1"/>
  <c r="AT93" i="10" s="1"/>
  <c r="AW93" i="10" s="1"/>
  <c r="AZ93" i="10" s="1"/>
  <c r="BC93" i="10" s="1"/>
  <c r="BF93" i="10" s="1"/>
  <c r="G93" i="10"/>
  <c r="AF93" i="10" s="1"/>
  <c r="D93" i="10"/>
  <c r="BL93" i="10" s="1"/>
  <c r="BK92" i="10"/>
  <c r="AE92" i="10"/>
  <c r="AH92" i="10" s="1"/>
  <c r="G92" i="10"/>
  <c r="AF92" i="10" s="1"/>
  <c r="D92" i="10"/>
  <c r="BL92" i="10" s="1"/>
  <c r="BJ91" i="10"/>
  <c r="BI91" i="10"/>
  <c r="AA91" i="10"/>
  <c r="BK91" i="10" s="1"/>
  <c r="BK86" i="10"/>
  <c r="AE86" i="10"/>
  <c r="G86" i="10"/>
  <c r="D86" i="10"/>
  <c r="BL86" i="10" s="1"/>
  <c r="BK85" i="10"/>
  <c r="AE85" i="10"/>
  <c r="AH85" i="10" s="1"/>
  <c r="G85" i="10"/>
  <c r="AF85" i="10" s="1"/>
  <c r="D85" i="10"/>
  <c r="BL85" i="10" s="1"/>
  <c r="BJ84" i="10"/>
  <c r="BI84" i="10"/>
  <c r="BH84" i="10"/>
  <c r="BE84" i="10"/>
  <c r="BB84" i="10"/>
  <c r="AY84" i="10"/>
  <c r="AV84" i="10"/>
  <c r="AS84" i="10"/>
  <c r="AP84" i="10"/>
  <c r="AM84" i="10"/>
  <c r="AJ84" i="10"/>
  <c r="AG84" i="10"/>
  <c r="AD84" i="10"/>
  <c r="AC84" i="10"/>
  <c r="AA84" i="10"/>
  <c r="BK84" i="10" s="1"/>
  <c r="Z84" i="10"/>
  <c r="X84" i="10"/>
  <c r="V84" i="10"/>
  <c r="T84" i="10"/>
  <c r="R84" i="10"/>
  <c r="P84" i="10"/>
  <c r="N84" i="10"/>
  <c r="L84" i="10"/>
  <c r="J84" i="10"/>
  <c r="H84" i="10"/>
  <c r="F84" i="10"/>
  <c r="E84" i="10"/>
  <c r="C84" i="10"/>
  <c r="BK83" i="10"/>
  <c r="AE83" i="10"/>
  <c r="AH83" i="10" s="1"/>
  <c r="AK83" i="10" s="1"/>
  <c r="AN83" i="10" s="1"/>
  <c r="AQ83" i="10" s="1"/>
  <c r="AT83" i="10" s="1"/>
  <c r="AW83" i="10" s="1"/>
  <c r="AZ83" i="10" s="1"/>
  <c r="BC83" i="10" s="1"/>
  <c r="BF83" i="10" s="1"/>
  <c r="G83" i="10"/>
  <c r="AF83" i="10" s="1"/>
  <c r="D83" i="10"/>
  <c r="BL83" i="10" s="1"/>
  <c r="BK82" i="10"/>
  <c r="AE82" i="10"/>
  <c r="AH82" i="10" s="1"/>
  <c r="G82" i="10"/>
  <c r="AF82" i="10" s="1"/>
  <c r="D82" i="10"/>
  <c r="BL82" i="10" s="1"/>
  <c r="BJ81" i="10"/>
  <c r="BI81" i="10"/>
  <c r="BH81" i="10"/>
  <c r="BE81" i="10"/>
  <c r="BB81" i="10"/>
  <c r="AY81" i="10"/>
  <c r="AV81" i="10"/>
  <c r="AS81" i="10"/>
  <c r="AP81" i="10"/>
  <c r="AM81" i="10"/>
  <c r="AJ81" i="10"/>
  <c r="AG81" i="10"/>
  <c r="AD81" i="10"/>
  <c r="AC81" i="10"/>
  <c r="AA81" i="10"/>
  <c r="BK81" i="10" s="1"/>
  <c r="Z81" i="10"/>
  <c r="X81" i="10"/>
  <c r="V81" i="10"/>
  <c r="T81" i="10"/>
  <c r="R81" i="10"/>
  <c r="P81" i="10"/>
  <c r="N81" i="10"/>
  <c r="L81" i="10"/>
  <c r="J81" i="10"/>
  <c r="H81" i="10"/>
  <c r="F81" i="10"/>
  <c r="E81" i="10"/>
  <c r="C81" i="10"/>
  <c r="BK80" i="10"/>
  <c r="AE80" i="10"/>
  <c r="AH80" i="10" s="1"/>
  <c r="AK80" i="10" s="1"/>
  <c r="AN80" i="10" s="1"/>
  <c r="AQ80" i="10" s="1"/>
  <c r="AT80" i="10" s="1"/>
  <c r="AW80" i="10" s="1"/>
  <c r="AZ80" i="10" s="1"/>
  <c r="BC80" i="10" s="1"/>
  <c r="BF80" i="10" s="1"/>
  <c r="G80" i="10"/>
  <c r="AF80" i="10" s="1"/>
  <c r="D80" i="10"/>
  <c r="BL80" i="10" s="1"/>
  <c r="BK79" i="10"/>
  <c r="AE79" i="10"/>
  <c r="AH79" i="10" s="1"/>
  <c r="G79" i="10"/>
  <c r="AF79" i="10" s="1"/>
  <c r="D79" i="10"/>
  <c r="BL79" i="10" s="1"/>
  <c r="BJ78" i="10"/>
  <c r="BI78" i="10"/>
  <c r="BH78" i="10"/>
  <c r="BE78" i="10"/>
  <c r="BB78" i="10"/>
  <c r="AY78" i="10"/>
  <c r="AV78" i="10"/>
  <c r="AS78" i="10"/>
  <c r="AP78" i="10"/>
  <c r="AM78" i="10"/>
  <c r="AJ78" i="10"/>
  <c r="AG78" i="10"/>
  <c r="AD78" i="10"/>
  <c r="AC78" i="10"/>
  <c r="AA78" i="10"/>
  <c r="BK78" i="10" s="1"/>
  <c r="Z78" i="10"/>
  <c r="X78" i="10"/>
  <c r="V78" i="10"/>
  <c r="T78" i="10"/>
  <c r="R78" i="10"/>
  <c r="P78" i="10"/>
  <c r="N78" i="10"/>
  <c r="L78" i="10"/>
  <c r="J78" i="10"/>
  <c r="H78" i="10"/>
  <c r="F78" i="10"/>
  <c r="E78" i="10"/>
  <c r="C78" i="10"/>
  <c r="BK73" i="10"/>
  <c r="BG73" i="10"/>
  <c r="BD73" i="10"/>
  <c r="BA73" i="10"/>
  <c r="AX73" i="10"/>
  <c r="AU73" i="10"/>
  <c r="AR73" i="10"/>
  <c r="AO73" i="10"/>
  <c r="AL73" i="10"/>
  <c r="AI73" i="10"/>
  <c r="AE73" i="10"/>
  <c r="G73" i="10"/>
  <c r="AF73" i="10" s="1"/>
  <c r="D73" i="10"/>
  <c r="AB73" i="10" s="1"/>
  <c r="BK72" i="10"/>
  <c r="BG72" i="10"/>
  <c r="BD72" i="10"/>
  <c r="BA72" i="10"/>
  <c r="AX72" i="10"/>
  <c r="AU72" i="10"/>
  <c r="AR72" i="10"/>
  <c r="AO72" i="10"/>
  <c r="AL72" i="10"/>
  <c r="AI72" i="10"/>
  <c r="AE72" i="10"/>
  <c r="G72" i="10"/>
  <c r="AF72" i="10" s="1"/>
  <c r="D72" i="10"/>
  <c r="AB72" i="10" s="1"/>
  <c r="BK71" i="10"/>
  <c r="BG71" i="10"/>
  <c r="BD71" i="10"/>
  <c r="BA71" i="10"/>
  <c r="AX71" i="10"/>
  <c r="AU71" i="10"/>
  <c r="AR71" i="10"/>
  <c r="AO71" i="10"/>
  <c r="AL71" i="10"/>
  <c r="AI71" i="10"/>
  <c r="AE71" i="10"/>
  <c r="G71" i="10"/>
  <c r="AF71" i="10" s="1"/>
  <c r="D71" i="10"/>
  <c r="AB71" i="10" s="1"/>
  <c r="BK70" i="10"/>
  <c r="BG70" i="10"/>
  <c r="BD70" i="10"/>
  <c r="BA70" i="10"/>
  <c r="AX70" i="10"/>
  <c r="AU70" i="10"/>
  <c r="AR70" i="10"/>
  <c r="AO70" i="10"/>
  <c r="AL70" i="10"/>
  <c r="AI70" i="10"/>
  <c r="AE70" i="10"/>
  <c r="G70" i="10"/>
  <c r="AF70" i="10" s="1"/>
  <c r="D70" i="10"/>
  <c r="AB70" i="10" s="1"/>
  <c r="BK69" i="10"/>
  <c r="BG69" i="10"/>
  <c r="BD69" i="10"/>
  <c r="BA69" i="10"/>
  <c r="AX69" i="10"/>
  <c r="AU69" i="10"/>
  <c r="AR69" i="10"/>
  <c r="AO69" i="10"/>
  <c r="AL69" i="10"/>
  <c r="AI69" i="10"/>
  <c r="AE69" i="10"/>
  <c r="G69" i="10"/>
  <c r="AF69" i="10" s="1"/>
  <c r="D69" i="10"/>
  <c r="AB69" i="10" s="1"/>
  <c r="BK68" i="10"/>
  <c r="BG68" i="10"/>
  <c r="BD68" i="10"/>
  <c r="BA68" i="10"/>
  <c r="AX68" i="10"/>
  <c r="AU68" i="10"/>
  <c r="AR68" i="10"/>
  <c r="AO68" i="10"/>
  <c r="AL68" i="10"/>
  <c r="AI68" i="10"/>
  <c r="AE68" i="10"/>
  <c r="G68" i="10"/>
  <c r="AF68" i="10" s="1"/>
  <c r="D68" i="10"/>
  <c r="AB68" i="10" s="1"/>
  <c r="BK67" i="10"/>
  <c r="BG67" i="10"/>
  <c r="BD67" i="10"/>
  <c r="BA67" i="10"/>
  <c r="AX67" i="10"/>
  <c r="AU67" i="10"/>
  <c r="AR67" i="10"/>
  <c r="AO67" i="10"/>
  <c r="AL67" i="10"/>
  <c r="AI67" i="10"/>
  <c r="AE67" i="10"/>
  <c r="G67" i="10"/>
  <c r="AF67" i="10" s="1"/>
  <c r="D67" i="10"/>
  <c r="AB67" i="10" s="1"/>
  <c r="BK66" i="10"/>
  <c r="BG66" i="10"/>
  <c r="BD66" i="10"/>
  <c r="BA66" i="10"/>
  <c r="AX66" i="10"/>
  <c r="AU66" i="10"/>
  <c r="AR66" i="10"/>
  <c r="AO66" i="10"/>
  <c r="AL66" i="10"/>
  <c r="AI66" i="10"/>
  <c r="AE66" i="10"/>
  <c r="G66" i="10"/>
  <c r="AF66" i="10" s="1"/>
  <c r="D66" i="10"/>
  <c r="AB66" i="10" s="1"/>
  <c r="BK65" i="10"/>
  <c r="BG65" i="10"/>
  <c r="BD65" i="10"/>
  <c r="BA65" i="10"/>
  <c r="AX65" i="10"/>
  <c r="AU65" i="10"/>
  <c r="AR65" i="10"/>
  <c r="AO65" i="10"/>
  <c r="AL65" i="10"/>
  <c r="AI65" i="10"/>
  <c r="AE65" i="10"/>
  <c r="G65" i="10"/>
  <c r="AF65" i="10" s="1"/>
  <c r="D65" i="10"/>
  <c r="AB65" i="10" s="1"/>
  <c r="BK64" i="10"/>
  <c r="BG64" i="10"/>
  <c r="BD64" i="10"/>
  <c r="BA64" i="10"/>
  <c r="AX64" i="10"/>
  <c r="AU64" i="10"/>
  <c r="AR64" i="10"/>
  <c r="AO64" i="10"/>
  <c r="AL64" i="10"/>
  <c r="AI64" i="10"/>
  <c r="AE64" i="10"/>
  <c r="G64" i="10"/>
  <c r="AF64" i="10" s="1"/>
  <c r="D64" i="10"/>
  <c r="AB64" i="10" s="1"/>
  <c r="BK63" i="10"/>
  <c r="BG63" i="10"/>
  <c r="BD63" i="10"/>
  <c r="BA63" i="10"/>
  <c r="AX63" i="10"/>
  <c r="AU63" i="10"/>
  <c r="AR63" i="10"/>
  <c r="AO63" i="10"/>
  <c r="AL63" i="10"/>
  <c r="AI63" i="10"/>
  <c r="AE63" i="10"/>
  <c r="G63" i="10"/>
  <c r="AF63" i="10" s="1"/>
  <c r="D63" i="10"/>
  <c r="BK62" i="10"/>
  <c r="BG62" i="10"/>
  <c r="BD62" i="10"/>
  <c r="BA62" i="10"/>
  <c r="AX62" i="10"/>
  <c r="AU62" i="10"/>
  <c r="AR62" i="10"/>
  <c r="AO62" i="10"/>
  <c r="AL62" i="10"/>
  <c r="AI62" i="10"/>
  <c r="AE62" i="10"/>
  <c r="G62" i="10"/>
  <c r="AF62" i="10" s="1"/>
  <c r="D62" i="10"/>
  <c r="BL62" i="10" s="1"/>
  <c r="BK61" i="10"/>
  <c r="AE61" i="10"/>
  <c r="AH61" i="10" s="1"/>
  <c r="AK61" i="10" s="1"/>
  <c r="AN61" i="10" s="1"/>
  <c r="AQ61" i="10" s="1"/>
  <c r="AT61" i="10" s="1"/>
  <c r="AW61" i="10" s="1"/>
  <c r="AZ61" i="10" s="1"/>
  <c r="BC61" i="10" s="1"/>
  <c r="BF61" i="10" s="1"/>
  <c r="G61" i="10"/>
  <c r="AF61" i="10" s="1"/>
  <c r="D61" i="10"/>
  <c r="BL61" i="10" s="1"/>
  <c r="BK60" i="10"/>
  <c r="BG60" i="10"/>
  <c r="BD60" i="10"/>
  <c r="BA60" i="10"/>
  <c r="AX60" i="10"/>
  <c r="AU60" i="10"/>
  <c r="AR60" i="10"/>
  <c r="AO60" i="10"/>
  <c r="AL60" i="10"/>
  <c r="AI60" i="10"/>
  <c r="AE60" i="10"/>
  <c r="G60" i="10"/>
  <c r="AF60" i="10" s="1"/>
  <c r="D60" i="10"/>
  <c r="BL60" i="10" s="1"/>
  <c r="BK59" i="10"/>
  <c r="BG59" i="10"/>
  <c r="BD59" i="10"/>
  <c r="BA59" i="10"/>
  <c r="AX59" i="10"/>
  <c r="AU59" i="10"/>
  <c r="AR59" i="10"/>
  <c r="AO59" i="10"/>
  <c r="AL59" i="10"/>
  <c r="AI59" i="10"/>
  <c r="AE59" i="10"/>
  <c r="G59" i="10"/>
  <c r="AF59" i="10" s="1"/>
  <c r="D59" i="10"/>
  <c r="BL59" i="10" s="1"/>
  <c r="BK58" i="10"/>
  <c r="AE58" i="10"/>
  <c r="AH58" i="10" s="1"/>
  <c r="AK58" i="10" s="1"/>
  <c r="AN58" i="10" s="1"/>
  <c r="AQ58" i="10" s="1"/>
  <c r="AT58" i="10" s="1"/>
  <c r="AW58" i="10" s="1"/>
  <c r="AZ58" i="10" s="1"/>
  <c r="BC58" i="10" s="1"/>
  <c r="BF58" i="10" s="1"/>
  <c r="G58" i="10"/>
  <c r="AF58" i="10" s="1"/>
  <c r="D58" i="10"/>
  <c r="BL58" i="10" s="1"/>
  <c r="BK57" i="10"/>
  <c r="BG57" i="10"/>
  <c r="BD57" i="10"/>
  <c r="BA57" i="10"/>
  <c r="AX57" i="10"/>
  <c r="AU57" i="10"/>
  <c r="AR57" i="10"/>
  <c r="AO57" i="10"/>
  <c r="AL57" i="10"/>
  <c r="AI57" i="10"/>
  <c r="AE57" i="10"/>
  <c r="G57" i="10"/>
  <c r="AF57" i="10" s="1"/>
  <c r="D57" i="10"/>
  <c r="BL57" i="10" s="1"/>
  <c r="BK56" i="10"/>
  <c r="AE56" i="10"/>
  <c r="AH56" i="10" s="1"/>
  <c r="AK56" i="10" s="1"/>
  <c r="AN56" i="10" s="1"/>
  <c r="AQ56" i="10" s="1"/>
  <c r="AT56" i="10" s="1"/>
  <c r="AW56" i="10" s="1"/>
  <c r="AZ56" i="10" s="1"/>
  <c r="BC56" i="10" s="1"/>
  <c r="BF56" i="10" s="1"/>
  <c r="G56" i="10"/>
  <c r="AF56" i="10" s="1"/>
  <c r="D56" i="10"/>
  <c r="BL56" i="10" s="1"/>
  <c r="BK55" i="10"/>
  <c r="AE55" i="10"/>
  <c r="AH55" i="10" s="1"/>
  <c r="G55" i="10"/>
  <c r="AF55" i="10" s="1"/>
  <c r="D55" i="10"/>
  <c r="BL55" i="10" s="1"/>
  <c r="BK54" i="10"/>
  <c r="BG54" i="10"/>
  <c r="BD54" i="10"/>
  <c r="BA54" i="10"/>
  <c r="AX54" i="10"/>
  <c r="AU54" i="10"/>
  <c r="AR54" i="10"/>
  <c r="AO54" i="10"/>
  <c r="AL54" i="10"/>
  <c r="AI54" i="10"/>
  <c r="AE54" i="10"/>
  <c r="G54" i="10"/>
  <c r="AF54" i="10" s="1"/>
  <c r="D54" i="10"/>
  <c r="BL54" i="10" s="1"/>
  <c r="BK53" i="10"/>
  <c r="AE53" i="10"/>
  <c r="AH53" i="10" s="1"/>
  <c r="AK53" i="10" s="1"/>
  <c r="AN53" i="10" s="1"/>
  <c r="AQ53" i="10" s="1"/>
  <c r="AT53" i="10" s="1"/>
  <c r="AW53" i="10" s="1"/>
  <c r="AZ53" i="10" s="1"/>
  <c r="BC53" i="10" s="1"/>
  <c r="BF53" i="10" s="1"/>
  <c r="G53" i="10"/>
  <c r="AF53" i="10" s="1"/>
  <c r="D53" i="10"/>
  <c r="BL53" i="10" s="1"/>
  <c r="BK52" i="10"/>
  <c r="BG52" i="10"/>
  <c r="BD52" i="10"/>
  <c r="BA52" i="10"/>
  <c r="AX52" i="10"/>
  <c r="AU52" i="10"/>
  <c r="AR52" i="10"/>
  <c r="AO52" i="10"/>
  <c r="AL52" i="10"/>
  <c r="AI52" i="10"/>
  <c r="AE52" i="10"/>
  <c r="G52" i="10"/>
  <c r="AF52" i="10" s="1"/>
  <c r="D52" i="10"/>
  <c r="BL52" i="10" s="1"/>
  <c r="BK51" i="10"/>
  <c r="BG51" i="10"/>
  <c r="BD51" i="10"/>
  <c r="BA51" i="10"/>
  <c r="AX51" i="10"/>
  <c r="AU51" i="10"/>
  <c r="AR51" i="10"/>
  <c r="AO51" i="10"/>
  <c r="AL51" i="10"/>
  <c r="AI51" i="10"/>
  <c r="AE51" i="10"/>
  <c r="G51" i="10"/>
  <c r="AF51" i="10" s="1"/>
  <c r="D51" i="10"/>
  <c r="BL51" i="10" s="1"/>
  <c r="BK50" i="10"/>
  <c r="BG50" i="10"/>
  <c r="BD50" i="10"/>
  <c r="BA50" i="10"/>
  <c r="AX50" i="10"/>
  <c r="AU50" i="10"/>
  <c r="AR50" i="10"/>
  <c r="AO50" i="10"/>
  <c r="AL50" i="10"/>
  <c r="AI50" i="10"/>
  <c r="AE50" i="10"/>
  <c r="G50" i="10"/>
  <c r="AF50" i="10" s="1"/>
  <c r="D50" i="10"/>
  <c r="BL50" i="10" s="1"/>
  <c r="BJ49" i="10"/>
  <c r="BJ47" i="10" s="1"/>
  <c r="BI49" i="10"/>
  <c r="BI47" i="10" s="1"/>
  <c r="BH49" i="10"/>
  <c r="BH47" i="10" s="1"/>
  <c r="BF49" i="10"/>
  <c r="BE49" i="10"/>
  <c r="BE47" i="10" s="1"/>
  <c r="BC49" i="10"/>
  <c r="BB49" i="10"/>
  <c r="BB47" i="10" s="1"/>
  <c r="AZ49" i="10"/>
  <c r="AY49" i="10"/>
  <c r="AY47" i="10" s="1"/>
  <c r="AW49" i="10"/>
  <c r="AV49" i="10"/>
  <c r="AV47" i="10" s="1"/>
  <c r="AT49" i="10"/>
  <c r="AS49" i="10"/>
  <c r="AS47" i="10" s="1"/>
  <c r="AQ49" i="10"/>
  <c r="AP49" i="10"/>
  <c r="AP47" i="10" s="1"/>
  <c r="AN49" i="10"/>
  <c r="AM49" i="10"/>
  <c r="AM47" i="10" s="1"/>
  <c r="AK49" i="10"/>
  <c r="AJ49" i="10"/>
  <c r="AJ47" i="10" s="1"/>
  <c r="AH49" i="10"/>
  <c r="AG49" i="10"/>
  <c r="AG47" i="10" s="1"/>
  <c r="AD49" i="10"/>
  <c r="AD47" i="10" s="1"/>
  <c r="AC49" i="10"/>
  <c r="AA49" i="10"/>
  <c r="BK49" i="10" s="1"/>
  <c r="Z49" i="10"/>
  <c r="Z47" i="10" s="1"/>
  <c r="Y49" i="10"/>
  <c r="BG49" i="10" s="1"/>
  <c r="X49" i="10"/>
  <c r="X47" i="10" s="1"/>
  <c r="W49" i="10"/>
  <c r="BD49" i="10" s="1"/>
  <c r="V49" i="10"/>
  <c r="V47" i="10" s="1"/>
  <c r="U49" i="10"/>
  <c r="BA49" i="10" s="1"/>
  <c r="T49" i="10"/>
  <c r="T47" i="10" s="1"/>
  <c r="S49" i="10"/>
  <c r="AX49" i="10" s="1"/>
  <c r="R49" i="10"/>
  <c r="R47" i="10" s="1"/>
  <c r="Q49" i="10"/>
  <c r="AU49" i="10" s="1"/>
  <c r="P49" i="10"/>
  <c r="P47" i="10" s="1"/>
  <c r="O49" i="10"/>
  <c r="AR49" i="10" s="1"/>
  <c r="N49" i="10"/>
  <c r="N47" i="10" s="1"/>
  <c r="M49" i="10"/>
  <c r="AO49" i="10" s="1"/>
  <c r="L49" i="10"/>
  <c r="L47" i="10" s="1"/>
  <c r="K49" i="10"/>
  <c r="AL49" i="10" s="1"/>
  <c r="J49" i="10"/>
  <c r="J47" i="10" s="1"/>
  <c r="I49" i="10"/>
  <c r="AI49" i="10" s="1"/>
  <c r="H49" i="10"/>
  <c r="H47" i="10" s="1"/>
  <c r="F49" i="10"/>
  <c r="F47" i="10" s="1"/>
  <c r="E49" i="10"/>
  <c r="E47" i="10" s="1"/>
  <c r="C49" i="10"/>
  <c r="C47" i="10" s="1"/>
  <c r="BK48" i="10"/>
  <c r="BG48" i="10"/>
  <c r="BD48" i="10"/>
  <c r="BA48" i="10"/>
  <c r="AX48" i="10"/>
  <c r="AU48" i="10"/>
  <c r="AR48" i="10"/>
  <c r="AO48" i="10"/>
  <c r="AL48" i="10"/>
  <c r="AI48" i="10"/>
  <c r="AE48" i="10"/>
  <c r="G48" i="10"/>
  <c r="AF48" i="10" s="1"/>
  <c r="D48" i="10"/>
  <c r="BL48" i="10" s="1"/>
  <c r="BK46" i="10"/>
  <c r="BG46" i="10"/>
  <c r="BD46" i="10"/>
  <c r="BA46" i="10"/>
  <c r="AX46" i="10"/>
  <c r="AU46" i="10"/>
  <c r="AR46" i="10"/>
  <c r="AO46" i="10"/>
  <c r="AL46" i="10"/>
  <c r="AI46" i="10"/>
  <c r="AE46" i="10"/>
  <c r="G46" i="10"/>
  <c r="AF46" i="10" s="1"/>
  <c r="D46" i="10"/>
  <c r="BL46" i="10" s="1"/>
  <c r="BK45" i="10"/>
  <c r="AE45" i="10"/>
  <c r="AH45" i="10" s="1"/>
  <c r="AK45" i="10" s="1"/>
  <c r="AN45" i="10" s="1"/>
  <c r="AQ45" i="10" s="1"/>
  <c r="AT45" i="10" s="1"/>
  <c r="AW45" i="10" s="1"/>
  <c r="AZ45" i="10" s="1"/>
  <c r="BC45" i="10" s="1"/>
  <c r="BF45" i="10" s="1"/>
  <c r="G45" i="10"/>
  <c r="AF45" i="10" s="1"/>
  <c r="D45" i="10"/>
  <c r="BL45" i="10" s="1"/>
  <c r="BK44" i="10"/>
  <c r="AE44" i="10"/>
  <c r="AH44" i="10" s="1"/>
  <c r="AK44" i="10" s="1"/>
  <c r="AN44" i="10" s="1"/>
  <c r="AQ44" i="10" s="1"/>
  <c r="AT44" i="10" s="1"/>
  <c r="AW44" i="10" s="1"/>
  <c r="AZ44" i="10" s="1"/>
  <c r="BC44" i="10" s="1"/>
  <c r="BF44" i="10" s="1"/>
  <c r="G44" i="10"/>
  <c r="AF44" i="10" s="1"/>
  <c r="D44" i="10"/>
  <c r="BL44" i="10" s="1"/>
  <c r="BK43" i="10"/>
  <c r="AE43" i="10"/>
  <c r="AH43" i="10" s="1"/>
  <c r="AK43" i="10" s="1"/>
  <c r="AN43" i="10" s="1"/>
  <c r="AQ43" i="10" s="1"/>
  <c r="AT43" i="10" s="1"/>
  <c r="AW43" i="10" s="1"/>
  <c r="AZ43" i="10" s="1"/>
  <c r="BC43" i="10" s="1"/>
  <c r="BF43" i="10" s="1"/>
  <c r="G43" i="10"/>
  <c r="AF43" i="10" s="1"/>
  <c r="D43" i="10"/>
  <c r="BL43" i="10" s="1"/>
  <c r="BK42" i="10"/>
  <c r="AE42" i="10"/>
  <c r="AH42" i="10" s="1"/>
  <c r="AK42" i="10" s="1"/>
  <c r="AN42" i="10" s="1"/>
  <c r="AQ42" i="10" s="1"/>
  <c r="AT42" i="10" s="1"/>
  <c r="AW42" i="10" s="1"/>
  <c r="AZ42" i="10" s="1"/>
  <c r="BC42" i="10" s="1"/>
  <c r="BF42" i="10" s="1"/>
  <c r="G42" i="10"/>
  <c r="AF42" i="10" s="1"/>
  <c r="D42" i="10"/>
  <c r="BL42" i="10" s="1"/>
  <c r="BK41" i="10"/>
  <c r="BG41" i="10"/>
  <c r="BD41" i="10"/>
  <c r="BA41" i="10"/>
  <c r="AX41" i="10"/>
  <c r="AU41" i="10"/>
  <c r="AR41" i="10"/>
  <c r="AO41" i="10"/>
  <c r="AL41" i="10"/>
  <c r="AI41" i="10"/>
  <c r="AE41" i="10"/>
  <c r="G41" i="10"/>
  <c r="AF41" i="10" s="1"/>
  <c r="D41" i="10"/>
  <c r="BL41" i="10" s="1"/>
  <c r="BK40" i="10"/>
  <c r="AE40" i="10"/>
  <c r="AH40" i="10" s="1"/>
  <c r="AK40" i="10" s="1"/>
  <c r="AN40" i="10" s="1"/>
  <c r="AQ40" i="10" s="1"/>
  <c r="AT40" i="10" s="1"/>
  <c r="AW40" i="10" s="1"/>
  <c r="AZ40" i="10" s="1"/>
  <c r="BC40" i="10" s="1"/>
  <c r="BF40" i="10" s="1"/>
  <c r="G40" i="10"/>
  <c r="AF40" i="10" s="1"/>
  <c r="D40" i="10"/>
  <c r="BL40" i="10" s="1"/>
  <c r="BK39" i="10"/>
  <c r="AE39" i="10"/>
  <c r="AH39" i="10" s="1"/>
  <c r="G39" i="10"/>
  <c r="AF39" i="10" s="1"/>
  <c r="D39" i="10"/>
  <c r="BL39" i="10" s="1"/>
  <c r="BJ38" i="10"/>
  <c r="BI38" i="10"/>
  <c r="BH38" i="10"/>
  <c r="BE38" i="10"/>
  <c r="BB38" i="10"/>
  <c r="AY38" i="10"/>
  <c r="AV38" i="10"/>
  <c r="AS38" i="10"/>
  <c r="AP38" i="10"/>
  <c r="AM38" i="10"/>
  <c r="AJ38" i="10"/>
  <c r="AG38" i="10"/>
  <c r="AD38" i="10"/>
  <c r="AC38" i="10"/>
  <c r="AA38" i="10"/>
  <c r="BK38" i="10" s="1"/>
  <c r="Z38" i="10"/>
  <c r="X38" i="10"/>
  <c r="V38" i="10"/>
  <c r="T38" i="10"/>
  <c r="R38" i="10"/>
  <c r="P38" i="10"/>
  <c r="N38" i="10"/>
  <c r="L38" i="10"/>
  <c r="J38" i="10"/>
  <c r="H38" i="10"/>
  <c r="F38" i="10"/>
  <c r="E38" i="10"/>
  <c r="C38" i="10"/>
  <c r="BK36" i="10"/>
  <c r="AE36" i="10"/>
  <c r="AH36" i="10" s="1"/>
  <c r="AK36" i="10" s="1"/>
  <c r="AN36" i="10" s="1"/>
  <c r="AQ36" i="10" s="1"/>
  <c r="AT36" i="10" s="1"/>
  <c r="AW36" i="10" s="1"/>
  <c r="AZ36" i="10" s="1"/>
  <c r="BC36" i="10" s="1"/>
  <c r="BF36" i="10" s="1"/>
  <c r="G36" i="10"/>
  <c r="AF36" i="10" s="1"/>
  <c r="D36" i="10"/>
  <c r="BL36" i="10" s="1"/>
  <c r="BK35" i="10"/>
  <c r="AE35" i="10"/>
  <c r="AH35" i="10" s="1"/>
  <c r="AK35" i="10" s="1"/>
  <c r="AN35" i="10" s="1"/>
  <c r="AQ35" i="10" s="1"/>
  <c r="AT35" i="10" s="1"/>
  <c r="AW35" i="10" s="1"/>
  <c r="AZ35" i="10" s="1"/>
  <c r="BC35" i="10" s="1"/>
  <c r="BF35" i="10" s="1"/>
  <c r="G35" i="10"/>
  <c r="AF35" i="10" s="1"/>
  <c r="D35" i="10"/>
  <c r="BL35" i="10" s="1"/>
  <c r="BK34" i="10"/>
  <c r="AE34" i="10"/>
  <c r="AH34" i="10" s="1"/>
  <c r="AK34" i="10" s="1"/>
  <c r="AN34" i="10" s="1"/>
  <c r="AQ34" i="10" s="1"/>
  <c r="AT34" i="10" s="1"/>
  <c r="AW34" i="10" s="1"/>
  <c r="AZ34" i="10" s="1"/>
  <c r="BC34" i="10" s="1"/>
  <c r="BF34" i="10" s="1"/>
  <c r="G34" i="10"/>
  <c r="AF34" i="10" s="1"/>
  <c r="D34" i="10"/>
  <c r="BL34" i="10" s="1"/>
  <c r="BK33" i="10"/>
  <c r="AE33" i="10"/>
  <c r="AH33" i="10" s="1"/>
  <c r="AK33" i="10" s="1"/>
  <c r="AN33" i="10" s="1"/>
  <c r="AQ33" i="10" s="1"/>
  <c r="AT33" i="10" s="1"/>
  <c r="AW33" i="10" s="1"/>
  <c r="AZ33" i="10" s="1"/>
  <c r="BC33" i="10" s="1"/>
  <c r="BF33" i="10" s="1"/>
  <c r="G33" i="10"/>
  <c r="AF33" i="10" s="1"/>
  <c r="D33" i="10"/>
  <c r="BL33" i="10" s="1"/>
  <c r="BK32" i="10"/>
  <c r="AE32" i="10"/>
  <c r="AH32" i="10" s="1"/>
  <c r="AK32" i="10" s="1"/>
  <c r="AN32" i="10" s="1"/>
  <c r="AQ32" i="10" s="1"/>
  <c r="AT32" i="10" s="1"/>
  <c r="AW32" i="10" s="1"/>
  <c r="AZ32" i="10" s="1"/>
  <c r="BC32" i="10" s="1"/>
  <c r="BF32" i="10" s="1"/>
  <c r="G32" i="10"/>
  <c r="AF32" i="10" s="1"/>
  <c r="D32" i="10"/>
  <c r="BL32" i="10" s="1"/>
  <c r="BK31" i="10"/>
  <c r="AE31" i="10"/>
  <c r="AH31" i="10" s="1"/>
  <c r="AK31" i="10" s="1"/>
  <c r="AN31" i="10" s="1"/>
  <c r="AQ31" i="10" s="1"/>
  <c r="AT31" i="10" s="1"/>
  <c r="AW31" i="10" s="1"/>
  <c r="AZ31" i="10" s="1"/>
  <c r="BC31" i="10" s="1"/>
  <c r="BF31" i="10" s="1"/>
  <c r="G31" i="10"/>
  <c r="AF31" i="10" s="1"/>
  <c r="D31" i="10"/>
  <c r="BL31" i="10" s="1"/>
  <c r="BK30" i="10"/>
  <c r="AE30" i="10"/>
  <c r="AH30" i="10" s="1"/>
  <c r="AK30" i="10" s="1"/>
  <c r="AN30" i="10" s="1"/>
  <c r="AQ30" i="10" s="1"/>
  <c r="AT30" i="10" s="1"/>
  <c r="AW30" i="10" s="1"/>
  <c r="AZ30" i="10" s="1"/>
  <c r="BC30" i="10" s="1"/>
  <c r="BF30" i="10" s="1"/>
  <c r="G30" i="10"/>
  <c r="AF30" i="10" s="1"/>
  <c r="D30" i="10"/>
  <c r="BL30" i="10" s="1"/>
  <c r="BK29" i="10"/>
  <c r="AE29" i="10"/>
  <c r="AH29" i="10" s="1"/>
  <c r="AK29" i="10" s="1"/>
  <c r="AN29" i="10" s="1"/>
  <c r="AQ29" i="10" s="1"/>
  <c r="AT29" i="10" s="1"/>
  <c r="AW29" i="10" s="1"/>
  <c r="AZ29" i="10" s="1"/>
  <c r="BC29" i="10" s="1"/>
  <c r="BF29" i="10" s="1"/>
  <c r="G29" i="10"/>
  <c r="AF29" i="10" s="1"/>
  <c r="D29" i="10"/>
  <c r="BL29" i="10" s="1"/>
  <c r="BK28" i="10"/>
  <c r="AE28" i="10"/>
  <c r="AH28" i="10" s="1"/>
  <c r="G28" i="10"/>
  <c r="AF28" i="10" s="1"/>
  <c r="D28" i="10"/>
  <c r="BL28" i="10" s="1"/>
  <c r="BJ27" i="10"/>
  <c r="BI27" i="10"/>
  <c r="BH27" i="10"/>
  <c r="BE27" i="10"/>
  <c r="BB27" i="10"/>
  <c r="AY27" i="10"/>
  <c r="AV27" i="10"/>
  <c r="AS27" i="10"/>
  <c r="AP27" i="10"/>
  <c r="AM27" i="10"/>
  <c r="AJ27" i="10"/>
  <c r="AG27" i="10"/>
  <c r="AD27" i="10"/>
  <c r="AC27" i="10"/>
  <c r="AA27" i="10"/>
  <c r="BK27" i="10" s="1"/>
  <c r="Z27" i="10"/>
  <c r="X27" i="10"/>
  <c r="V27" i="10"/>
  <c r="T27" i="10"/>
  <c r="R27" i="10"/>
  <c r="P27" i="10"/>
  <c r="N27" i="10"/>
  <c r="L27" i="10"/>
  <c r="J27" i="10"/>
  <c r="H27" i="10"/>
  <c r="F27" i="10"/>
  <c r="E27" i="10"/>
  <c r="C27" i="10"/>
  <c r="BK26" i="10"/>
  <c r="AE26" i="10"/>
  <c r="AH26" i="10" s="1"/>
  <c r="AK26" i="10" s="1"/>
  <c r="AN26" i="10" s="1"/>
  <c r="AQ26" i="10" s="1"/>
  <c r="AT26" i="10" s="1"/>
  <c r="AW26" i="10" s="1"/>
  <c r="AZ26" i="10" s="1"/>
  <c r="BC26" i="10" s="1"/>
  <c r="BF26" i="10" s="1"/>
  <c r="G26" i="10"/>
  <c r="AF26" i="10" s="1"/>
  <c r="D26" i="10"/>
  <c r="BL26" i="10" s="1"/>
  <c r="BK25" i="10"/>
  <c r="AE25" i="10"/>
  <c r="AH25" i="10" s="1"/>
  <c r="AK25" i="10" s="1"/>
  <c r="AN25" i="10" s="1"/>
  <c r="AQ25" i="10" s="1"/>
  <c r="AT25" i="10" s="1"/>
  <c r="AW25" i="10" s="1"/>
  <c r="AZ25" i="10" s="1"/>
  <c r="BC25" i="10" s="1"/>
  <c r="BF25" i="10" s="1"/>
  <c r="G25" i="10"/>
  <c r="AF25" i="10" s="1"/>
  <c r="D25" i="10"/>
  <c r="BL25" i="10" s="1"/>
  <c r="BK24" i="10"/>
  <c r="AE24" i="10"/>
  <c r="AH24" i="10" s="1"/>
  <c r="AK24" i="10" s="1"/>
  <c r="AN24" i="10" s="1"/>
  <c r="AQ24" i="10" s="1"/>
  <c r="AT24" i="10" s="1"/>
  <c r="AW24" i="10" s="1"/>
  <c r="AZ24" i="10" s="1"/>
  <c r="BC24" i="10" s="1"/>
  <c r="BF24" i="10" s="1"/>
  <c r="G24" i="10"/>
  <c r="AF24" i="10" s="1"/>
  <c r="D24" i="10"/>
  <c r="BL24" i="10" s="1"/>
  <c r="BK23" i="10"/>
  <c r="AE23" i="10"/>
  <c r="AH23" i="10" s="1"/>
  <c r="AK23" i="10" s="1"/>
  <c r="AN23" i="10" s="1"/>
  <c r="AQ23" i="10" s="1"/>
  <c r="AT23" i="10" s="1"/>
  <c r="AW23" i="10" s="1"/>
  <c r="AZ23" i="10" s="1"/>
  <c r="BC23" i="10" s="1"/>
  <c r="BF23" i="10" s="1"/>
  <c r="G23" i="10"/>
  <c r="AF23" i="10" s="1"/>
  <c r="D23" i="10"/>
  <c r="BL23" i="10" s="1"/>
  <c r="BK22" i="10"/>
  <c r="AE22" i="10"/>
  <c r="AH22" i="10" s="1"/>
  <c r="AK22" i="10" s="1"/>
  <c r="AN22" i="10" s="1"/>
  <c r="AQ22" i="10" s="1"/>
  <c r="AT22" i="10" s="1"/>
  <c r="AW22" i="10" s="1"/>
  <c r="AZ22" i="10" s="1"/>
  <c r="BC22" i="10" s="1"/>
  <c r="BF22" i="10" s="1"/>
  <c r="G22" i="10"/>
  <c r="AF22" i="10" s="1"/>
  <c r="D22" i="10"/>
  <c r="BL22" i="10" s="1"/>
  <c r="BK21" i="10"/>
  <c r="AE21" i="10"/>
  <c r="AH21" i="10" s="1"/>
  <c r="AK21" i="10" s="1"/>
  <c r="AN21" i="10" s="1"/>
  <c r="AQ21" i="10" s="1"/>
  <c r="AT21" i="10" s="1"/>
  <c r="AW21" i="10" s="1"/>
  <c r="AZ21" i="10" s="1"/>
  <c r="BC21" i="10" s="1"/>
  <c r="BF21" i="10" s="1"/>
  <c r="G21" i="10"/>
  <c r="AF21" i="10" s="1"/>
  <c r="D21" i="10"/>
  <c r="BL21" i="10" s="1"/>
  <c r="BK20" i="10"/>
  <c r="AE20" i="10"/>
  <c r="AH20" i="10" s="1"/>
  <c r="AK20" i="10" s="1"/>
  <c r="AN20" i="10" s="1"/>
  <c r="AQ20" i="10" s="1"/>
  <c r="AT20" i="10" s="1"/>
  <c r="AW20" i="10" s="1"/>
  <c r="AZ20" i="10" s="1"/>
  <c r="BC20" i="10" s="1"/>
  <c r="BF20" i="10" s="1"/>
  <c r="G20" i="10"/>
  <c r="AF20" i="10" s="1"/>
  <c r="D20" i="10"/>
  <c r="BL20" i="10" s="1"/>
  <c r="BK19" i="10"/>
  <c r="AE19" i="10"/>
  <c r="AH19" i="10" s="1"/>
  <c r="AK19" i="10" s="1"/>
  <c r="AN19" i="10" s="1"/>
  <c r="AQ19" i="10" s="1"/>
  <c r="AT19" i="10" s="1"/>
  <c r="AW19" i="10" s="1"/>
  <c r="AZ19" i="10" s="1"/>
  <c r="BC19" i="10" s="1"/>
  <c r="BF19" i="10" s="1"/>
  <c r="G19" i="10"/>
  <c r="AF19" i="10" s="1"/>
  <c r="D19" i="10"/>
  <c r="BL19" i="10" s="1"/>
  <c r="BK18" i="10"/>
  <c r="AE18" i="10"/>
  <c r="AH18" i="10" s="1"/>
  <c r="AK18" i="10" s="1"/>
  <c r="AN18" i="10" s="1"/>
  <c r="AQ18" i="10" s="1"/>
  <c r="AT18" i="10" s="1"/>
  <c r="AW18" i="10" s="1"/>
  <c r="AZ18" i="10" s="1"/>
  <c r="BC18" i="10" s="1"/>
  <c r="BF18" i="10" s="1"/>
  <c r="G18" i="10"/>
  <c r="AF18" i="10" s="1"/>
  <c r="D18" i="10"/>
  <c r="BL18" i="10" s="1"/>
  <c r="BK17" i="10"/>
  <c r="AE17" i="10"/>
  <c r="AH17" i="10" s="1"/>
  <c r="AK17" i="10" s="1"/>
  <c r="AN17" i="10" s="1"/>
  <c r="AQ17" i="10" s="1"/>
  <c r="AT17" i="10" s="1"/>
  <c r="AW17" i="10" s="1"/>
  <c r="AZ17" i="10" s="1"/>
  <c r="BC17" i="10" s="1"/>
  <c r="BF17" i="10" s="1"/>
  <c r="G17" i="10"/>
  <c r="AF17" i="10" s="1"/>
  <c r="D17" i="10"/>
  <c r="BL17" i="10" s="1"/>
  <c r="BK16" i="10"/>
  <c r="AE16" i="10"/>
  <c r="AH16" i="10" s="1"/>
  <c r="AK16" i="10" s="1"/>
  <c r="AN16" i="10" s="1"/>
  <c r="AQ16" i="10" s="1"/>
  <c r="AT16" i="10" s="1"/>
  <c r="AW16" i="10" s="1"/>
  <c r="AZ16" i="10" s="1"/>
  <c r="BC16" i="10" s="1"/>
  <c r="BF16" i="10" s="1"/>
  <c r="G16" i="10"/>
  <c r="AF16" i="10" s="1"/>
  <c r="D16" i="10"/>
  <c r="BL16" i="10" s="1"/>
  <c r="BK15" i="10"/>
  <c r="AE15" i="10"/>
  <c r="AH15" i="10" s="1"/>
  <c r="AK15" i="10" s="1"/>
  <c r="AN15" i="10" s="1"/>
  <c r="AQ15" i="10" s="1"/>
  <c r="AT15" i="10" s="1"/>
  <c r="AW15" i="10" s="1"/>
  <c r="AZ15" i="10" s="1"/>
  <c r="BC15" i="10" s="1"/>
  <c r="BF15" i="10" s="1"/>
  <c r="G15" i="10"/>
  <c r="AF15" i="10" s="1"/>
  <c r="D15" i="10"/>
  <c r="BL15" i="10" s="1"/>
  <c r="BK14" i="10"/>
  <c r="AE14" i="10"/>
  <c r="AH14" i="10" s="1"/>
  <c r="AK14" i="10" s="1"/>
  <c r="AN14" i="10" s="1"/>
  <c r="AQ14" i="10" s="1"/>
  <c r="AT14" i="10" s="1"/>
  <c r="AW14" i="10" s="1"/>
  <c r="AZ14" i="10" s="1"/>
  <c r="BC14" i="10" s="1"/>
  <c r="BF14" i="10" s="1"/>
  <c r="G14" i="10"/>
  <c r="AF14" i="10" s="1"/>
  <c r="D14" i="10"/>
  <c r="BL14" i="10" s="1"/>
  <c r="BK13" i="10"/>
  <c r="AE13" i="10"/>
  <c r="AH13" i="10" s="1"/>
  <c r="AK13" i="10" s="1"/>
  <c r="AN13" i="10" s="1"/>
  <c r="AQ13" i="10" s="1"/>
  <c r="AT13" i="10" s="1"/>
  <c r="AW13" i="10" s="1"/>
  <c r="AZ13" i="10" s="1"/>
  <c r="BC13" i="10" s="1"/>
  <c r="BF13" i="10" s="1"/>
  <c r="G13" i="10"/>
  <c r="AF13" i="10" s="1"/>
  <c r="D13" i="10"/>
  <c r="BL13" i="10" s="1"/>
  <c r="BJ12" i="10"/>
  <c r="BI12" i="10"/>
  <c r="BH12" i="10"/>
  <c r="BE12" i="10"/>
  <c r="BB12" i="10"/>
  <c r="AY12" i="10"/>
  <c r="AV12" i="10"/>
  <c r="AS12" i="10"/>
  <c r="AP12" i="10"/>
  <c r="AM12" i="10"/>
  <c r="AJ12" i="10"/>
  <c r="AG12" i="10"/>
  <c r="AD12" i="10"/>
  <c r="AC12" i="10"/>
  <c r="AA12" i="10"/>
  <c r="G12" i="10"/>
  <c r="AF12" i="10" s="1"/>
  <c r="D12" i="10"/>
  <c r="BL12" i="10" s="1"/>
  <c r="BK11" i="10"/>
  <c r="AE11" i="10"/>
  <c r="AH11" i="10" s="1"/>
  <c r="G11" i="10"/>
  <c r="AF11" i="10" s="1"/>
  <c r="D11" i="10"/>
  <c r="BL11" i="10" s="1"/>
  <c r="BJ10" i="10"/>
  <c r="BI10" i="10"/>
  <c r="BH10" i="10"/>
  <c r="BE10" i="10"/>
  <c r="BB10" i="10"/>
  <c r="AY10" i="10"/>
  <c r="AV10" i="10"/>
  <c r="AS10" i="10"/>
  <c r="AP10" i="10"/>
  <c r="AM10" i="10"/>
  <c r="AJ10" i="10"/>
  <c r="AG10" i="10"/>
  <c r="AD10" i="10"/>
  <c r="AC10" i="10"/>
  <c r="AA10" i="10"/>
  <c r="Z10" i="10"/>
  <c r="X10" i="10"/>
  <c r="V10" i="10"/>
  <c r="T10" i="10"/>
  <c r="R10" i="10"/>
  <c r="P10" i="10"/>
  <c r="N10" i="10"/>
  <c r="L10" i="10"/>
  <c r="J10" i="10"/>
  <c r="H10" i="10"/>
  <c r="F10" i="10"/>
  <c r="E10" i="10"/>
  <c r="C10" i="10"/>
  <c r="AH8" i="10"/>
  <c r="AJ8" i="10" s="1"/>
  <c r="AK8" i="10" s="1"/>
  <c r="AE8" i="10"/>
  <c r="AF8" i="10" s="1"/>
  <c r="AA8" i="10"/>
  <c r="AB8" i="10" s="1"/>
  <c r="E8" i="10"/>
  <c r="F8" i="10" s="1"/>
  <c r="G8" i="10" s="1"/>
  <c r="H8" i="10" s="1"/>
  <c r="I8" i="10" s="1"/>
  <c r="J8" i="10" s="1"/>
  <c r="K8" i="10" s="1"/>
  <c r="L8" i="10" s="1"/>
  <c r="M8" i="10" s="1"/>
  <c r="N8" i="10" s="1"/>
  <c r="O8" i="10" s="1"/>
  <c r="P8" i="10" s="1"/>
  <c r="Q8" i="10" s="1"/>
  <c r="R8" i="10" s="1"/>
  <c r="S8" i="10" s="1"/>
  <c r="T8" i="10" s="1"/>
  <c r="U8" i="10" s="1"/>
  <c r="V8" i="10" s="1"/>
  <c r="W8" i="10" s="1"/>
  <c r="X8" i="10" s="1"/>
  <c r="Y8" i="10" s="1"/>
  <c r="Z8" i="10" s="1"/>
  <c r="BK131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AB114" i="9"/>
  <c r="BH113" i="9"/>
  <c r="C113" i="9"/>
  <c r="D113" i="9" s="1"/>
  <c r="Z113" i="9" s="1"/>
  <c r="BK112" i="9"/>
  <c r="AE112" i="9"/>
  <c r="AH112" i="9" s="1"/>
  <c r="AK112" i="9" s="1"/>
  <c r="AN112" i="9" s="1"/>
  <c r="AQ112" i="9" s="1"/>
  <c r="AT112" i="9" s="1"/>
  <c r="AW112" i="9" s="1"/>
  <c r="AZ112" i="9" s="1"/>
  <c r="BC112" i="9" s="1"/>
  <c r="BF112" i="9" s="1"/>
  <c r="I112" i="9"/>
  <c r="AI112" i="9" s="1"/>
  <c r="G112" i="9"/>
  <c r="AF112" i="9" s="1"/>
  <c r="D112" i="9"/>
  <c r="BK111" i="9"/>
  <c r="AE111" i="9"/>
  <c r="AH111" i="9" s="1"/>
  <c r="AK111" i="9" s="1"/>
  <c r="AN111" i="9" s="1"/>
  <c r="AQ111" i="9" s="1"/>
  <c r="AT111" i="9" s="1"/>
  <c r="AW111" i="9" s="1"/>
  <c r="AZ111" i="9" s="1"/>
  <c r="BC111" i="9" s="1"/>
  <c r="BF111" i="9" s="1"/>
  <c r="I111" i="9"/>
  <c r="AI111" i="9" s="1"/>
  <c r="G111" i="9"/>
  <c r="AF111" i="9" s="1"/>
  <c r="D111" i="9"/>
  <c r="BK110" i="9"/>
  <c r="AE110" i="9"/>
  <c r="AH110" i="9" s="1"/>
  <c r="AK110" i="9" s="1"/>
  <c r="AN110" i="9" s="1"/>
  <c r="AQ110" i="9" s="1"/>
  <c r="AT110" i="9" s="1"/>
  <c r="AW110" i="9" s="1"/>
  <c r="AZ110" i="9" s="1"/>
  <c r="BC110" i="9" s="1"/>
  <c r="BF110" i="9" s="1"/>
  <c r="I110" i="9"/>
  <c r="AI110" i="9" s="1"/>
  <c r="G110" i="9"/>
  <c r="AF110" i="9" s="1"/>
  <c r="D110" i="9"/>
  <c r="BK109" i="9"/>
  <c r="AE109" i="9"/>
  <c r="AH109" i="9" s="1"/>
  <c r="AK109" i="9" s="1"/>
  <c r="AN109" i="9" s="1"/>
  <c r="AQ109" i="9" s="1"/>
  <c r="AT109" i="9" s="1"/>
  <c r="AW109" i="9" s="1"/>
  <c r="AZ109" i="9" s="1"/>
  <c r="BC109" i="9" s="1"/>
  <c r="BF109" i="9" s="1"/>
  <c r="I109" i="9"/>
  <c r="AI109" i="9" s="1"/>
  <c r="G109" i="9"/>
  <c r="AF109" i="9" s="1"/>
  <c r="D109" i="9"/>
  <c r="BK108" i="9"/>
  <c r="AE108" i="9"/>
  <c r="AH108" i="9" s="1"/>
  <c r="AK108" i="9" s="1"/>
  <c r="AN108" i="9" s="1"/>
  <c r="AQ108" i="9" s="1"/>
  <c r="AT108" i="9" s="1"/>
  <c r="AW108" i="9" s="1"/>
  <c r="AZ108" i="9" s="1"/>
  <c r="BC108" i="9" s="1"/>
  <c r="BF108" i="9" s="1"/>
  <c r="I108" i="9"/>
  <c r="AI108" i="9" s="1"/>
  <c r="G108" i="9"/>
  <c r="AF108" i="9" s="1"/>
  <c r="D108" i="9"/>
  <c r="BK107" i="9"/>
  <c r="AE107" i="9"/>
  <c r="AH107" i="9" s="1"/>
  <c r="AK107" i="9" s="1"/>
  <c r="AN107" i="9" s="1"/>
  <c r="AQ107" i="9" s="1"/>
  <c r="AT107" i="9" s="1"/>
  <c r="AW107" i="9" s="1"/>
  <c r="AZ107" i="9" s="1"/>
  <c r="BC107" i="9" s="1"/>
  <c r="BF107" i="9" s="1"/>
  <c r="I107" i="9"/>
  <c r="AI107" i="9" s="1"/>
  <c r="G107" i="9"/>
  <c r="AF107" i="9" s="1"/>
  <c r="D107" i="9"/>
  <c r="BK106" i="9"/>
  <c r="AE106" i="9"/>
  <c r="AH106" i="9" s="1"/>
  <c r="AK106" i="9" s="1"/>
  <c r="AN106" i="9" s="1"/>
  <c r="AQ106" i="9" s="1"/>
  <c r="AT106" i="9" s="1"/>
  <c r="AW106" i="9" s="1"/>
  <c r="AZ106" i="9" s="1"/>
  <c r="BC106" i="9" s="1"/>
  <c r="BF106" i="9" s="1"/>
  <c r="I106" i="9"/>
  <c r="AI106" i="9" s="1"/>
  <c r="G106" i="9"/>
  <c r="AF106" i="9" s="1"/>
  <c r="D106" i="9"/>
  <c r="BK105" i="9"/>
  <c r="AE105" i="9"/>
  <c r="AH105" i="9" s="1"/>
  <c r="AK105" i="9" s="1"/>
  <c r="AN105" i="9" s="1"/>
  <c r="AQ105" i="9" s="1"/>
  <c r="AT105" i="9" s="1"/>
  <c r="AW105" i="9" s="1"/>
  <c r="AZ105" i="9" s="1"/>
  <c r="BC105" i="9" s="1"/>
  <c r="BF105" i="9" s="1"/>
  <c r="I105" i="9"/>
  <c r="AI105" i="9" s="1"/>
  <c r="G105" i="9"/>
  <c r="AF105" i="9" s="1"/>
  <c r="D105" i="9"/>
  <c r="BL105" i="9" s="1"/>
  <c r="BK104" i="9"/>
  <c r="AE104" i="9"/>
  <c r="AH104" i="9" s="1"/>
  <c r="AK104" i="9" s="1"/>
  <c r="AN104" i="9" s="1"/>
  <c r="AQ104" i="9" s="1"/>
  <c r="AT104" i="9" s="1"/>
  <c r="AW104" i="9" s="1"/>
  <c r="AZ104" i="9" s="1"/>
  <c r="BC104" i="9" s="1"/>
  <c r="BF104" i="9" s="1"/>
  <c r="I104" i="9"/>
  <c r="AI104" i="9" s="1"/>
  <c r="G104" i="9"/>
  <c r="AF104" i="9" s="1"/>
  <c r="D104" i="9"/>
  <c r="BL104" i="9" s="1"/>
  <c r="BK103" i="9"/>
  <c r="AE103" i="9"/>
  <c r="AH103" i="9" s="1"/>
  <c r="AK103" i="9" s="1"/>
  <c r="AN103" i="9" s="1"/>
  <c r="AQ103" i="9" s="1"/>
  <c r="AT103" i="9" s="1"/>
  <c r="AW103" i="9" s="1"/>
  <c r="AZ103" i="9" s="1"/>
  <c r="BC103" i="9" s="1"/>
  <c r="BF103" i="9" s="1"/>
  <c r="I103" i="9"/>
  <c r="AI103" i="9" s="1"/>
  <c r="G103" i="9"/>
  <c r="AF103" i="9" s="1"/>
  <c r="D103" i="9"/>
  <c r="BL103" i="9" s="1"/>
  <c r="BK102" i="9"/>
  <c r="AE102" i="9"/>
  <c r="AH102" i="9" s="1"/>
  <c r="AK102" i="9" s="1"/>
  <c r="AN102" i="9" s="1"/>
  <c r="AQ102" i="9" s="1"/>
  <c r="AT102" i="9" s="1"/>
  <c r="AW102" i="9" s="1"/>
  <c r="AZ102" i="9" s="1"/>
  <c r="BC102" i="9" s="1"/>
  <c r="BF102" i="9" s="1"/>
  <c r="I102" i="9"/>
  <c r="AI102" i="9" s="1"/>
  <c r="G102" i="9"/>
  <c r="AF102" i="9" s="1"/>
  <c r="D102" i="9"/>
  <c r="BL102" i="9" s="1"/>
  <c r="BJ101" i="9"/>
  <c r="BI101" i="9"/>
  <c r="BH101" i="9"/>
  <c r="BE101" i="9"/>
  <c r="BB101" i="9"/>
  <c r="AY101" i="9"/>
  <c r="AV101" i="9"/>
  <c r="AS101" i="9"/>
  <c r="AP101" i="9"/>
  <c r="AM101" i="9"/>
  <c r="AJ101" i="9"/>
  <c r="AG101" i="9"/>
  <c r="AD101" i="9"/>
  <c r="AC101" i="9"/>
  <c r="AA101" i="9"/>
  <c r="BK101" i="9" s="1"/>
  <c r="Z101" i="9"/>
  <c r="X101" i="9"/>
  <c r="V101" i="9"/>
  <c r="T101" i="9"/>
  <c r="R101" i="9"/>
  <c r="P101" i="9"/>
  <c r="N101" i="9"/>
  <c r="L101" i="9"/>
  <c r="J101" i="9"/>
  <c r="H101" i="9"/>
  <c r="F101" i="9"/>
  <c r="E101" i="9"/>
  <c r="C101" i="9"/>
  <c r="BK100" i="9"/>
  <c r="AE100" i="9"/>
  <c r="AH100" i="9" s="1"/>
  <c r="AK100" i="9" s="1"/>
  <c r="AN100" i="9" s="1"/>
  <c r="AQ100" i="9" s="1"/>
  <c r="AT100" i="9" s="1"/>
  <c r="AW100" i="9" s="1"/>
  <c r="AZ100" i="9" s="1"/>
  <c r="BC100" i="9" s="1"/>
  <c r="BF100" i="9" s="1"/>
  <c r="G100" i="9"/>
  <c r="AF100" i="9" s="1"/>
  <c r="D100" i="9"/>
  <c r="BK99" i="9"/>
  <c r="AE99" i="9"/>
  <c r="AH99" i="9" s="1"/>
  <c r="AK99" i="9" s="1"/>
  <c r="AN99" i="9" s="1"/>
  <c r="AQ99" i="9" s="1"/>
  <c r="AT99" i="9" s="1"/>
  <c r="AW99" i="9" s="1"/>
  <c r="AZ99" i="9" s="1"/>
  <c r="BC99" i="9" s="1"/>
  <c r="BF99" i="9" s="1"/>
  <c r="G99" i="9"/>
  <c r="AF99" i="9" s="1"/>
  <c r="D99" i="9"/>
  <c r="BK98" i="9"/>
  <c r="AE98" i="9"/>
  <c r="AH98" i="9" s="1"/>
  <c r="AK98" i="9" s="1"/>
  <c r="AN98" i="9" s="1"/>
  <c r="AQ98" i="9" s="1"/>
  <c r="AT98" i="9" s="1"/>
  <c r="AW98" i="9" s="1"/>
  <c r="AZ98" i="9" s="1"/>
  <c r="BC98" i="9" s="1"/>
  <c r="BF98" i="9" s="1"/>
  <c r="G98" i="9"/>
  <c r="AF98" i="9" s="1"/>
  <c r="D98" i="9"/>
  <c r="BK97" i="9"/>
  <c r="AE97" i="9"/>
  <c r="AH97" i="9" s="1"/>
  <c r="AK97" i="9" s="1"/>
  <c r="AN97" i="9" s="1"/>
  <c r="AQ97" i="9" s="1"/>
  <c r="AT97" i="9" s="1"/>
  <c r="AW97" i="9" s="1"/>
  <c r="AZ97" i="9" s="1"/>
  <c r="BC97" i="9" s="1"/>
  <c r="BF97" i="9" s="1"/>
  <c r="G97" i="9"/>
  <c r="AF97" i="9" s="1"/>
  <c r="D97" i="9"/>
  <c r="BK96" i="9"/>
  <c r="AE96" i="9"/>
  <c r="AH96" i="9" s="1"/>
  <c r="AK96" i="9" s="1"/>
  <c r="AN96" i="9" s="1"/>
  <c r="AQ96" i="9" s="1"/>
  <c r="AT96" i="9" s="1"/>
  <c r="AW96" i="9" s="1"/>
  <c r="AZ96" i="9" s="1"/>
  <c r="BC96" i="9" s="1"/>
  <c r="BF96" i="9" s="1"/>
  <c r="G96" i="9"/>
  <c r="AF96" i="9" s="1"/>
  <c r="D96" i="9"/>
  <c r="BL96" i="9" s="1"/>
  <c r="BK95" i="9"/>
  <c r="AE95" i="9"/>
  <c r="AH95" i="9" s="1"/>
  <c r="AK95" i="9" s="1"/>
  <c r="AN95" i="9" s="1"/>
  <c r="AQ95" i="9" s="1"/>
  <c r="AT95" i="9" s="1"/>
  <c r="AW95" i="9" s="1"/>
  <c r="AZ95" i="9" s="1"/>
  <c r="BC95" i="9" s="1"/>
  <c r="BF95" i="9" s="1"/>
  <c r="G95" i="9"/>
  <c r="AF95" i="9" s="1"/>
  <c r="D95" i="9"/>
  <c r="BL95" i="9" s="1"/>
  <c r="BK94" i="9"/>
  <c r="BH94" i="9"/>
  <c r="BH91" i="9" s="1"/>
  <c r="BE94" i="9"/>
  <c r="BE91" i="9" s="1"/>
  <c r="BB94" i="9"/>
  <c r="BB91" i="9" s="1"/>
  <c r="AY94" i="9"/>
  <c r="AY91" i="9" s="1"/>
  <c r="AV94" i="9"/>
  <c r="AV91" i="9" s="1"/>
  <c r="AS94" i="9"/>
  <c r="AS91" i="9" s="1"/>
  <c r="AP94" i="9"/>
  <c r="AP91" i="9" s="1"/>
  <c r="AM94" i="9"/>
  <c r="AM91" i="9" s="1"/>
  <c r="AJ94" i="9"/>
  <c r="AJ91" i="9" s="1"/>
  <c r="AG94" i="9"/>
  <c r="AG91" i="9" s="1"/>
  <c r="AD94" i="9"/>
  <c r="AD91" i="9" s="1"/>
  <c r="AC94" i="9"/>
  <c r="Z94" i="9"/>
  <c r="Z91" i="9" s="1"/>
  <c r="X94" i="9"/>
  <c r="X91" i="9" s="1"/>
  <c r="V94" i="9"/>
  <c r="V91" i="9" s="1"/>
  <c r="T94" i="9"/>
  <c r="T91" i="9" s="1"/>
  <c r="R94" i="9"/>
  <c r="R91" i="9" s="1"/>
  <c r="P94" i="9"/>
  <c r="P91" i="9" s="1"/>
  <c r="N94" i="9"/>
  <c r="N91" i="9" s="1"/>
  <c r="L94" i="9"/>
  <c r="L91" i="9" s="1"/>
  <c r="J94" i="9"/>
  <c r="J91" i="9" s="1"/>
  <c r="H94" i="9"/>
  <c r="H91" i="9" s="1"/>
  <c r="F94" i="9"/>
  <c r="F91" i="9" s="1"/>
  <c r="E94" i="9"/>
  <c r="C94" i="9"/>
  <c r="C91" i="9" s="1"/>
  <c r="BK93" i="9"/>
  <c r="AE93" i="9"/>
  <c r="AH93" i="9" s="1"/>
  <c r="AK93" i="9" s="1"/>
  <c r="AN93" i="9" s="1"/>
  <c r="AQ93" i="9" s="1"/>
  <c r="AT93" i="9" s="1"/>
  <c r="AW93" i="9" s="1"/>
  <c r="AZ93" i="9" s="1"/>
  <c r="BC93" i="9" s="1"/>
  <c r="BF93" i="9" s="1"/>
  <c r="G93" i="9"/>
  <c r="AF93" i="9" s="1"/>
  <c r="D93" i="9"/>
  <c r="BL93" i="9" s="1"/>
  <c r="BK92" i="9"/>
  <c r="AE92" i="9"/>
  <c r="AH92" i="9" s="1"/>
  <c r="G92" i="9"/>
  <c r="AF92" i="9" s="1"/>
  <c r="D92" i="9"/>
  <c r="BL92" i="9" s="1"/>
  <c r="BJ91" i="9"/>
  <c r="BI91" i="9"/>
  <c r="AA91" i="9"/>
  <c r="BK91" i="9" s="1"/>
  <c r="BK86" i="9"/>
  <c r="AE86" i="9"/>
  <c r="G86" i="9"/>
  <c r="D86" i="9"/>
  <c r="BL86" i="9" s="1"/>
  <c r="BK85" i="9"/>
  <c r="AE85" i="9"/>
  <c r="AH85" i="9" s="1"/>
  <c r="G85" i="9"/>
  <c r="AF85" i="9" s="1"/>
  <c r="D85" i="9"/>
  <c r="BL85" i="9" s="1"/>
  <c r="BJ84" i="9"/>
  <c r="BI84" i="9"/>
  <c r="BH84" i="9"/>
  <c r="BE84" i="9"/>
  <c r="BB84" i="9"/>
  <c r="AY84" i="9"/>
  <c r="AV84" i="9"/>
  <c r="AS84" i="9"/>
  <c r="AP84" i="9"/>
  <c r="AM84" i="9"/>
  <c r="AJ84" i="9"/>
  <c r="AG84" i="9"/>
  <c r="AD84" i="9"/>
  <c r="AC84" i="9"/>
  <c r="AA84" i="9"/>
  <c r="BK84" i="9" s="1"/>
  <c r="Z84" i="9"/>
  <c r="X84" i="9"/>
  <c r="V84" i="9"/>
  <c r="T84" i="9"/>
  <c r="R84" i="9"/>
  <c r="P84" i="9"/>
  <c r="N84" i="9"/>
  <c r="L84" i="9"/>
  <c r="J84" i="9"/>
  <c r="H84" i="9"/>
  <c r="F84" i="9"/>
  <c r="E84" i="9"/>
  <c r="C84" i="9"/>
  <c r="BK83" i="9"/>
  <c r="AE83" i="9"/>
  <c r="AH83" i="9" s="1"/>
  <c r="AK83" i="9" s="1"/>
  <c r="AN83" i="9" s="1"/>
  <c r="AQ83" i="9" s="1"/>
  <c r="AT83" i="9" s="1"/>
  <c r="AW83" i="9" s="1"/>
  <c r="AZ83" i="9" s="1"/>
  <c r="BC83" i="9" s="1"/>
  <c r="BF83" i="9" s="1"/>
  <c r="G83" i="9"/>
  <c r="AF83" i="9" s="1"/>
  <c r="D83" i="9"/>
  <c r="BL83" i="9" s="1"/>
  <c r="BK82" i="9"/>
  <c r="AE82" i="9"/>
  <c r="AH82" i="9" s="1"/>
  <c r="G82" i="9"/>
  <c r="AF82" i="9" s="1"/>
  <c r="D82" i="9"/>
  <c r="BL82" i="9" s="1"/>
  <c r="BJ81" i="9"/>
  <c r="BI81" i="9"/>
  <c r="BH81" i="9"/>
  <c r="BE81" i="9"/>
  <c r="BB81" i="9"/>
  <c r="AY81" i="9"/>
  <c r="AV81" i="9"/>
  <c r="AS81" i="9"/>
  <c r="AP81" i="9"/>
  <c r="AM81" i="9"/>
  <c r="AJ81" i="9"/>
  <c r="AG81" i="9"/>
  <c r="AD81" i="9"/>
  <c r="AC81" i="9"/>
  <c r="AA81" i="9"/>
  <c r="BK81" i="9" s="1"/>
  <c r="Z81" i="9"/>
  <c r="X81" i="9"/>
  <c r="V81" i="9"/>
  <c r="T81" i="9"/>
  <c r="R81" i="9"/>
  <c r="P81" i="9"/>
  <c r="N81" i="9"/>
  <c r="L81" i="9"/>
  <c r="J81" i="9"/>
  <c r="H81" i="9"/>
  <c r="F81" i="9"/>
  <c r="E81" i="9"/>
  <c r="C81" i="9"/>
  <c r="BK80" i="9"/>
  <c r="AE80" i="9"/>
  <c r="AH80" i="9" s="1"/>
  <c r="AK80" i="9" s="1"/>
  <c r="AN80" i="9" s="1"/>
  <c r="AQ80" i="9" s="1"/>
  <c r="AT80" i="9" s="1"/>
  <c r="AW80" i="9" s="1"/>
  <c r="AZ80" i="9" s="1"/>
  <c r="BC80" i="9" s="1"/>
  <c r="BF80" i="9" s="1"/>
  <c r="G80" i="9"/>
  <c r="AF80" i="9" s="1"/>
  <c r="D80" i="9"/>
  <c r="BL80" i="9" s="1"/>
  <c r="BK79" i="9"/>
  <c r="AE79" i="9"/>
  <c r="AH79" i="9" s="1"/>
  <c r="G79" i="9"/>
  <c r="AF79" i="9" s="1"/>
  <c r="D79" i="9"/>
  <c r="BL79" i="9" s="1"/>
  <c r="BJ78" i="9"/>
  <c r="BI78" i="9"/>
  <c r="BH78" i="9"/>
  <c r="BE78" i="9"/>
  <c r="BB78" i="9"/>
  <c r="AY78" i="9"/>
  <c r="AV78" i="9"/>
  <c r="AS78" i="9"/>
  <c r="AP78" i="9"/>
  <c r="AM78" i="9"/>
  <c r="AJ78" i="9"/>
  <c r="AG78" i="9"/>
  <c r="AD78" i="9"/>
  <c r="AC78" i="9"/>
  <c r="AA78" i="9"/>
  <c r="BK78" i="9" s="1"/>
  <c r="Z78" i="9"/>
  <c r="X78" i="9"/>
  <c r="V78" i="9"/>
  <c r="T78" i="9"/>
  <c r="R78" i="9"/>
  <c r="P78" i="9"/>
  <c r="N78" i="9"/>
  <c r="L78" i="9"/>
  <c r="J78" i="9"/>
  <c r="H78" i="9"/>
  <c r="F78" i="9"/>
  <c r="E78" i="9"/>
  <c r="C78" i="9"/>
  <c r="BK73" i="9"/>
  <c r="BG73" i="9"/>
  <c r="BD73" i="9"/>
  <c r="BA73" i="9"/>
  <c r="AX73" i="9"/>
  <c r="AU73" i="9"/>
  <c r="AR73" i="9"/>
  <c r="AO73" i="9"/>
  <c r="AL73" i="9"/>
  <c r="AI73" i="9"/>
  <c r="AE73" i="9"/>
  <c r="G73" i="9"/>
  <c r="AF73" i="9" s="1"/>
  <c r="D73" i="9"/>
  <c r="AB73" i="9" s="1"/>
  <c r="BK72" i="9"/>
  <c r="BG72" i="9"/>
  <c r="BD72" i="9"/>
  <c r="BA72" i="9"/>
  <c r="AX72" i="9"/>
  <c r="AU72" i="9"/>
  <c r="AR72" i="9"/>
  <c r="AO72" i="9"/>
  <c r="AL72" i="9"/>
  <c r="AI72" i="9"/>
  <c r="AE72" i="9"/>
  <c r="G72" i="9"/>
  <c r="AF72" i="9" s="1"/>
  <c r="D72" i="9"/>
  <c r="AB72" i="9" s="1"/>
  <c r="BK71" i="9"/>
  <c r="BG71" i="9"/>
  <c r="BD71" i="9"/>
  <c r="BA71" i="9"/>
  <c r="AX71" i="9"/>
  <c r="AU71" i="9"/>
  <c r="AR71" i="9"/>
  <c r="AO71" i="9"/>
  <c r="AL71" i="9"/>
  <c r="AI71" i="9"/>
  <c r="AE71" i="9"/>
  <c r="G71" i="9"/>
  <c r="AF71" i="9" s="1"/>
  <c r="D71" i="9"/>
  <c r="AB71" i="9" s="1"/>
  <c r="BK70" i="9"/>
  <c r="BG70" i="9"/>
  <c r="BD70" i="9"/>
  <c r="BA70" i="9"/>
  <c r="AX70" i="9"/>
  <c r="AU70" i="9"/>
  <c r="AR70" i="9"/>
  <c r="AO70" i="9"/>
  <c r="AL70" i="9"/>
  <c r="AI70" i="9"/>
  <c r="AE70" i="9"/>
  <c r="G70" i="9"/>
  <c r="AF70" i="9" s="1"/>
  <c r="D70" i="9"/>
  <c r="AB70" i="9" s="1"/>
  <c r="BK69" i="9"/>
  <c r="BG69" i="9"/>
  <c r="BD69" i="9"/>
  <c r="BA69" i="9"/>
  <c r="AX69" i="9"/>
  <c r="AU69" i="9"/>
  <c r="AR69" i="9"/>
  <c r="AO69" i="9"/>
  <c r="AL69" i="9"/>
  <c r="AI69" i="9"/>
  <c r="AE69" i="9"/>
  <c r="G69" i="9"/>
  <c r="AF69" i="9" s="1"/>
  <c r="D69" i="9"/>
  <c r="AB69" i="9" s="1"/>
  <c r="BK68" i="9"/>
  <c r="BG68" i="9"/>
  <c r="BD68" i="9"/>
  <c r="BA68" i="9"/>
  <c r="AX68" i="9"/>
  <c r="AU68" i="9"/>
  <c r="AR68" i="9"/>
  <c r="AO68" i="9"/>
  <c r="AL68" i="9"/>
  <c r="AI68" i="9"/>
  <c r="AE68" i="9"/>
  <c r="G68" i="9"/>
  <c r="AF68" i="9" s="1"/>
  <c r="D68" i="9"/>
  <c r="AB68" i="9" s="1"/>
  <c r="BK67" i="9"/>
  <c r="BG67" i="9"/>
  <c r="BD67" i="9"/>
  <c r="BA67" i="9"/>
  <c r="AX67" i="9"/>
  <c r="AU67" i="9"/>
  <c r="AR67" i="9"/>
  <c r="AO67" i="9"/>
  <c r="AL67" i="9"/>
  <c r="AI67" i="9"/>
  <c r="AE67" i="9"/>
  <c r="G67" i="9"/>
  <c r="AF67" i="9" s="1"/>
  <c r="D67" i="9"/>
  <c r="AB67" i="9" s="1"/>
  <c r="BK66" i="9"/>
  <c r="BG66" i="9"/>
  <c r="BD66" i="9"/>
  <c r="BA66" i="9"/>
  <c r="AX66" i="9"/>
  <c r="AU66" i="9"/>
  <c r="AR66" i="9"/>
  <c r="AO66" i="9"/>
  <c r="AL66" i="9"/>
  <c r="AI66" i="9"/>
  <c r="AE66" i="9"/>
  <c r="G66" i="9"/>
  <c r="AF66" i="9" s="1"/>
  <c r="D66" i="9"/>
  <c r="AB66" i="9" s="1"/>
  <c r="BK65" i="9"/>
  <c r="BG65" i="9"/>
  <c r="BD65" i="9"/>
  <c r="BA65" i="9"/>
  <c r="AX65" i="9"/>
  <c r="AU65" i="9"/>
  <c r="AR65" i="9"/>
  <c r="AO65" i="9"/>
  <c r="AL65" i="9"/>
  <c r="AI65" i="9"/>
  <c r="AE65" i="9"/>
  <c r="G65" i="9"/>
  <c r="AF65" i="9" s="1"/>
  <c r="D65" i="9"/>
  <c r="AB65" i="9" s="1"/>
  <c r="BK64" i="9"/>
  <c r="BG64" i="9"/>
  <c r="BD64" i="9"/>
  <c r="BA64" i="9"/>
  <c r="AX64" i="9"/>
  <c r="AU64" i="9"/>
  <c r="AR64" i="9"/>
  <c r="AO64" i="9"/>
  <c r="AL64" i="9"/>
  <c r="AI64" i="9"/>
  <c r="AE64" i="9"/>
  <c r="G64" i="9"/>
  <c r="AF64" i="9" s="1"/>
  <c r="D64" i="9"/>
  <c r="AB64" i="9" s="1"/>
  <c r="BK63" i="9"/>
  <c r="BG63" i="9"/>
  <c r="BD63" i="9"/>
  <c r="BA63" i="9"/>
  <c r="AX63" i="9"/>
  <c r="AU63" i="9"/>
  <c r="AR63" i="9"/>
  <c r="AO63" i="9"/>
  <c r="AL63" i="9"/>
  <c r="AI63" i="9"/>
  <c r="AE63" i="9"/>
  <c r="G63" i="9"/>
  <c r="AF63" i="9" s="1"/>
  <c r="D63" i="9"/>
  <c r="BK62" i="9"/>
  <c r="BG62" i="9"/>
  <c r="BD62" i="9"/>
  <c r="BA62" i="9"/>
  <c r="AX62" i="9"/>
  <c r="AU62" i="9"/>
  <c r="AR62" i="9"/>
  <c r="AO62" i="9"/>
  <c r="AL62" i="9"/>
  <c r="AI62" i="9"/>
  <c r="AE62" i="9"/>
  <c r="G62" i="9"/>
  <c r="AF62" i="9" s="1"/>
  <c r="D62" i="9"/>
  <c r="BL62" i="9" s="1"/>
  <c r="BK61" i="9"/>
  <c r="AE61" i="9"/>
  <c r="AH61" i="9" s="1"/>
  <c r="AK61" i="9" s="1"/>
  <c r="AN61" i="9" s="1"/>
  <c r="AQ61" i="9" s="1"/>
  <c r="AT61" i="9" s="1"/>
  <c r="AW61" i="9" s="1"/>
  <c r="AZ61" i="9" s="1"/>
  <c r="BC61" i="9" s="1"/>
  <c r="BF61" i="9" s="1"/>
  <c r="G61" i="9"/>
  <c r="AF61" i="9" s="1"/>
  <c r="D61" i="9"/>
  <c r="BL61" i="9" s="1"/>
  <c r="BK60" i="9"/>
  <c r="BG60" i="9"/>
  <c r="BD60" i="9"/>
  <c r="BA60" i="9"/>
  <c r="AX60" i="9"/>
  <c r="AU60" i="9"/>
  <c r="AR60" i="9"/>
  <c r="AO60" i="9"/>
  <c r="AL60" i="9"/>
  <c r="AI60" i="9"/>
  <c r="AE60" i="9"/>
  <c r="G60" i="9"/>
  <c r="AF60" i="9" s="1"/>
  <c r="D60" i="9"/>
  <c r="BL60" i="9" s="1"/>
  <c r="BK59" i="9"/>
  <c r="BG59" i="9"/>
  <c r="BD59" i="9"/>
  <c r="BA59" i="9"/>
  <c r="AX59" i="9"/>
  <c r="AU59" i="9"/>
  <c r="AR59" i="9"/>
  <c r="AO59" i="9"/>
  <c r="AL59" i="9"/>
  <c r="AI59" i="9"/>
  <c r="AE59" i="9"/>
  <c r="G59" i="9"/>
  <c r="AF59" i="9" s="1"/>
  <c r="D59" i="9"/>
  <c r="BL59" i="9" s="1"/>
  <c r="BK58" i="9"/>
  <c r="AE58" i="9"/>
  <c r="AH58" i="9" s="1"/>
  <c r="AK58" i="9" s="1"/>
  <c r="AN58" i="9" s="1"/>
  <c r="AQ58" i="9" s="1"/>
  <c r="AT58" i="9" s="1"/>
  <c r="AW58" i="9" s="1"/>
  <c r="AZ58" i="9" s="1"/>
  <c r="BC58" i="9" s="1"/>
  <c r="BF58" i="9" s="1"/>
  <c r="G58" i="9"/>
  <c r="AF58" i="9" s="1"/>
  <c r="D58" i="9"/>
  <c r="BL58" i="9" s="1"/>
  <c r="BK57" i="9"/>
  <c r="BG57" i="9"/>
  <c r="BD57" i="9"/>
  <c r="BA57" i="9"/>
  <c r="AX57" i="9"/>
  <c r="AU57" i="9"/>
  <c r="AR57" i="9"/>
  <c r="AO57" i="9"/>
  <c r="AL57" i="9"/>
  <c r="AI57" i="9"/>
  <c r="AE57" i="9"/>
  <c r="G57" i="9"/>
  <c r="AF57" i="9" s="1"/>
  <c r="D57" i="9"/>
  <c r="BL57" i="9" s="1"/>
  <c r="BK56" i="9"/>
  <c r="AE56" i="9"/>
  <c r="AH56" i="9" s="1"/>
  <c r="AK56" i="9" s="1"/>
  <c r="AN56" i="9" s="1"/>
  <c r="AQ56" i="9" s="1"/>
  <c r="AT56" i="9" s="1"/>
  <c r="AW56" i="9" s="1"/>
  <c r="AZ56" i="9" s="1"/>
  <c r="BC56" i="9" s="1"/>
  <c r="BF56" i="9" s="1"/>
  <c r="G56" i="9"/>
  <c r="AF56" i="9" s="1"/>
  <c r="D56" i="9"/>
  <c r="BL56" i="9" s="1"/>
  <c r="BK55" i="9"/>
  <c r="AE55" i="9"/>
  <c r="AH55" i="9" s="1"/>
  <c r="G55" i="9"/>
  <c r="AF55" i="9" s="1"/>
  <c r="D55" i="9"/>
  <c r="BL55" i="9" s="1"/>
  <c r="BK54" i="9"/>
  <c r="BG54" i="9"/>
  <c r="BD54" i="9"/>
  <c r="BA54" i="9"/>
  <c r="AX54" i="9"/>
  <c r="AU54" i="9"/>
  <c r="AR54" i="9"/>
  <c r="AO54" i="9"/>
  <c r="AL54" i="9"/>
  <c r="AI54" i="9"/>
  <c r="AE54" i="9"/>
  <c r="G54" i="9"/>
  <c r="AF54" i="9" s="1"/>
  <c r="D54" i="9"/>
  <c r="BL54" i="9" s="1"/>
  <c r="BK53" i="9"/>
  <c r="AE53" i="9"/>
  <c r="AH53" i="9" s="1"/>
  <c r="AK53" i="9" s="1"/>
  <c r="AN53" i="9" s="1"/>
  <c r="AQ53" i="9" s="1"/>
  <c r="AT53" i="9" s="1"/>
  <c r="AW53" i="9" s="1"/>
  <c r="AZ53" i="9" s="1"/>
  <c r="BC53" i="9" s="1"/>
  <c r="BF53" i="9" s="1"/>
  <c r="G53" i="9"/>
  <c r="AF53" i="9" s="1"/>
  <c r="D53" i="9"/>
  <c r="BL53" i="9" s="1"/>
  <c r="BK52" i="9"/>
  <c r="BG52" i="9"/>
  <c r="BD52" i="9"/>
  <c r="BA52" i="9"/>
  <c r="AX52" i="9"/>
  <c r="AU52" i="9"/>
  <c r="AR52" i="9"/>
  <c r="AO52" i="9"/>
  <c r="AL52" i="9"/>
  <c r="AI52" i="9"/>
  <c r="AE52" i="9"/>
  <c r="G52" i="9"/>
  <c r="AF52" i="9" s="1"/>
  <c r="D52" i="9"/>
  <c r="BL52" i="9" s="1"/>
  <c r="BK51" i="9"/>
  <c r="BG51" i="9"/>
  <c r="BD51" i="9"/>
  <c r="BA51" i="9"/>
  <c r="AX51" i="9"/>
  <c r="AU51" i="9"/>
  <c r="AR51" i="9"/>
  <c r="AO51" i="9"/>
  <c r="AL51" i="9"/>
  <c r="AI51" i="9"/>
  <c r="AE51" i="9"/>
  <c r="G51" i="9"/>
  <c r="AF51" i="9" s="1"/>
  <c r="D51" i="9"/>
  <c r="BL51" i="9" s="1"/>
  <c r="BK50" i="9"/>
  <c r="BG50" i="9"/>
  <c r="BD50" i="9"/>
  <c r="BA50" i="9"/>
  <c r="AX50" i="9"/>
  <c r="AU50" i="9"/>
  <c r="AR50" i="9"/>
  <c r="AO50" i="9"/>
  <c r="AL50" i="9"/>
  <c r="AI50" i="9"/>
  <c r="AE50" i="9"/>
  <c r="G50" i="9"/>
  <c r="AF50" i="9" s="1"/>
  <c r="D50" i="9"/>
  <c r="BL50" i="9" s="1"/>
  <c r="BJ49" i="9"/>
  <c r="BJ47" i="9" s="1"/>
  <c r="BI49" i="9"/>
  <c r="BI47" i="9" s="1"/>
  <c r="BH49" i="9"/>
  <c r="BH47" i="9" s="1"/>
  <c r="BF49" i="9"/>
  <c r="BE49" i="9"/>
  <c r="BE47" i="9" s="1"/>
  <c r="BC49" i="9"/>
  <c r="BB49" i="9"/>
  <c r="BB47" i="9" s="1"/>
  <c r="AZ49" i="9"/>
  <c r="AY49" i="9"/>
  <c r="AY47" i="9" s="1"/>
  <c r="AW49" i="9"/>
  <c r="AV49" i="9"/>
  <c r="AV47" i="9" s="1"/>
  <c r="AT49" i="9"/>
  <c r="AS49" i="9"/>
  <c r="AS47" i="9" s="1"/>
  <c r="AQ49" i="9"/>
  <c r="AP49" i="9"/>
  <c r="AP47" i="9" s="1"/>
  <c r="AN49" i="9"/>
  <c r="AM49" i="9"/>
  <c r="AM47" i="9" s="1"/>
  <c r="AK49" i="9"/>
  <c r="AJ49" i="9"/>
  <c r="AJ47" i="9" s="1"/>
  <c r="AH49" i="9"/>
  <c r="AG49" i="9"/>
  <c r="AG47" i="9" s="1"/>
  <c r="AD49" i="9"/>
  <c r="AD47" i="9" s="1"/>
  <c r="AC49" i="9"/>
  <c r="AC47" i="9" s="1"/>
  <c r="AA49" i="9"/>
  <c r="BK49" i="9" s="1"/>
  <c r="Z49" i="9"/>
  <c r="Z47" i="9" s="1"/>
  <c r="Y49" i="9"/>
  <c r="BG49" i="9" s="1"/>
  <c r="X49" i="9"/>
  <c r="X47" i="9" s="1"/>
  <c r="W49" i="9"/>
  <c r="BD49" i="9" s="1"/>
  <c r="V49" i="9"/>
  <c r="V47" i="9" s="1"/>
  <c r="U49" i="9"/>
  <c r="BA49" i="9" s="1"/>
  <c r="T49" i="9"/>
  <c r="T47" i="9" s="1"/>
  <c r="S49" i="9"/>
  <c r="AX49" i="9" s="1"/>
  <c r="R49" i="9"/>
  <c r="R47" i="9" s="1"/>
  <c r="Q49" i="9"/>
  <c r="AU49" i="9" s="1"/>
  <c r="P49" i="9"/>
  <c r="P47" i="9" s="1"/>
  <c r="O49" i="9"/>
  <c r="AR49" i="9" s="1"/>
  <c r="N49" i="9"/>
  <c r="N47" i="9" s="1"/>
  <c r="M49" i="9"/>
  <c r="AO49" i="9" s="1"/>
  <c r="L49" i="9"/>
  <c r="L47" i="9" s="1"/>
  <c r="K49" i="9"/>
  <c r="AL49" i="9" s="1"/>
  <c r="J49" i="9"/>
  <c r="J47" i="9" s="1"/>
  <c r="I49" i="9"/>
  <c r="AI49" i="9" s="1"/>
  <c r="H49" i="9"/>
  <c r="H47" i="9" s="1"/>
  <c r="F49" i="9"/>
  <c r="F47" i="9" s="1"/>
  <c r="E49" i="9"/>
  <c r="E47" i="9" s="1"/>
  <c r="C49" i="9"/>
  <c r="C47" i="9" s="1"/>
  <c r="BK48" i="9"/>
  <c r="BG48" i="9"/>
  <c r="BD48" i="9"/>
  <c r="BA48" i="9"/>
  <c r="AX48" i="9"/>
  <c r="AU48" i="9"/>
  <c r="AR48" i="9"/>
  <c r="AO48" i="9"/>
  <c r="AL48" i="9"/>
  <c r="AI48" i="9"/>
  <c r="AE48" i="9"/>
  <c r="G48" i="9"/>
  <c r="AF48" i="9" s="1"/>
  <c r="D48" i="9"/>
  <c r="BL48" i="9" s="1"/>
  <c r="BK46" i="9"/>
  <c r="BG46" i="9"/>
  <c r="BD46" i="9"/>
  <c r="BA46" i="9"/>
  <c r="AX46" i="9"/>
  <c r="AU46" i="9"/>
  <c r="AR46" i="9"/>
  <c r="AO46" i="9"/>
  <c r="AL46" i="9"/>
  <c r="AI46" i="9"/>
  <c r="AE46" i="9"/>
  <c r="G46" i="9"/>
  <c r="AF46" i="9" s="1"/>
  <c r="D46" i="9"/>
  <c r="BL46" i="9" s="1"/>
  <c r="BK45" i="9"/>
  <c r="AE45" i="9"/>
  <c r="AH45" i="9" s="1"/>
  <c r="AK45" i="9" s="1"/>
  <c r="AN45" i="9" s="1"/>
  <c r="AQ45" i="9" s="1"/>
  <c r="AT45" i="9" s="1"/>
  <c r="AW45" i="9" s="1"/>
  <c r="AZ45" i="9" s="1"/>
  <c r="BC45" i="9" s="1"/>
  <c r="BF45" i="9" s="1"/>
  <c r="G45" i="9"/>
  <c r="AF45" i="9" s="1"/>
  <c r="D45" i="9"/>
  <c r="BL45" i="9" s="1"/>
  <c r="BK44" i="9"/>
  <c r="AE44" i="9"/>
  <c r="AH44" i="9" s="1"/>
  <c r="AK44" i="9" s="1"/>
  <c r="AN44" i="9" s="1"/>
  <c r="AQ44" i="9" s="1"/>
  <c r="AT44" i="9" s="1"/>
  <c r="AW44" i="9" s="1"/>
  <c r="AZ44" i="9" s="1"/>
  <c r="BC44" i="9" s="1"/>
  <c r="BF44" i="9" s="1"/>
  <c r="G44" i="9"/>
  <c r="AF44" i="9" s="1"/>
  <c r="D44" i="9"/>
  <c r="BL44" i="9" s="1"/>
  <c r="BK43" i="9"/>
  <c r="AE43" i="9"/>
  <c r="AH43" i="9" s="1"/>
  <c r="AK43" i="9" s="1"/>
  <c r="AN43" i="9" s="1"/>
  <c r="AQ43" i="9" s="1"/>
  <c r="AT43" i="9" s="1"/>
  <c r="AW43" i="9" s="1"/>
  <c r="AZ43" i="9" s="1"/>
  <c r="BC43" i="9" s="1"/>
  <c r="BF43" i="9" s="1"/>
  <c r="G43" i="9"/>
  <c r="AF43" i="9" s="1"/>
  <c r="D43" i="9"/>
  <c r="BL43" i="9" s="1"/>
  <c r="BK42" i="9"/>
  <c r="AE42" i="9"/>
  <c r="AH42" i="9" s="1"/>
  <c r="AK42" i="9" s="1"/>
  <c r="AN42" i="9" s="1"/>
  <c r="AQ42" i="9" s="1"/>
  <c r="AT42" i="9" s="1"/>
  <c r="AW42" i="9" s="1"/>
  <c r="AZ42" i="9" s="1"/>
  <c r="BC42" i="9" s="1"/>
  <c r="BF42" i="9" s="1"/>
  <c r="G42" i="9"/>
  <c r="AF42" i="9" s="1"/>
  <c r="D42" i="9"/>
  <c r="BL42" i="9" s="1"/>
  <c r="BK41" i="9"/>
  <c r="BG41" i="9"/>
  <c r="BD41" i="9"/>
  <c r="BA41" i="9"/>
  <c r="AX41" i="9"/>
  <c r="AU41" i="9"/>
  <c r="AR41" i="9"/>
  <c r="AO41" i="9"/>
  <c r="AL41" i="9"/>
  <c r="AI41" i="9"/>
  <c r="AE41" i="9"/>
  <c r="G41" i="9"/>
  <c r="AF41" i="9" s="1"/>
  <c r="D41" i="9"/>
  <c r="BL41" i="9" s="1"/>
  <c r="BK40" i="9"/>
  <c r="AE40" i="9"/>
  <c r="AH40" i="9" s="1"/>
  <c r="AK40" i="9" s="1"/>
  <c r="AN40" i="9" s="1"/>
  <c r="AQ40" i="9" s="1"/>
  <c r="AT40" i="9" s="1"/>
  <c r="AW40" i="9" s="1"/>
  <c r="AZ40" i="9" s="1"/>
  <c r="BC40" i="9" s="1"/>
  <c r="BF40" i="9" s="1"/>
  <c r="G40" i="9"/>
  <c r="AF40" i="9" s="1"/>
  <c r="D40" i="9"/>
  <c r="BL40" i="9" s="1"/>
  <c r="BK39" i="9"/>
  <c r="AE39" i="9"/>
  <c r="AH39" i="9" s="1"/>
  <c r="G39" i="9"/>
  <c r="AF39" i="9" s="1"/>
  <c r="D39" i="9"/>
  <c r="BL39" i="9" s="1"/>
  <c r="BJ38" i="9"/>
  <c r="BI38" i="9"/>
  <c r="BH38" i="9"/>
  <c r="BE38" i="9"/>
  <c r="BB38" i="9"/>
  <c r="AY38" i="9"/>
  <c r="AV38" i="9"/>
  <c r="AS38" i="9"/>
  <c r="AP38" i="9"/>
  <c r="AM38" i="9"/>
  <c r="AJ38" i="9"/>
  <c r="AG38" i="9"/>
  <c r="AD38" i="9"/>
  <c r="AC38" i="9"/>
  <c r="AA38" i="9"/>
  <c r="BK38" i="9" s="1"/>
  <c r="Z38" i="9"/>
  <c r="X38" i="9"/>
  <c r="V38" i="9"/>
  <c r="T38" i="9"/>
  <c r="R38" i="9"/>
  <c r="P38" i="9"/>
  <c r="N38" i="9"/>
  <c r="L38" i="9"/>
  <c r="J38" i="9"/>
  <c r="H38" i="9"/>
  <c r="F38" i="9"/>
  <c r="E38" i="9"/>
  <c r="C38" i="9"/>
  <c r="BK36" i="9"/>
  <c r="AE36" i="9"/>
  <c r="AH36" i="9" s="1"/>
  <c r="AK36" i="9" s="1"/>
  <c r="AN36" i="9" s="1"/>
  <c r="AQ36" i="9" s="1"/>
  <c r="AT36" i="9" s="1"/>
  <c r="AW36" i="9" s="1"/>
  <c r="AZ36" i="9" s="1"/>
  <c r="BC36" i="9" s="1"/>
  <c r="BF36" i="9" s="1"/>
  <c r="G36" i="9"/>
  <c r="AF36" i="9" s="1"/>
  <c r="D36" i="9"/>
  <c r="BL36" i="9" s="1"/>
  <c r="BK35" i="9"/>
  <c r="AE35" i="9"/>
  <c r="AH35" i="9" s="1"/>
  <c r="AK35" i="9" s="1"/>
  <c r="AN35" i="9" s="1"/>
  <c r="AQ35" i="9" s="1"/>
  <c r="AT35" i="9" s="1"/>
  <c r="AW35" i="9" s="1"/>
  <c r="AZ35" i="9" s="1"/>
  <c r="BC35" i="9" s="1"/>
  <c r="BF35" i="9" s="1"/>
  <c r="G35" i="9"/>
  <c r="AF35" i="9" s="1"/>
  <c r="D35" i="9"/>
  <c r="BL35" i="9" s="1"/>
  <c r="BK34" i="9"/>
  <c r="AE34" i="9"/>
  <c r="AH34" i="9" s="1"/>
  <c r="AK34" i="9" s="1"/>
  <c r="AN34" i="9" s="1"/>
  <c r="AQ34" i="9" s="1"/>
  <c r="AT34" i="9" s="1"/>
  <c r="AW34" i="9" s="1"/>
  <c r="AZ34" i="9" s="1"/>
  <c r="BC34" i="9" s="1"/>
  <c r="BF34" i="9" s="1"/>
  <c r="G34" i="9"/>
  <c r="AF34" i="9" s="1"/>
  <c r="D34" i="9"/>
  <c r="BL34" i="9" s="1"/>
  <c r="BK33" i="9"/>
  <c r="AE33" i="9"/>
  <c r="AH33" i="9" s="1"/>
  <c r="AK33" i="9" s="1"/>
  <c r="AN33" i="9" s="1"/>
  <c r="AQ33" i="9" s="1"/>
  <c r="AT33" i="9" s="1"/>
  <c r="AW33" i="9" s="1"/>
  <c r="AZ33" i="9" s="1"/>
  <c r="BC33" i="9" s="1"/>
  <c r="BF33" i="9" s="1"/>
  <c r="G33" i="9"/>
  <c r="AF33" i="9" s="1"/>
  <c r="D33" i="9"/>
  <c r="BL33" i="9" s="1"/>
  <c r="BK32" i="9"/>
  <c r="AE32" i="9"/>
  <c r="AH32" i="9" s="1"/>
  <c r="AK32" i="9" s="1"/>
  <c r="AN32" i="9" s="1"/>
  <c r="AQ32" i="9" s="1"/>
  <c r="AT32" i="9" s="1"/>
  <c r="AW32" i="9" s="1"/>
  <c r="AZ32" i="9" s="1"/>
  <c r="BC32" i="9" s="1"/>
  <c r="BF32" i="9" s="1"/>
  <c r="G32" i="9"/>
  <c r="AF32" i="9" s="1"/>
  <c r="D32" i="9"/>
  <c r="BL32" i="9" s="1"/>
  <c r="BK31" i="9"/>
  <c r="AE31" i="9"/>
  <c r="AH31" i="9" s="1"/>
  <c r="AK31" i="9" s="1"/>
  <c r="AN31" i="9" s="1"/>
  <c r="AQ31" i="9" s="1"/>
  <c r="AT31" i="9" s="1"/>
  <c r="AW31" i="9" s="1"/>
  <c r="AZ31" i="9" s="1"/>
  <c r="BC31" i="9" s="1"/>
  <c r="BF31" i="9" s="1"/>
  <c r="G31" i="9"/>
  <c r="AF31" i="9" s="1"/>
  <c r="D31" i="9"/>
  <c r="BL31" i="9" s="1"/>
  <c r="BK30" i="9"/>
  <c r="AE30" i="9"/>
  <c r="AH30" i="9" s="1"/>
  <c r="AK30" i="9" s="1"/>
  <c r="AN30" i="9" s="1"/>
  <c r="AQ30" i="9" s="1"/>
  <c r="AT30" i="9" s="1"/>
  <c r="AW30" i="9" s="1"/>
  <c r="AZ30" i="9" s="1"/>
  <c r="BC30" i="9" s="1"/>
  <c r="BF30" i="9" s="1"/>
  <c r="G30" i="9"/>
  <c r="AF30" i="9" s="1"/>
  <c r="D30" i="9"/>
  <c r="BL30" i="9" s="1"/>
  <c r="BK29" i="9"/>
  <c r="AE29" i="9"/>
  <c r="AH29" i="9" s="1"/>
  <c r="AK29" i="9" s="1"/>
  <c r="AN29" i="9" s="1"/>
  <c r="AQ29" i="9" s="1"/>
  <c r="AT29" i="9" s="1"/>
  <c r="AW29" i="9" s="1"/>
  <c r="AZ29" i="9" s="1"/>
  <c r="BC29" i="9" s="1"/>
  <c r="BF29" i="9" s="1"/>
  <c r="G29" i="9"/>
  <c r="AF29" i="9" s="1"/>
  <c r="D29" i="9"/>
  <c r="BL29" i="9" s="1"/>
  <c r="BK28" i="9"/>
  <c r="AE28" i="9"/>
  <c r="AH28" i="9" s="1"/>
  <c r="G28" i="9"/>
  <c r="AF28" i="9" s="1"/>
  <c r="D28" i="9"/>
  <c r="BL28" i="9" s="1"/>
  <c r="BJ27" i="9"/>
  <c r="BI27" i="9"/>
  <c r="BH27" i="9"/>
  <c r="BE27" i="9"/>
  <c r="BB27" i="9"/>
  <c r="AY27" i="9"/>
  <c r="AV27" i="9"/>
  <c r="AS27" i="9"/>
  <c r="AP27" i="9"/>
  <c r="AM27" i="9"/>
  <c r="AJ27" i="9"/>
  <c r="AG27" i="9"/>
  <c r="AD27" i="9"/>
  <c r="AC27" i="9"/>
  <c r="AA27" i="9"/>
  <c r="BK27" i="9" s="1"/>
  <c r="Z27" i="9"/>
  <c r="X27" i="9"/>
  <c r="V27" i="9"/>
  <c r="T27" i="9"/>
  <c r="R27" i="9"/>
  <c r="P27" i="9"/>
  <c r="N27" i="9"/>
  <c r="L27" i="9"/>
  <c r="J27" i="9"/>
  <c r="H27" i="9"/>
  <c r="F27" i="9"/>
  <c r="E27" i="9"/>
  <c r="C27" i="9"/>
  <c r="BK26" i="9"/>
  <c r="AE26" i="9"/>
  <c r="AH26" i="9" s="1"/>
  <c r="AK26" i="9" s="1"/>
  <c r="AN26" i="9" s="1"/>
  <c r="AQ26" i="9" s="1"/>
  <c r="AT26" i="9" s="1"/>
  <c r="AW26" i="9" s="1"/>
  <c r="AZ26" i="9" s="1"/>
  <c r="BC26" i="9" s="1"/>
  <c r="BF26" i="9" s="1"/>
  <c r="G26" i="9"/>
  <c r="AF26" i="9" s="1"/>
  <c r="D26" i="9"/>
  <c r="BL26" i="9" s="1"/>
  <c r="BK25" i="9"/>
  <c r="AE25" i="9"/>
  <c r="AH25" i="9" s="1"/>
  <c r="AK25" i="9" s="1"/>
  <c r="AN25" i="9" s="1"/>
  <c r="AQ25" i="9" s="1"/>
  <c r="AT25" i="9" s="1"/>
  <c r="AW25" i="9" s="1"/>
  <c r="AZ25" i="9" s="1"/>
  <c r="BC25" i="9" s="1"/>
  <c r="BF25" i="9" s="1"/>
  <c r="G25" i="9"/>
  <c r="AF25" i="9" s="1"/>
  <c r="D25" i="9"/>
  <c r="BL25" i="9" s="1"/>
  <c r="BK24" i="9"/>
  <c r="AE24" i="9"/>
  <c r="AH24" i="9" s="1"/>
  <c r="AK24" i="9" s="1"/>
  <c r="AN24" i="9" s="1"/>
  <c r="AQ24" i="9" s="1"/>
  <c r="AT24" i="9" s="1"/>
  <c r="AW24" i="9" s="1"/>
  <c r="AZ24" i="9" s="1"/>
  <c r="BC24" i="9" s="1"/>
  <c r="BF24" i="9" s="1"/>
  <c r="G24" i="9"/>
  <c r="AF24" i="9" s="1"/>
  <c r="D24" i="9"/>
  <c r="BL24" i="9" s="1"/>
  <c r="BK23" i="9"/>
  <c r="AE23" i="9"/>
  <c r="AH23" i="9" s="1"/>
  <c r="AK23" i="9" s="1"/>
  <c r="AN23" i="9" s="1"/>
  <c r="AQ23" i="9" s="1"/>
  <c r="AT23" i="9" s="1"/>
  <c r="AW23" i="9" s="1"/>
  <c r="AZ23" i="9" s="1"/>
  <c r="BC23" i="9" s="1"/>
  <c r="BF23" i="9" s="1"/>
  <c r="G23" i="9"/>
  <c r="AF23" i="9" s="1"/>
  <c r="D23" i="9"/>
  <c r="BL23" i="9" s="1"/>
  <c r="BK22" i="9"/>
  <c r="AE22" i="9"/>
  <c r="AH22" i="9" s="1"/>
  <c r="AK22" i="9" s="1"/>
  <c r="AN22" i="9" s="1"/>
  <c r="AQ22" i="9" s="1"/>
  <c r="AT22" i="9" s="1"/>
  <c r="AW22" i="9" s="1"/>
  <c r="AZ22" i="9" s="1"/>
  <c r="BC22" i="9" s="1"/>
  <c r="BF22" i="9" s="1"/>
  <c r="G22" i="9"/>
  <c r="AF22" i="9" s="1"/>
  <c r="D22" i="9"/>
  <c r="BL22" i="9" s="1"/>
  <c r="BK21" i="9"/>
  <c r="AE21" i="9"/>
  <c r="AH21" i="9" s="1"/>
  <c r="AK21" i="9" s="1"/>
  <c r="AN21" i="9" s="1"/>
  <c r="AQ21" i="9" s="1"/>
  <c r="AT21" i="9" s="1"/>
  <c r="AW21" i="9" s="1"/>
  <c r="AZ21" i="9" s="1"/>
  <c r="BC21" i="9" s="1"/>
  <c r="BF21" i="9" s="1"/>
  <c r="G21" i="9"/>
  <c r="AF21" i="9" s="1"/>
  <c r="D21" i="9"/>
  <c r="BL21" i="9" s="1"/>
  <c r="BK20" i="9"/>
  <c r="AE20" i="9"/>
  <c r="AH20" i="9" s="1"/>
  <c r="AK20" i="9" s="1"/>
  <c r="AN20" i="9" s="1"/>
  <c r="AQ20" i="9" s="1"/>
  <c r="AT20" i="9" s="1"/>
  <c r="AW20" i="9" s="1"/>
  <c r="AZ20" i="9" s="1"/>
  <c r="BC20" i="9" s="1"/>
  <c r="BF20" i="9" s="1"/>
  <c r="G20" i="9"/>
  <c r="AF20" i="9" s="1"/>
  <c r="D20" i="9"/>
  <c r="BL20" i="9" s="1"/>
  <c r="BK19" i="9"/>
  <c r="AE19" i="9"/>
  <c r="AH19" i="9" s="1"/>
  <c r="AK19" i="9" s="1"/>
  <c r="AN19" i="9" s="1"/>
  <c r="AQ19" i="9" s="1"/>
  <c r="AT19" i="9" s="1"/>
  <c r="AW19" i="9" s="1"/>
  <c r="AZ19" i="9" s="1"/>
  <c r="BC19" i="9" s="1"/>
  <c r="BF19" i="9" s="1"/>
  <c r="G19" i="9"/>
  <c r="AF19" i="9" s="1"/>
  <c r="D19" i="9"/>
  <c r="BL19" i="9" s="1"/>
  <c r="BK18" i="9"/>
  <c r="AE18" i="9"/>
  <c r="AH18" i="9" s="1"/>
  <c r="AK18" i="9" s="1"/>
  <c r="AN18" i="9" s="1"/>
  <c r="AQ18" i="9" s="1"/>
  <c r="AT18" i="9" s="1"/>
  <c r="AW18" i="9" s="1"/>
  <c r="AZ18" i="9" s="1"/>
  <c r="BC18" i="9" s="1"/>
  <c r="BF18" i="9" s="1"/>
  <c r="G18" i="9"/>
  <c r="AF18" i="9" s="1"/>
  <c r="D18" i="9"/>
  <c r="BL18" i="9" s="1"/>
  <c r="BK17" i="9"/>
  <c r="AE17" i="9"/>
  <c r="AH17" i="9" s="1"/>
  <c r="AK17" i="9" s="1"/>
  <c r="AN17" i="9" s="1"/>
  <c r="AQ17" i="9" s="1"/>
  <c r="AT17" i="9" s="1"/>
  <c r="AW17" i="9" s="1"/>
  <c r="AZ17" i="9" s="1"/>
  <c r="BC17" i="9" s="1"/>
  <c r="BF17" i="9" s="1"/>
  <c r="G17" i="9"/>
  <c r="AF17" i="9" s="1"/>
  <c r="D17" i="9"/>
  <c r="BL17" i="9" s="1"/>
  <c r="BK16" i="9"/>
  <c r="AE16" i="9"/>
  <c r="AH16" i="9" s="1"/>
  <c r="AK16" i="9" s="1"/>
  <c r="AN16" i="9" s="1"/>
  <c r="AQ16" i="9" s="1"/>
  <c r="AT16" i="9" s="1"/>
  <c r="AW16" i="9" s="1"/>
  <c r="AZ16" i="9" s="1"/>
  <c r="BC16" i="9" s="1"/>
  <c r="BF16" i="9" s="1"/>
  <c r="G16" i="9"/>
  <c r="AF16" i="9" s="1"/>
  <c r="D16" i="9"/>
  <c r="BL16" i="9" s="1"/>
  <c r="BK15" i="9"/>
  <c r="AE15" i="9"/>
  <c r="AH15" i="9" s="1"/>
  <c r="AK15" i="9" s="1"/>
  <c r="AN15" i="9" s="1"/>
  <c r="AQ15" i="9" s="1"/>
  <c r="AT15" i="9" s="1"/>
  <c r="AW15" i="9" s="1"/>
  <c r="AZ15" i="9" s="1"/>
  <c r="BC15" i="9" s="1"/>
  <c r="BF15" i="9" s="1"/>
  <c r="G15" i="9"/>
  <c r="AF15" i="9" s="1"/>
  <c r="D15" i="9"/>
  <c r="BL15" i="9" s="1"/>
  <c r="BK14" i="9"/>
  <c r="AE14" i="9"/>
  <c r="AH14" i="9" s="1"/>
  <c r="AK14" i="9" s="1"/>
  <c r="AN14" i="9" s="1"/>
  <c r="AQ14" i="9" s="1"/>
  <c r="AT14" i="9" s="1"/>
  <c r="AW14" i="9" s="1"/>
  <c r="AZ14" i="9" s="1"/>
  <c r="BC14" i="9" s="1"/>
  <c r="BF14" i="9" s="1"/>
  <c r="G14" i="9"/>
  <c r="AF14" i="9" s="1"/>
  <c r="D14" i="9"/>
  <c r="BL14" i="9" s="1"/>
  <c r="BK13" i="9"/>
  <c r="AE13" i="9"/>
  <c r="AH13" i="9" s="1"/>
  <c r="AK13" i="9" s="1"/>
  <c r="AN13" i="9" s="1"/>
  <c r="AQ13" i="9" s="1"/>
  <c r="AT13" i="9" s="1"/>
  <c r="AW13" i="9" s="1"/>
  <c r="AZ13" i="9" s="1"/>
  <c r="BC13" i="9" s="1"/>
  <c r="BF13" i="9" s="1"/>
  <c r="G13" i="9"/>
  <c r="AF13" i="9" s="1"/>
  <c r="D13" i="9"/>
  <c r="BL13" i="9" s="1"/>
  <c r="BJ12" i="9"/>
  <c r="BI12" i="9"/>
  <c r="BH12" i="9"/>
  <c r="BE12" i="9"/>
  <c r="BB12" i="9"/>
  <c r="AY12" i="9"/>
  <c r="AV12" i="9"/>
  <c r="AS12" i="9"/>
  <c r="AP12" i="9"/>
  <c r="AM12" i="9"/>
  <c r="AJ12" i="9"/>
  <c r="AG12" i="9"/>
  <c r="AD12" i="9"/>
  <c r="AC12" i="9"/>
  <c r="AA12" i="9"/>
  <c r="G12" i="9"/>
  <c r="AF12" i="9" s="1"/>
  <c r="D12" i="9"/>
  <c r="BL12" i="9" s="1"/>
  <c r="BK11" i="9"/>
  <c r="AE11" i="9"/>
  <c r="AH11" i="9" s="1"/>
  <c r="G11" i="9"/>
  <c r="AF11" i="9" s="1"/>
  <c r="D11" i="9"/>
  <c r="BL11" i="9" s="1"/>
  <c r="BJ10" i="9"/>
  <c r="BI10" i="9"/>
  <c r="BH10" i="9"/>
  <c r="BE10" i="9"/>
  <c r="BB10" i="9"/>
  <c r="AY10" i="9"/>
  <c r="AV10" i="9"/>
  <c r="AS10" i="9"/>
  <c r="AP10" i="9"/>
  <c r="AM10" i="9"/>
  <c r="AJ10" i="9"/>
  <c r="AG10" i="9"/>
  <c r="AD10" i="9"/>
  <c r="AC10" i="9"/>
  <c r="AA10" i="9"/>
  <c r="Z10" i="9"/>
  <c r="X10" i="9"/>
  <c r="V10" i="9"/>
  <c r="T10" i="9"/>
  <c r="R10" i="9"/>
  <c r="P10" i="9"/>
  <c r="N10" i="9"/>
  <c r="L10" i="9"/>
  <c r="J10" i="9"/>
  <c r="H10" i="9"/>
  <c r="F10" i="9"/>
  <c r="E10" i="9"/>
  <c r="C10" i="9"/>
  <c r="AH8" i="9"/>
  <c r="AJ8" i="9" s="1"/>
  <c r="AK8" i="9" s="1"/>
  <c r="AE8" i="9"/>
  <c r="AF8" i="9" s="1"/>
  <c r="AA8" i="9"/>
  <c r="AB8" i="9" s="1"/>
  <c r="E8" i="9"/>
  <c r="F8" i="9" s="1"/>
  <c r="G8" i="9" s="1"/>
  <c r="H8" i="9" s="1"/>
  <c r="I8" i="9" s="1"/>
  <c r="J8" i="9" s="1"/>
  <c r="K8" i="9" s="1"/>
  <c r="L8" i="9" s="1"/>
  <c r="M8" i="9" s="1"/>
  <c r="N8" i="9" s="1"/>
  <c r="O8" i="9" s="1"/>
  <c r="P8" i="9" s="1"/>
  <c r="Q8" i="9" s="1"/>
  <c r="R8" i="9" s="1"/>
  <c r="S8" i="9" s="1"/>
  <c r="T8" i="9" s="1"/>
  <c r="U8" i="9" s="1"/>
  <c r="V8" i="9" s="1"/>
  <c r="W8" i="9" s="1"/>
  <c r="X8" i="9" s="1"/>
  <c r="Y8" i="9" s="1"/>
  <c r="Z8" i="9" s="1"/>
  <c r="BK131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AB114" i="8"/>
  <c r="BH113" i="8"/>
  <c r="C113" i="8"/>
  <c r="D113" i="8" s="1"/>
  <c r="Z113" i="8" s="1"/>
  <c r="BK112" i="8"/>
  <c r="AE112" i="8"/>
  <c r="AH112" i="8" s="1"/>
  <c r="AK112" i="8" s="1"/>
  <c r="AN112" i="8" s="1"/>
  <c r="AQ112" i="8" s="1"/>
  <c r="AT112" i="8" s="1"/>
  <c r="AW112" i="8" s="1"/>
  <c r="AZ112" i="8" s="1"/>
  <c r="BC112" i="8" s="1"/>
  <c r="BF112" i="8" s="1"/>
  <c r="I112" i="8"/>
  <c r="AI112" i="8" s="1"/>
  <c r="G112" i="8"/>
  <c r="AF112" i="8" s="1"/>
  <c r="D112" i="8"/>
  <c r="BK111" i="8"/>
  <c r="AE111" i="8"/>
  <c r="AH111" i="8" s="1"/>
  <c r="AK111" i="8" s="1"/>
  <c r="AN111" i="8" s="1"/>
  <c r="AQ111" i="8" s="1"/>
  <c r="AT111" i="8" s="1"/>
  <c r="AW111" i="8" s="1"/>
  <c r="AZ111" i="8" s="1"/>
  <c r="BC111" i="8" s="1"/>
  <c r="BF111" i="8" s="1"/>
  <c r="I111" i="8"/>
  <c r="AI111" i="8" s="1"/>
  <c r="G111" i="8"/>
  <c r="AF111" i="8" s="1"/>
  <c r="D111" i="8"/>
  <c r="BK110" i="8"/>
  <c r="AE110" i="8"/>
  <c r="AH110" i="8" s="1"/>
  <c r="AK110" i="8" s="1"/>
  <c r="AN110" i="8" s="1"/>
  <c r="AQ110" i="8" s="1"/>
  <c r="AT110" i="8" s="1"/>
  <c r="AW110" i="8" s="1"/>
  <c r="AZ110" i="8" s="1"/>
  <c r="BC110" i="8" s="1"/>
  <c r="BF110" i="8" s="1"/>
  <c r="I110" i="8"/>
  <c r="AI110" i="8" s="1"/>
  <c r="G110" i="8"/>
  <c r="AF110" i="8" s="1"/>
  <c r="D110" i="8"/>
  <c r="BK109" i="8"/>
  <c r="AE109" i="8"/>
  <c r="AH109" i="8" s="1"/>
  <c r="AK109" i="8" s="1"/>
  <c r="AN109" i="8" s="1"/>
  <c r="AQ109" i="8" s="1"/>
  <c r="AT109" i="8" s="1"/>
  <c r="AW109" i="8" s="1"/>
  <c r="AZ109" i="8" s="1"/>
  <c r="BC109" i="8" s="1"/>
  <c r="BF109" i="8" s="1"/>
  <c r="I109" i="8"/>
  <c r="AI109" i="8" s="1"/>
  <c r="G109" i="8"/>
  <c r="AF109" i="8" s="1"/>
  <c r="D109" i="8"/>
  <c r="BK108" i="8"/>
  <c r="AE108" i="8"/>
  <c r="AH108" i="8" s="1"/>
  <c r="AK108" i="8" s="1"/>
  <c r="AN108" i="8" s="1"/>
  <c r="AQ108" i="8" s="1"/>
  <c r="AT108" i="8" s="1"/>
  <c r="AW108" i="8" s="1"/>
  <c r="AZ108" i="8" s="1"/>
  <c r="BC108" i="8" s="1"/>
  <c r="BF108" i="8" s="1"/>
  <c r="I108" i="8"/>
  <c r="AI108" i="8" s="1"/>
  <c r="G108" i="8"/>
  <c r="AF108" i="8" s="1"/>
  <c r="D108" i="8"/>
  <c r="BK107" i="8"/>
  <c r="AE107" i="8"/>
  <c r="AH107" i="8" s="1"/>
  <c r="AK107" i="8" s="1"/>
  <c r="AN107" i="8" s="1"/>
  <c r="AQ107" i="8" s="1"/>
  <c r="AT107" i="8" s="1"/>
  <c r="AW107" i="8" s="1"/>
  <c r="AZ107" i="8" s="1"/>
  <c r="BC107" i="8" s="1"/>
  <c r="BF107" i="8" s="1"/>
  <c r="I107" i="8"/>
  <c r="AI107" i="8" s="1"/>
  <c r="G107" i="8"/>
  <c r="AF107" i="8" s="1"/>
  <c r="D107" i="8"/>
  <c r="BK106" i="8"/>
  <c r="AE106" i="8"/>
  <c r="AH106" i="8" s="1"/>
  <c r="AK106" i="8" s="1"/>
  <c r="AN106" i="8" s="1"/>
  <c r="AQ106" i="8" s="1"/>
  <c r="AT106" i="8" s="1"/>
  <c r="AW106" i="8" s="1"/>
  <c r="AZ106" i="8" s="1"/>
  <c r="BC106" i="8" s="1"/>
  <c r="BF106" i="8" s="1"/>
  <c r="I106" i="8"/>
  <c r="AI106" i="8" s="1"/>
  <c r="G106" i="8"/>
  <c r="AF106" i="8" s="1"/>
  <c r="D106" i="8"/>
  <c r="BK105" i="8"/>
  <c r="AE105" i="8"/>
  <c r="AH105" i="8" s="1"/>
  <c r="AK105" i="8" s="1"/>
  <c r="AN105" i="8" s="1"/>
  <c r="AQ105" i="8" s="1"/>
  <c r="AT105" i="8" s="1"/>
  <c r="AW105" i="8" s="1"/>
  <c r="AZ105" i="8" s="1"/>
  <c r="BC105" i="8" s="1"/>
  <c r="BF105" i="8" s="1"/>
  <c r="I105" i="8"/>
  <c r="AI105" i="8" s="1"/>
  <c r="G105" i="8"/>
  <c r="AF105" i="8" s="1"/>
  <c r="D105" i="8"/>
  <c r="BL105" i="8" s="1"/>
  <c r="BK104" i="8"/>
  <c r="AE104" i="8"/>
  <c r="AH104" i="8" s="1"/>
  <c r="AK104" i="8" s="1"/>
  <c r="AN104" i="8" s="1"/>
  <c r="AQ104" i="8" s="1"/>
  <c r="AT104" i="8" s="1"/>
  <c r="AW104" i="8" s="1"/>
  <c r="AZ104" i="8" s="1"/>
  <c r="BC104" i="8" s="1"/>
  <c r="BF104" i="8" s="1"/>
  <c r="I104" i="8"/>
  <c r="AI104" i="8" s="1"/>
  <c r="G104" i="8"/>
  <c r="AF104" i="8" s="1"/>
  <c r="D104" i="8"/>
  <c r="BL104" i="8" s="1"/>
  <c r="BK103" i="8"/>
  <c r="AE103" i="8"/>
  <c r="AH103" i="8" s="1"/>
  <c r="AK103" i="8" s="1"/>
  <c r="AN103" i="8" s="1"/>
  <c r="AQ103" i="8" s="1"/>
  <c r="AT103" i="8" s="1"/>
  <c r="AW103" i="8" s="1"/>
  <c r="AZ103" i="8" s="1"/>
  <c r="BC103" i="8" s="1"/>
  <c r="BF103" i="8" s="1"/>
  <c r="I103" i="8"/>
  <c r="AI103" i="8" s="1"/>
  <c r="G103" i="8"/>
  <c r="AF103" i="8" s="1"/>
  <c r="D103" i="8"/>
  <c r="BL103" i="8" s="1"/>
  <c r="BK102" i="8"/>
  <c r="AE102" i="8"/>
  <c r="AH102" i="8" s="1"/>
  <c r="AK102" i="8" s="1"/>
  <c r="AN102" i="8" s="1"/>
  <c r="AQ102" i="8" s="1"/>
  <c r="AT102" i="8" s="1"/>
  <c r="AW102" i="8" s="1"/>
  <c r="AZ102" i="8" s="1"/>
  <c r="BC102" i="8" s="1"/>
  <c r="BF102" i="8" s="1"/>
  <c r="I102" i="8"/>
  <c r="AI102" i="8" s="1"/>
  <c r="G102" i="8"/>
  <c r="AF102" i="8" s="1"/>
  <c r="D102" i="8"/>
  <c r="BL102" i="8" s="1"/>
  <c r="BJ101" i="8"/>
  <c r="BI101" i="8"/>
  <c r="BH101" i="8"/>
  <c r="BE101" i="8"/>
  <c r="BB101" i="8"/>
  <c r="AY101" i="8"/>
  <c r="AV101" i="8"/>
  <c r="AS101" i="8"/>
  <c r="AP101" i="8"/>
  <c r="AM101" i="8"/>
  <c r="AJ101" i="8"/>
  <c r="AG101" i="8"/>
  <c r="AD101" i="8"/>
  <c r="AC101" i="8"/>
  <c r="AA101" i="8"/>
  <c r="BK101" i="8" s="1"/>
  <c r="Z101" i="8"/>
  <c r="X101" i="8"/>
  <c r="V101" i="8"/>
  <c r="T101" i="8"/>
  <c r="R101" i="8"/>
  <c r="P101" i="8"/>
  <c r="N101" i="8"/>
  <c r="L101" i="8"/>
  <c r="J101" i="8"/>
  <c r="H101" i="8"/>
  <c r="F101" i="8"/>
  <c r="E101" i="8"/>
  <c r="C101" i="8"/>
  <c r="BK100" i="8"/>
  <c r="AE100" i="8"/>
  <c r="AH100" i="8" s="1"/>
  <c r="AK100" i="8" s="1"/>
  <c r="AN100" i="8" s="1"/>
  <c r="AQ100" i="8" s="1"/>
  <c r="AT100" i="8" s="1"/>
  <c r="AW100" i="8" s="1"/>
  <c r="AZ100" i="8" s="1"/>
  <c r="BC100" i="8" s="1"/>
  <c r="BF100" i="8" s="1"/>
  <c r="G100" i="8"/>
  <c r="AF100" i="8" s="1"/>
  <c r="D100" i="8"/>
  <c r="BK99" i="8"/>
  <c r="AE99" i="8"/>
  <c r="AH99" i="8" s="1"/>
  <c r="AK99" i="8" s="1"/>
  <c r="AN99" i="8" s="1"/>
  <c r="AQ99" i="8" s="1"/>
  <c r="AT99" i="8" s="1"/>
  <c r="AW99" i="8" s="1"/>
  <c r="AZ99" i="8" s="1"/>
  <c r="BC99" i="8" s="1"/>
  <c r="BF99" i="8" s="1"/>
  <c r="G99" i="8"/>
  <c r="AF99" i="8" s="1"/>
  <c r="D99" i="8"/>
  <c r="BK98" i="8"/>
  <c r="AE98" i="8"/>
  <c r="AH98" i="8" s="1"/>
  <c r="AK98" i="8" s="1"/>
  <c r="AN98" i="8" s="1"/>
  <c r="AQ98" i="8" s="1"/>
  <c r="AT98" i="8" s="1"/>
  <c r="AW98" i="8" s="1"/>
  <c r="AZ98" i="8" s="1"/>
  <c r="BC98" i="8" s="1"/>
  <c r="BF98" i="8" s="1"/>
  <c r="G98" i="8"/>
  <c r="AF98" i="8" s="1"/>
  <c r="D98" i="8"/>
  <c r="BK97" i="8"/>
  <c r="AE97" i="8"/>
  <c r="AH97" i="8" s="1"/>
  <c r="AK97" i="8" s="1"/>
  <c r="AN97" i="8" s="1"/>
  <c r="AQ97" i="8" s="1"/>
  <c r="AT97" i="8" s="1"/>
  <c r="AW97" i="8" s="1"/>
  <c r="AZ97" i="8" s="1"/>
  <c r="BC97" i="8" s="1"/>
  <c r="BF97" i="8" s="1"/>
  <c r="G97" i="8"/>
  <c r="AF97" i="8" s="1"/>
  <c r="D97" i="8"/>
  <c r="BK96" i="8"/>
  <c r="AE96" i="8"/>
  <c r="AH96" i="8" s="1"/>
  <c r="AK96" i="8" s="1"/>
  <c r="AN96" i="8" s="1"/>
  <c r="AQ96" i="8" s="1"/>
  <c r="AT96" i="8" s="1"/>
  <c r="AW96" i="8" s="1"/>
  <c r="AZ96" i="8" s="1"/>
  <c r="BC96" i="8" s="1"/>
  <c r="BF96" i="8" s="1"/>
  <c r="G96" i="8"/>
  <c r="AF96" i="8" s="1"/>
  <c r="D96" i="8"/>
  <c r="BL96" i="8" s="1"/>
  <c r="BK95" i="8"/>
  <c r="AE95" i="8"/>
  <c r="AH95" i="8" s="1"/>
  <c r="AK95" i="8" s="1"/>
  <c r="AN95" i="8" s="1"/>
  <c r="AQ95" i="8" s="1"/>
  <c r="AT95" i="8" s="1"/>
  <c r="AW95" i="8" s="1"/>
  <c r="AZ95" i="8" s="1"/>
  <c r="BC95" i="8" s="1"/>
  <c r="BF95" i="8" s="1"/>
  <c r="G95" i="8"/>
  <c r="AF95" i="8" s="1"/>
  <c r="D95" i="8"/>
  <c r="BL95" i="8" s="1"/>
  <c r="BK94" i="8"/>
  <c r="BH94" i="8"/>
  <c r="BH91" i="8" s="1"/>
  <c r="BE94" i="8"/>
  <c r="BE91" i="8" s="1"/>
  <c r="BB94" i="8"/>
  <c r="BB91" i="8" s="1"/>
  <c r="AY94" i="8"/>
  <c r="AY91" i="8" s="1"/>
  <c r="AV94" i="8"/>
  <c r="AV91" i="8" s="1"/>
  <c r="AS94" i="8"/>
  <c r="AS91" i="8" s="1"/>
  <c r="AP94" i="8"/>
  <c r="AP91" i="8" s="1"/>
  <c r="AM94" i="8"/>
  <c r="AM91" i="8" s="1"/>
  <c r="AJ94" i="8"/>
  <c r="AJ91" i="8" s="1"/>
  <c r="AG94" i="8"/>
  <c r="AG91" i="8" s="1"/>
  <c r="AD94" i="8"/>
  <c r="AD91" i="8" s="1"/>
  <c r="AC94" i="8"/>
  <c r="Z94" i="8"/>
  <c r="Z91" i="8" s="1"/>
  <c r="X94" i="8"/>
  <c r="X91" i="8" s="1"/>
  <c r="V94" i="8"/>
  <c r="V91" i="8" s="1"/>
  <c r="T94" i="8"/>
  <c r="T91" i="8" s="1"/>
  <c r="R94" i="8"/>
  <c r="R91" i="8" s="1"/>
  <c r="P94" i="8"/>
  <c r="P91" i="8" s="1"/>
  <c r="N94" i="8"/>
  <c r="N91" i="8" s="1"/>
  <c r="L94" i="8"/>
  <c r="L91" i="8" s="1"/>
  <c r="J94" i="8"/>
  <c r="J91" i="8" s="1"/>
  <c r="H94" i="8"/>
  <c r="H91" i="8" s="1"/>
  <c r="F94" i="8"/>
  <c r="F91" i="8" s="1"/>
  <c r="E94" i="8"/>
  <c r="C94" i="8"/>
  <c r="C91" i="8" s="1"/>
  <c r="BK93" i="8"/>
  <c r="AE93" i="8"/>
  <c r="AH93" i="8" s="1"/>
  <c r="AK93" i="8" s="1"/>
  <c r="AN93" i="8" s="1"/>
  <c r="AQ93" i="8" s="1"/>
  <c r="AT93" i="8" s="1"/>
  <c r="AW93" i="8" s="1"/>
  <c r="AZ93" i="8" s="1"/>
  <c r="BC93" i="8" s="1"/>
  <c r="BF93" i="8" s="1"/>
  <c r="G93" i="8"/>
  <c r="AF93" i="8" s="1"/>
  <c r="D93" i="8"/>
  <c r="BL93" i="8" s="1"/>
  <c r="BK92" i="8"/>
  <c r="AE92" i="8"/>
  <c r="AH92" i="8" s="1"/>
  <c r="G92" i="8"/>
  <c r="AF92" i="8" s="1"/>
  <c r="D92" i="8"/>
  <c r="BL92" i="8" s="1"/>
  <c r="BJ91" i="8"/>
  <c r="BI91" i="8"/>
  <c r="AA91" i="8"/>
  <c r="BK91" i="8" s="1"/>
  <c r="BK86" i="8"/>
  <c r="AE86" i="8"/>
  <c r="G86" i="8"/>
  <c r="D86" i="8"/>
  <c r="BL86" i="8" s="1"/>
  <c r="BK85" i="8"/>
  <c r="AE85" i="8"/>
  <c r="AH85" i="8" s="1"/>
  <c r="G85" i="8"/>
  <c r="AF85" i="8" s="1"/>
  <c r="D85" i="8"/>
  <c r="BL85" i="8" s="1"/>
  <c r="BJ84" i="8"/>
  <c r="BI84" i="8"/>
  <c r="BH84" i="8"/>
  <c r="BE84" i="8"/>
  <c r="BB84" i="8"/>
  <c r="AY84" i="8"/>
  <c r="AV84" i="8"/>
  <c r="AS84" i="8"/>
  <c r="AP84" i="8"/>
  <c r="AM84" i="8"/>
  <c r="AJ84" i="8"/>
  <c r="AG84" i="8"/>
  <c r="AD84" i="8"/>
  <c r="AC84" i="8"/>
  <c r="AA84" i="8"/>
  <c r="BK84" i="8" s="1"/>
  <c r="Z84" i="8"/>
  <c r="X84" i="8"/>
  <c r="V84" i="8"/>
  <c r="T84" i="8"/>
  <c r="R84" i="8"/>
  <c r="P84" i="8"/>
  <c r="N84" i="8"/>
  <c r="L84" i="8"/>
  <c r="J84" i="8"/>
  <c r="H84" i="8"/>
  <c r="F84" i="8"/>
  <c r="E84" i="8"/>
  <c r="C84" i="8"/>
  <c r="BK83" i="8"/>
  <c r="AE83" i="8"/>
  <c r="AH83" i="8" s="1"/>
  <c r="AK83" i="8" s="1"/>
  <c r="AN83" i="8" s="1"/>
  <c r="AQ83" i="8" s="1"/>
  <c r="AT83" i="8" s="1"/>
  <c r="AW83" i="8" s="1"/>
  <c r="AZ83" i="8" s="1"/>
  <c r="BC83" i="8" s="1"/>
  <c r="BF83" i="8" s="1"/>
  <c r="G83" i="8"/>
  <c r="AF83" i="8" s="1"/>
  <c r="D83" i="8"/>
  <c r="BL83" i="8" s="1"/>
  <c r="BK82" i="8"/>
  <c r="AE82" i="8"/>
  <c r="AH82" i="8" s="1"/>
  <c r="G82" i="8"/>
  <c r="AF82" i="8" s="1"/>
  <c r="D82" i="8"/>
  <c r="BL82" i="8" s="1"/>
  <c r="BJ81" i="8"/>
  <c r="BI81" i="8"/>
  <c r="BH81" i="8"/>
  <c r="BE81" i="8"/>
  <c r="BB81" i="8"/>
  <c r="AY81" i="8"/>
  <c r="AV81" i="8"/>
  <c r="AS81" i="8"/>
  <c r="AP81" i="8"/>
  <c r="AM81" i="8"/>
  <c r="AJ81" i="8"/>
  <c r="AG81" i="8"/>
  <c r="AD81" i="8"/>
  <c r="AC81" i="8"/>
  <c r="AA81" i="8"/>
  <c r="BK81" i="8" s="1"/>
  <c r="Z81" i="8"/>
  <c r="X81" i="8"/>
  <c r="V81" i="8"/>
  <c r="T81" i="8"/>
  <c r="R81" i="8"/>
  <c r="P81" i="8"/>
  <c r="N81" i="8"/>
  <c r="L81" i="8"/>
  <c r="J81" i="8"/>
  <c r="H81" i="8"/>
  <c r="F81" i="8"/>
  <c r="E81" i="8"/>
  <c r="C81" i="8"/>
  <c r="BK80" i="8"/>
  <c r="AE80" i="8"/>
  <c r="AH80" i="8" s="1"/>
  <c r="AK80" i="8" s="1"/>
  <c r="AN80" i="8" s="1"/>
  <c r="AQ80" i="8" s="1"/>
  <c r="AT80" i="8" s="1"/>
  <c r="AW80" i="8" s="1"/>
  <c r="AZ80" i="8" s="1"/>
  <c r="BC80" i="8" s="1"/>
  <c r="BF80" i="8" s="1"/>
  <c r="G80" i="8"/>
  <c r="AF80" i="8" s="1"/>
  <c r="D80" i="8"/>
  <c r="BL80" i="8" s="1"/>
  <c r="BK79" i="8"/>
  <c r="AE79" i="8"/>
  <c r="AH79" i="8" s="1"/>
  <c r="G79" i="8"/>
  <c r="AF79" i="8" s="1"/>
  <c r="D79" i="8"/>
  <c r="BL79" i="8" s="1"/>
  <c r="BJ78" i="8"/>
  <c r="BI78" i="8"/>
  <c r="BH78" i="8"/>
  <c r="BE78" i="8"/>
  <c r="BB78" i="8"/>
  <c r="AY78" i="8"/>
  <c r="AV78" i="8"/>
  <c r="AS78" i="8"/>
  <c r="AP78" i="8"/>
  <c r="AM78" i="8"/>
  <c r="AJ78" i="8"/>
  <c r="AG78" i="8"/>
  <c r="AD78" i="8"/>
  <c r="AC78" i="8"/>
  <c r="AA78" i="8"/>
  <c r="BK78" i="8" s="1"/>
  <c r="Z78" i="8"/>
  <c r="X78" i="8"/>
  <c r="V78" i="8"/>
  <c r="T78" i="8"/>
  <c r="R78" i="8"/>
  <c r="P78" i="8"/>
  <c r="N78" i="8"/>
  <c r="L78" i="8"/>
  <c r="J78" i="8"/>
  <c r="H78" i="8"/>
  <c r="F78" i="8"/>
  <c r="E78" i="8"/>
  <c r="C78" i="8"/>
  <c r="BK73" i="8"/>
  <c r="BG73" i="8"/>
  <c r="BD73" i="8"/>
  <c r="BA73" i="8"/>
  <c r="AX73" i="8"/>
  <c r="AU73" i="8"/>
  <c r="AR73" i="8"/>
  <c r="AO73" i="8"/>
  <c r="AL73" i="8"/>
  <c r="AI73" i="8"/>
  <c r="AE73" i="8"/>
  <c r="G73" i="8"/>
  <c r="AF73" i="8" s="1"/>
  <c r="D73" i="8"/>
  <c r="AB73" i="8" s="1"/>
  <c r="BK72" i="8"/>
  <c r="BG72" i="8"/>
  <c r="BD72" i="8"/>
  <c r="BA72" i="8"/>
  <c r="AX72" i="8"/>
  <c r="AU72" i="8"/>
  <c r="AR72" i="8"/>
  <c r="AO72" i="8"/>
  <c r="AL72" i="8"/>
  <c r="AI72" i="8"/>
  <c r="AE72" i="8"/>
  <c r="G72" i="8"/>
  <c r="AF72" i="8" s="1"/>
  <c r="D72" i="8"/>
  <c r="AB72" i="8" s="1"/>
  <c r="BK71" i="8"/>
  <c r="BG71" i="8"/>
  <c r="BD71" i="8"/>
  <c r="BA71" i="8"/>
  <c r="AX71" i="8"/>
  <c r="AU71" i="8"/>
  <c r="AR71" i="8"/>
  <c r="AO71" i="8"/>
  <c r="AL71" i="8"/>
  <c r="AI71" i="8"/>
  <c r="AE71" i="8"/>
  <c r="G71" i="8"/>
  <c r="AF71" i="8" s="1"/>
  <c r="D71" i="8"/>
  <c r="AB71" i="8" s="1"/>
  <c r="BK70" i="8"/>
  <c r="BG70" i="8"/>
  <c r="BD70" i="8"/>
  <c r="BA70" i="8"/>
  <c r="AX70" i="8"/>
  <c r="AU70" i="8"/>
  <c r="AR70" i="8"/>
  <c r="AO70" i="8"/>
  <c r="AL70" i="8"/>
  <c r="AI70" i="8"/>
  <c r="AE70" i="8"/>
  <c r="G70" i="8"/>
  <c r="AF70" i="8" s="1"/>
  <c r="D70" i="8"/>
  <c r="AB70" i="8" s="1"/>
  <c r="BK69" i="8"/>
  <c r="BG69" i="8"/>
  <c r="BD69" i="8"/>
  <c r="BA69" i="8"/>
  <c r="AX69" i="8"/>
  <c r="AU69" i="8"/>
  <c r="AR69" i="8"/>
  <c r="AO69" i="8"/>
  <c r="AL69" i="8"/>
  <c r="AI69" i="8"/>
  <c r="AE69" i="8"/>
  <c r="G69" i="8"/>
  <c r="AF69" i="8" s="1"/>
  <c r="D69" i="8"/>
  <c r="AB69" i="8" s="1"/>
  <c r="BK68" i="8"/>
  <c r="BG68" i="8"/>
  <c r="BD68" i="8"/>
  <c r="BA68" i="8"/>
  <c r="AX68" i="8"/>
  <c r="AU68" i="8"/>
  <c r="AR68" i="8"/>
  <c r="AO68" i="8"/>
  <c r="AL68" i="8"/>
  <c r="AI68" i="8"/>
  <c r="AE68" i="8"/>
  <c r="G68" i="8"/>
  <c r="AF68" i="8" s="1"/>
  <c r="D68" i="8"/>
  <c r="AB68" i="8" s="1"/>
  <c r="BK67" i="8"/>
  <c r="BG67" i="8"/>
  <c r="BD67" i="8"/>
  <c r="BA67" i="8"/>
  <c r="AX67" i="8"/>
  <c r="AU67" i="8"/>
  <c r="AR67" i="8"/>
  <c r="AO67" i="8"/>
  <c r="AL67" i="8"/>
  <c r="AI67" i="8"/>
  <c r="AE67" i="8"/>
  <c r="G67" i="8"/>
  <c r="AF67" i="8" s="1"/>
  <c r="D67" i="8"/>
  <c r="AB67" i="8" s="1"/>
  <c r="BK66" i="8"/>
  <c r="BG66" i="8"/>
  <c r="BD66" i="8"/>
  <c r="BA66" i="8"/>
  <c r="AX66" i="8"/>
  <c r="AU66" i="8"/>
  <c r="AR66" i="8"/>
  <c r="AO66" i="8"/>
  <c r="AL66" i="8"/>
  <c r="AI66" i="8"/>
  <c r="AE66" i="8"/>
  <c r="G66" i="8"/>
  <c r="AF66" i="8" s="1"/>
  <c r="D66" i="8"/>
  <c r="AB66" i="8" s="1"/>
  <c r="BK65" i="8"/>
  <c r="BG65" i="8"/>
  <c r="BD65" i="8"/>
  <c r="BA65" i="8"/>
  <c r="AX65" i="8"/>
  <c r="AU65" i="8"/>
  <c r="AR65" i="8"/>
  <c r="AO65" i="8"/>
  <c r="AL65" i="8"/>
  <c r="AI65" i="8"/>
  <c r="AE65" i="8"/>
  <c r="G65" i="8"/>
  <c r="AF65" i="8" s="1"/>
  <c r="D65" i="8"/>
  <c r="AB65" i="8" s="1"/>
  <c r="BK64" i="8"/>
  <c r="BG64" i="8"/>
  <c r="BD64" i="8"/>
  <c r="BA64" i="8"/>
  <c r="AX64" i="8"/>
  <c r="AU64" i="8"/>
  <c r="AR64" i="8"/>
  <c r="AO64" i="8"/>
  <c r="AL64" i="8"/>
  <c r="AI64" i="8"/>
  <c r="AE64" i="8"/>
  <c r="G64" i="8"/>
  <c r="AF64" i="8" s="1"/>
  <c r="D64" i="8"/>
  <c r="AB64" i="8" s="1"/>
  <c r="BK63" i="8"/>
  <c r="BG63" i="8"/>
  <c r="BD63" i="8"/>
  <c r="BA63" i="8"/>
  <c r="AX63" i="8"/>
  <c r="AU63" i="8"/>
  <c r="AR63" i="8"/>
  <c r="AO63" i="8"/>
  <c r="AL63" i="8"/>
  <c r="AI63" i="8"/>
  <c r="AE63" i="8"/>
  <c r="G63" i="8"/>
  <c r="AF63" i="8" s="1"/>
  <c r="D63" i="8"/>
  <c r="BK62" i="8"/>
  <c r="BG62" i="8"/>
  <c r="BD62" i="8"/>
  <c r="BA62" i="8"/>
  <c r="AX62" i="8"/>
  <c r="AU62" i="8"/>
  <c r="AR62" i="8"/>
  <c r="AO62" i="8"/>
  <c r="AL62" i="8"/>
  <c r="AI62" i="8"/>
  <c r="AE62" i="8"/>
  <c r="G62" i="8"/>
  <c r="AF62" i="8" s="1"/>
  <c r="D62" i="8"/>
  <c r="BL62" i="8" s="1"/>
  <c r="BK61" i="8"/>
  <c r="AE61" i="8"/>
  <c r="AH61" i="8" s="1"/>
  <c r="AK61" i="8" s="1"/>
  <c r="AN61" i="8" s="1"/>
  <c r="AQ61" i="8" s="1"/>
  <c r="AT61" i="8" s="1"/>
  <c r="AW61" i="8" s="1"/>
  <c r="AZ61" i="8" s="1"/>
  <c r="BC61" i="8" s="1"/>
  <c r="BF61" i="8" s="1"/>
  <c r="G61" i="8"/>
  <c r="AF61" i="8" s="1"/>
  <c r="D61" i="8"/>
  <c r="BL61" i="8" s="1"/>
  <c r="BK60" i="8"/>
  <c r="BG60" i="8"/>
  <c r="BD60" i="8"/>
  <c r="BA60" i="8"/>
  <c r="AX60" i="8"/>
  <c r="AU60" i="8"/>
  <c r="AR60" i="8"/>
  <c r="AO60" i="8"/>
  <c r="AL60" i="8"/>
  <c r="AI60" i="8"/>
  <c r="AE60" i="8"/>
  <c r="G60" i="8"/>
  <c r="AF60" i="8" s="1"/>
  <c r="D60" i="8"/>
  <c r="BL60" i="8" s="1"/>
  <c r="BK59" i="8"/>
  <c r="BG59" i="8"/>
  <c r="BD59" i="8"/>
  <c r="BA59" i="8"/>
  <c r="AX59" i="8"/>
  <c r="AU59" i="8"/>
  <c r="AR59" i="8"/>
  <c r="AO59" i="8"/>
  <c r="AL59" i="8"/>
  <c r="AI59" i="8"/>
  <c r="AE59" i="8"/>
  <c r="G59" i="8"/>
  <c r="AF59" i="8" s="1"/>
  <c r="D59" i="8"/>
  <c r="BL59" i="8" s="1"/>
  <c r="BK58" i="8"/>
  <c r="AE58" i="8"/>
  <c r="AH58" i="8" s="1"/>
  <c r="AK58" i="8" s="1"/>
  <c r="AN58" i="8" s="1"/>
  <c r="AQ58" i="8" s="1"/>
  <c r="AT58" i="8" s="1"/>
  <c r="AW58" i="8" s="1"/>
  <c r="AZ58" i="8" s="1"/>
  <c r="BC58" i="8" s="1"/>
  <c r="BF58" i="8" s="1"/>
  <c r="G58" i="8"/>
  <c r="AF58" i="8" s="1"/>
  <c r="D58" i="8"/>
  <c r="BL58" i="8" s="1"/>
  <c r="BK57" i="8"/>
  <c r="BG57" i="8"/>
  <c r="BD57" i="8"/>
  <c r="BA57" i="8"/>
  <c r="AX57" i="8"/>
  <c r="AU57" i="8"/>
  <c r="AR57" i="8"/>
  <c r="AO57" i="8"/>
  <c r="AL57" i="8"/>
  <c r="AI57" i="8"/>
  <c r="AE57" i="8"/>
  <c r="G57" i="8"/>
  <c r="AF57" i="8" s="1"/>
  <c r="D57" i="8"/>
  <c r="BL57" i="8" s="1"/>
  <c r="BK56" i="8"/>
  <c r="AE56" i="8"/>
  <c r="AH56" i="8" s="1"/>
  <c r="AK56" i="8" s="1"/>
  <c r="AN56" i="8" s="1"/>
  <c r="AQ56" i="8" s="1"/>
  <c r="AT56" i="8" s="1"/>
  <c r="AW56" i="8" s="1"/>
  <c r="AZ56" i="8" s="1"/>
  <c r="BC56" i="8" s="1"/>
  <c r="BF56" i="8" s="1"/>
  <c r="G56" i="8"/>
  <c r="AF56" i="8" s="1"/>
  <c r="D56" i="8"/>
  <c r="BL56" i="8" s="1"/>
  <c r="BK55" i="8"/>
  <c r="AE55" i="8"/>
  <c r="AH55" i="8" s="1"/>
  <c r="G55" i="8"/>
  <c r="AF55" i="8" s="1"/>
  <c r="D55" i="8"/>
  <c r="BL55" i="8" s="1"/>
  <c r="BK54" i="8"/>
  <c r="BG54" i="8"/>
  <c r="BD54" i="8"/>
  <c r="BA54" i="8"/>
  <c r="AX54" i="8"/>
  <c r="AU54" i="8"/>
  <c r="AR54" i="8"/>
  <c r="AO54" i="8"/>
  <c r="AL54" i="8"/>
  <c r="AI54" i="8"/>
  <c r="AE54" i="8"/>
  <c r="G54" i="8"/>
  <c r="AF54" i="8" s="1"/>
  <c r="D54" i="8"/>
  <c r="BL54" i="8" s="1"/>
  <c r="BK53" i="8"/>
  <c r="AE53" i="8"/>
  <c r="AH53" i="8" s="1"/>
  <c r="AK53" i="8" s="1"/>
  <c r="AN53" i="8" s="1"/>
  <c r="AQ53" i="8" s="1"/>
  <c r="AT53" i="8" s="1"/>
  <c r="AW53" i="8" s="1"/>
  <c r="AZ53" i="8" s="1"/>
  <c r="BC53" i="8" s="1"/>
  <c r="BF53" i="8" s="1"/>
  <c r="G53" i="8"/>
  <c r="AF53" i="8" s="1"/>
  <c r="D53" i="8"/>
  <c r="BL53" i="8" s="1"/>
  <c r="BK52" i="8"/>
  <c r="BG52" i="8"/>
  <c r="BD52" i="8"/>
  <c r="BA52" i="8"/>
  <c r="AX52" i="8"/>
  <c r="AU52" i="8"/>
  <c r="AR52" i="8"/>
  <c r="AO52" i="8"/>
  <c r="AL52" i="8"/>
  <c r="AI52" i="8"/>
  <c r="AE52" i="8"/>
  <c r="G52" i="8"/>
  <c r="AF52" i="8" s="1"/>
  <c r="D52" i="8"/>
  <c r="BL52" i="8" s="1"/>
  <c r="BK51" i="8"/>
  <c r="BG51" i="8"/>
  <c r="BD51" i="8"/>
  <c r="BA51" i="8"/>
  <c r="AX51" i="8"/>
  <c r="AU51" i="8"/>
  <c r="AR51" i="8"/>
  <c r="AO51" i="8"/>
  <c r="AL51" i="8"/>
  <c r="AI51" i="8"/>
  <c r="AE51" i="8"/>
  <c r="G51" i="8"/>
  <c r="AF51" i="8" s="1"/>
  <c r="D51" i="8"/>
  <c r="BL51" i="8" s="1"/>
  <c r="BK50" i="8"/>
  <c r="BG50" i="8"/>
  <c r="BD50" i="8"/>
  <c r="BA50" i="8"/>
  <c r="AX50" i="8"/>
  <c r="AU50" i="8"/>
  <c r="AR50" i="8"/>
  <c r="AO50" i="8"/>
  <c r="AL50" i="8"/>
  <c r="AI50" i="8"/>
  <c r="AE50" i="8"/>
  <c r="G50" i="8"/>
  <c r="AF50" i="8" s="1"/>
  <c r="D50" i="8"/>
  <c r="BL50" i="8" s="1"/>
  <c r="BJ49" i="8"/>
  <c r="BJ47" i="8" s="1"/>
  <c r="BI49" i="8"/>
  <c r="BI47" i="8" s="1"/>
  <c r="BH49" i="8"/>
  <c r="BH47" i="8" s="1"/>
  <c r="BF49" i="8"/>
  <c r="BE49" i="8"/>
  <c r="BE47" i="8" s="1"/>
  <c r="BC49" i="8"/>
  <c r="BB49" i="8"/>
  <c r="BB47" i="8" s="1"/>
  <c r="AZ49" i="8"/>
  <c r="AY49" i="8"/>
  <c r="AY47" i="8" s="1"/>
  <c r="AW49" i="8"/>
  <c r="AV49" i="8"/>
  <c r="AV47" i="8" s="1"/>
  <c r="AT49" i="8"/>
  <c r="AS49" i="8"/>
  <c r="AS47" i="8" s="1"/>
  <c r="AQ49" i="8"/>
  <c r="AP49" i="8"/>
  <c r="AP47" i="8" s="1"/>
  <c r="AN49" i="8"/>
  <c r="AM49" i="8"/>
  <c r="AM47" i="8" s="1"/>
  <c r="AK49" i="8"/>
  <c r="AJ49" i="8"/>
  <c r="AJ47" i="8" s="1"/>
  <c r="AH49" i="8"/>
  <c r="AG49" i="8"/>
  <c r="AG47" i="8" s="1"/>
  <c r="AD49" i="8"/>
  <c r="AD47" i="8" s="1"/>
  <c r="AC49" i="8"/>
  <c r="AC47" i="8" s="1"/>
  <c r="AA49" i="8"/>
  <c r="BK49" i="8" s="1"/>
  <c r="Z49" i="8"/>
  <c r="Z47" i="8" s="1"/>
  <c r="Y49" i="8"/>
  <c r="BG49" i="8" s="1"/>
  <c r="X49" i="8"/>
  <c r="X47" i="8" s="1"/>
  <c r="W49" i="8"/>
  <c r="BD49" i="8" s="1"/>
  <c r="V49" i="8"/>
  <c r="V47" i="8" s="1"/>
  <c r="U49" i="8"/>
  <c r="BA49" i="8" s="1"/>
  <c r="T49" i="8"/>
  <c r="T47" i="8" s="1"/>
  <c r="S49" i="8"/>
  <c r="AX49" i="8" s="1"/>
  <c r="R49" i="8"/>
  <c r="R47" i="8" s="1"/>
  <c r="Q49" i="8"/>
  <c r="AU49" i="8" s="1"/>
  <c r="P49" i="8"/>
  <c r="P47" i="8" s="1"/>
  <c r="O49" i="8"/>
  <c r="AR49" i="8" s="1"/>
  <c r="N49" i="8"/>
  <c r="N47" i="8" s="1"/>
  <c r="M49" i="8"/>
  <c r="AO49" i="8" s="1"/>
  <c r="L49" i="8"/>
  <c r="L47" i="8" s="1"/>
  <c r="K49" i="8"/>
  <c r="AL49" i="8" s="1"/>
  <c r="J49" i="8"/>
  <c r="J47" i="8" s="1"/>
  <c r="I49" i="8"/>
  <c r="AI49" i="8" s="1"/>
  <c r="H49" i="8"/>
  <c r="H47" i="8" s="1"/>
  <c r="F49" i="8"/>
  <c r="F47" i="8" s="1"/>
  <c r="E49" i="8"/>
  <c r="E47" i="8" s="1"/>
  <c r="C49" i="8"/>
  <c r="C47" i="8" s="1"/>
  <c r="BK48" i="8"/>
  <c r="BG48" i="8"/>
  <c r="BD48" i="8"/>
  <c r="BA48" i="8"/>
  <c r="AX48" i="8"/>
  <c r="AU48" i="8"/>
  <c r="AR48" i="8"/>
  <c r="AO48" i="8"/>
  <c r="AL48" i="8"/>
  <c r="AI48" i="8"/>
  <c r="AE48" i="8"/>
  <c r="G48" i="8"/>
  <c r="AF48" i="8" s="1"/>
  <c r="D48" i="8"/>
  <c r="BL48" i="8" s="1"/>
  <c r="BK46" i="8"/>
  <c r="BG46" i="8"/>
  <c r="BD46" i="8"/>
  <c r="BA46" i="8"/>
  <c r="AX46" i="8"/>
  <c r="AU46" i="8"/>
  <c r="AR46" i="8"/>
  <c r="AO46" i="8"/>
  <c r="AL46" i="8"/>
  <c r="AI46" i="8"/>
  <c r="AE46" i="8"/>
  <c r="G46" i="8"/>
  <c r="AF46" i="8" s="1"/>
  <c r="D46" i="8"/>
  <c r="BL46" i="8" s="1"/>
  <c r="BK45" i="8"/>
  <c r="AE45" i="8"/>
  <c r="AH45" i="8" s="1"/>
  <c r="AK45" i="8" s="1"/>
  <c r="AN45" i="8" s="1"/>
  <c r="AQ45" i="8" s="1"/>
  <c r="AT45" i="8" s="1"/>
  <c r="AW45" i="8" s="1"/>
  <c r="AZ45" i="8" s="1"/>
  <c r="BC45" i="8" s="1"/>
  <c r="BF45" i="8" s="1"/>
  <c r="G45" i="8"/>
  <c r="AF45" i="8" s="1"/>
  <c r="D45" i="8"/>
  <c r="BL45" i="8" s="1"/>
  <c r="BK44" i="8"/>
  <c r="AE44" i="8"/>
  <c r="AH44" i="8" s="1"/>
  <c r="AK44" i="8" s="1"/>
  <c r="AN44" i="8" s="1"/>
  <c r="AQ44" i="8" s="1"/>
  <c r="AT44" i="8" s="1"/>
  <c r="AW44" i="8" s="1"/>
  <c r="AZ44" i="8" s="1"/>
  <c r="BC44" i="8" s="1"/>
  <c r="BF44" i="8" s="1"/>
  <c r="G44" i="8"/>
  <c r="AF44" i="8" s="1"/>
  <c r="D44" i="8"/>
  <c r="BL44" i="8" s="1"/>
  <c r="BK43" i="8"/>
  <c r="AE43" i="8"/>
  <c r="AH43" i="8" s="1"/>
  <c r="AK43" i="8" s="1"/>
  <c r="AN43" i="8" s="1"/>
  <c r="AQ43" i="8" s="1"/>
  <c r="AT43" i="8" s="1"/>
  <c r="AW43" i="8" s="1"/>
  <c r="AZ43" i="8" s="1"/>
  <c r="BC43" i="8" s="1"/>
  <c r="BF43" i="8" s="1"/>
  <c r="G43" i="8"/>
  <c r="AF43" i="8" s="1"/>
  <c r="D43" i="8"/>
  <c r="BL43" i="8" s="1"/>
  <c r="BK42" i="8"/>
  <c r="AE42" i="8"/>
  <c r="AH42" i="8" s="1"/>
  <c r="AK42" i="8" s="1"/>
  <c r="AN42" i="8" s="1"/>
  <c r="AQ42" i="8" s="1"/>
  <c r="AT42" i="8" s="1"/>
  <c r="AW42" i="8" s="1"/>
  <c r="AZ42" i="8" s="1"/>
  <c r="BC42" i="8" s="1"/>
  <c r="BF42" i="8" s="1"/>
  <c r="G42" i="8"/>
  <c r="AF42" i="8" s="1"/>
  <c r="D42" i="8"/>
  <c r="BK41" i="8"/>
  <c r="BG41" i="8"/>
  <c r="BD41" i="8"/>
  <c r="BA41" i="8"/>
  <c r="AX41" i="8"/>
  <c r="AU41" i="8"/>
  <c r="AR41" i="8"/>
  <c r="AO41" i="8"/>
  <c r="AL41" i="8"/>
  <c r="AI41" i="8"/>
  <c r="AE41" i="8"/>
  <c r="G41" i="8"/>
  <c r="AF41" i="8" s="1"/>
  <c r="D41" i="8"/>
  <c r="BL41" i="8" s="1"/>
  <c r="BK40" i="8"/>
  <c r="AE40" i="8"/>
  <c r="AH40" i="8" s="1"/>
  <c r="AK40" i="8" s="1"/>
  <c r="AN40" i="8" s="1"/>
  <c r="AQ40" i="8" s="1"/>
  <c r="AT40" i="8" s="1"/>
  <c r="AW40" i="8" s="1"/>
  <c r="AZ40" i="8" s="1"/>
  <c r="BC40" i="8" s="1"/>
  <c r="BF40" i="8" s="1"/>
  <c r="G40" i="8"/>
  <c r="AF40" i="8" s="1"/>
  <c r="D40" i="8"/>
  <c r="BL40" i="8" s="1"/>
  <c r="BK39" i="8"/>
  <c r="AE39" i="8"/>
  <c r="AH39" i="8" s="1"/>
  <c r="G39" i="8"/>
  <c r="AF39" i="8" s="1"/>
  <c r="D39" i="8"/>
  <c r="BL39" i="8" s="1"/>
  <c r="BJ38" i="8"/>
  <c r="BI38" i="8"/>
  <c r="BH38" i="8"/>
  <c r="BE38" i="8"/>
  <c r="BB38" i="8"/>
  <c r="AY38" i="8"/>
  <c r="AV38" i="8"/>
  <c r="AS38" i="8"/>
  <c r="AP38" i="8"/>
  <c r="AM38" i="8"/>
  <c r="AJ38" i="8"/>
  <c r="AG38" i="8"/>
  <c r="AD38" i="8"/>
  <c r="AC38" i="8"/>
  <c r="AA38" i="8"/>
  <c r="BK38" i="8" s="1"/>
  <c r="Z38" i="8"/>
  <c r="X38" i="8"/>
  <c r="V38" i="8"/>
  <c r="T38" i="8"/>
  <c r="R38" i="8"/>
  <c r="P38" i="8"/>
  <c r="N38" i="8"/>
  <c r="L38" i="8"/>
  <c r="J38" i="8"/>
  <c r="H38" i="8"/>
  <c r="F38" i="8"/>
  <c r="E38" i="8"/>
  <c r="C38" i="8"/>
  <c r="BK36" i="8"/>
  <c r="AE36" i="8"/>
  <c r="AH36" i="8" s="1"/>
  <c r="AK36" i="8" s="1"/>
  <c r="AN36" i="8" s="1"/>
  <c r="AQ36" i="8" s="1"/>
  <c r="AT36" i="8" s="1"/>
  <c r="AW36" i="8" s="1"/>
  <c r="AZ36" i="8" s="1"/>
  <c r="BC36" i="8" s="1"/>
  <c r="BF36" i="8" s="1"/>
  <c r="G36" i="8"/>
  <c r="AF36" i="8" s="1"/>
  <c r="D36" i="8"/>
  <c r="BL36" i="8" s="1"/>
  <c r="BK35" i="8"/>
  <c r="AE35" i="8"/>
  <c r="AH35" i="8" s="1"/>
  <c r="AK35" i="8" s="1"/>
  <c r="AN35" i="8" s="1"/>
  <c r="AQ35" i="8" s="1"/>
  <c r="AT35" i="8" s="1"/>
  <c r="AW35" i="8" s="1"/>
  <c r="AZ35" i="8" s="1"/>
  <c r="BC35" i="8" s="1"/>
  <c r="BF35" i="8" s="1"/>
  <c r="G35" i="8"/>
  <c r="AF35" i="8" s="1"/>
  <c r="D35" i="8"/>
  <c r="BL35" i="8" s="1"/>
  <c r="BK34" i="8"/>
  <c r="AE34" i="8"/>
  <c r="AH34" i="8" s="1"/>
  <c r="AK34" i="8" s="1"/>
  <c r="AN34" i="8" s="1"/>
  <c r="AQ34" i="8" s="1"/>
  <c r="AT34" i="8" s="1"/>
  <c r="AW34" i="8" s="1"/>
  <c r="AZ34" i="8" s="1"/>
  <c r="BC34" i="8" s="1"/>
  <c r="BF34" i="8" s="1"/>
  <c r="G34" i="8"/>
  <c r="AF34" i="8" s="1"/>
  <c r="D34" i="8"/>
  <c r="BL34" i="8" s="1"/>
  <c r="BK33" i="8"/>
  <c r="AE33" i="8"/>
  <c r="AH33" i="8" s="1"/>
  <c r="AK33" i="8" s="1"/>
  <c r="AN33" i="8" s="1"/>
  <c r="AQ33" i="8" s="1"/>
  <c r="AT33" i="8" s="1"/>
  <c r="AW33" i="8" s="1"/>
  <c r="AZ33" i="8" s="1"/>
  <c r="BC33" i="8" s="1"/>
  <c r="BF33" i="8" s="1"/>
  <c r="G33" i="8"/>
  <c r="AF33" i="8" s="1"/>
  <c r="D33" i="8"/>
  <c r="BL33" i="8" s="1"/>
  <c r="BK32" i="8"/>
  <c r="AE32" i="8"/>
  <c r="AH32" i="8" s="1"/>
  <c r="AK32" i="8" s="1"/>
  <c r="AN32" i="8" s="1"/>
  <c r="AQ32" i="8" s="1"/>
  <c r="AT32" i="8" s="1"/>
  <c r="AW32" i="8" s="1"/>
  <c r="AZ32" i="8" s="1"/>
  <c r="BC32" i="8" s="1"/>
  <c r="BF32" i="8" s="1"/>
  <c r="G32" i="8"/>
  <c r="AF32" i="8" s="1"/>
  <c r="D32" i="8"/>
  <c r="BL32" i="8" s="1"/>
  <c r="BK31" i="8"/>
  <c r="AE31" i="8"/>
  <c r="AH31" i="8" s="1"/>
  <c r="AK31" i="8" s="1"/>
  <c r="AN31" i="8" s="1"/>
  <c r="AQ31" i="8" s="1"/>
  <c r="AT31" i="8" s="1"/>
  <c r="AW31" i="8" s="1"/>
  <c r="AZ31" i="8" s="1"/>
  <c r="BC31" i="8" s="1"/>
  <c r="BF31" i="8" s="1"/>
  <c r="G31" i="8"/>
  <c r="AF31" i="8" s="1"/>
  <c r="D31" i="8"/>
  <c r="BL31" i="8" s="1"/>
  <c r="BK30" i="8"/>
  <c r="AE30" i="8"/>
  <c r="AH30" i="8" s="1"/>
  <c r="AK30" i="8" s="1"/>
  <c r="AN30" i="8" s="1"/>
  <c r="AQ30" i="8" s="1"/>
  <c r="AT30" i="8" s="1"/>
  <c r="AW30" i="8" s="1"/>
  <c r="AZ30" i="8" s="1"/>
  <c r="BC30" i="8" s="1"/>
  <c r="BF30" i="8" s="1"/>
  <c r="G30" i="8"/>
  <c r="AF30" i="8" s="1"/>
  <c r="D30" i="8"/>
  <c r="BL30" i="8" s="1"/>
  <c r="BK29" i="8"/>
  <c r="AE29" i="8"/>
  <c r="AH29" i="8" s="1"/>
  <c r="AK29" i="8" s="1"/>
  <c r="AN29" i="8" s="1"/>
  <c r="AQ29" i="8" s="1"/>
  <c r="AT29" i="8" s="1"/>
  <c r="AW29" i="8" s="1"/>
  <c r="AZ29" i="8" s="1"/>
  <c r="BC29" i="8" s="1"/>
  <c r="BF29" i="8" s="1"/>
  <c r="G29" i="8"/>
  <c r="AF29" i="8" s="1"/>
  <c r="D29" i="8"/>
  <c r="BL29" i="8" s="1"/>
  <c r="BK28" i="8"/>
  <c r="AE28" i="8"/>
  <c r="AH28" i="8" s="1"/>
  <c r="G28" i="8"/>
  <c r="AF28" i="8" s="1"/>
  <c r="D28" i="8"/>
  <c r="BL28" i="8" s="1"/>
  <c r="BJ27" i="8"/>
  <c r="BI27" i="8"/>
  <c r="BH27" i="8"/>
  <c r="BE27" i="8"/>
  <c r="BB27" i="8"/>
  <c r="AY27" i="8"/>
  <c r="AV27" i="8"/>
  <c r="AS27" i="8"/>
  <c r="AP27" i="8"/>
  <c r="AM27" i="8"/>
  <c r="AJ27" i="8"/>
  <c r="AG27" i="8"/>
  <c r="AD27" i="8"/>
  <c r="AC27" i="8"/>
  <c r="AA27" i="8"/>
  <c r="BK27" i="8" s="1"/>
  <c r="Z27" i="8"/>
  <c r="X27" i="8"/>
  <c r="V27" i="8"/>
  <c r="T27" i="8"/>
  <c r="R27" i="8"/>
  <c r="P27" i="8"/>
  <c r="N27" i="8"/>
  <c r="L27" i="8"/>
  <c r="J27" i="8"/>
  <c r="H27" i="8"/>
  <c r="F27" i="8"/>
  <c r="E27" i="8"/>
  <c r="C27" i="8"/>
  <c r="BK26" i="8"/>
  <c r="AE26" i="8"/>
  <c r="AH26" i="8" s="1"/>
  <c r="AK26" i="8" s="1"/>
  <c r="AN26" i="8" s="1"/>
  <c r="AQ26" i="8" s="1"/>
  <c r="AT26" i="8" s="1"/>
  <c r="AW26" i="8" s="1"/>
  <c r="AZ26" i="8" s="1"/>
  <c r="BC26" i="8" s="1"/>
  <c r="BF26" i="8" s="1"/>
  <c r="G26" i="8"/>
  <c r="AF26" i="8" s="1"/>
  <c r="D26" i="8"/>
  <c r="BL26" i="8" s="1"/>
  <c r="BK25" i="8"/>
  <c r="AE25" i="8"/>
  <c r="AH25" i="8" s="1"/>
  <c r="AK25" i="8" s="1"/>
  <c r="AN25" i="8" s="1"/>
  <c r="AQ25" i="8" s="1"/>
  <c r="AT25" i="8" s="1"/>
  <c r="AW25" i="8" s="1"/>
  <c r="AZ25" i="8" s="1"/>
  <c r="BC25" i="8" s="1"/>
  <c r="BF25" i="8" s="1"/>
  <c r="G25" i="8"/>
  <c r="AF25" i="8" s="1"/>
  <c r="D25" i="8"/>
  <c r="BL25" i="8" s="1"/>
  <c r="BK24" i="8"/>
  <c r="AE24" i="8"/>
  <c r="AH24" i="8" s="1"/>
  <c r="AK24" i="8" s="1"/>
  <c r="AN24" i="8" s="1"/>
  <c r="AQ24" i="8" s="1"/>
  <c r="AT24" i="8" s="1"/>
  <c r="AW24" i="8" s="1"/>
  <c r="AZ24" i="8" s="1"/>
  <c r="BC24" i="8" s="1"/>
  <c r="BF24" i="8" s="1"/>
  <c r="G24" i="8"/>
  <c r="AF24" i="8" s="1"/>
  <c r="D24" i="8"/>
  <c r="BL24" i="8" s="1"/>
  <c r="BK23" i="8"/>
  <c r="AE23" i="8"/>
  <c r="AH23" i="8" s="1"/>
  <c r="AK23" i="8" s="1"/>
  <c r="AN23" i="8" s="1"/>
  <c r="AQ23" i="8" s="1"/>
  <c r="AT23" i="8" s="1"/>
  <c r="AW23" i="8" s="1"/>
  <c r="AZ23" i="8" s="1"/>
  <c r="BC23" i="8" s="1"/>
  <c r="BF23" i="8" s="1"/>
  <c r="G23" i="8"/>
  <c r="AF23" i="8" s="1"/>
  <c r="D23" i="8"/>
  <c r="BL23" i="8" s="1"/>
  <c r="BK22" i="8"/>
  <c r="AE22" i="8"/>
  <c r="AH22" i="8" s="1"/>
  <c r="AK22" i="8" s="1"/>
  <c r="AN22" i="8" s="1"/>
  <c r="AQ22" i="8" s="1"/>
  <c r="AT22" i="8" s="1"/>
  <c r="AW22" i="8" s="1"/>
  <c r="AZ22" i="8" s="1"/>
  <c r="BC22" i="8" s="1"/>
  <c r="BF22" i="8" s="1"/>
  <c r="G22" i="8"/>
  <c r="AF22" i="8" s="1"/>
  <c r="D22" i="8"/>
  <c r="BL22" i="8" s="1"/>
  <c r="BK21" i="8"/>
  <c r="AE21" i="8"/>
  <c r="AH21" i="8" s="1"/>
  <c r="AK21" i="8" s="1"/>
  <c r="AN21" i="8" s="1"/>
  <c r="AQ21" i="8" s="1"/>
  <c r="AT21" i="8" s="1"/>
  <c r="AW21" i="8" s="1"/>
  <c r="AZ21" i="8" s="1"/>
  <c r="BC21" i="8" s="1"/>
  <c r="BF21" i="8" s="1"/>
  <c r="G21" i="8"/>
  <c r="AF21" i="8" s="1"/>
  <c r="D21" i="8"/>
  <c r="BL21" i="8" s="1"/>
  <c r="BK20" i="8"/>
  <c r="AE20" i="8"/>
  <c r="AH20" i="8" s="1"/>
  <c r="AK20" i="8" s="1"/>
  <c r="AN20" i="8" s="1"/>
  <c r="AQ20" i="8" s="1"/>
  <c r="AT20" i="8" s="1"/>
  <c r="AW20" i="8" s="1"/>
  <c r="AZ20" i="8" s="1"/>
  <c r="BC20" i="8" s="1"/>
  <c r="BF20" i="8" s="1"/>
  <c r="G20" i="8"/>
  <c r="AF20" i="8" s="1"/>
  <c r="D20" i="8"/>
  <c r="BL20" i="8" s="1"/>
  <c r="BK19" i="8"/>
  <c r="AE19" i="8"/>
  <c r="AH19" i="8" s="1"/>
  <c r="AK19" i="8" s="1"/>
  <c r="AN19" i="8" s="1"/>
  <c r="AQ19" i="8" s="1"/>
  <c r="AT19" i="8" s="1"/>
  <c r="AW19" i="8" s="1"/>
  <c r="AZ19" i="8" s="1"/>
  <c r="BC19" i="8" s="1"/>
  <c r="BF19" i="8" s="1"/>
  <c r="G19" i="8"/>
  <c r="AF19" i="8" s="1"/>
  <c r="D19" i="8"/>
  <c r="BL19" i="8" s="1"/>
  <c r="BK18" i="8"/>
  <c r="AE18" i="8"/>
  <c r="AH18" i="8" s="1"/>
  <c r="AK18" i="8" s="1"/>
  <c r="AN18" i="8" s="1"/>
  <c r="AQ18" i="8" s="1"/>
  <c r="AT18" i="8" s="1"/>
  <c r="AW18" i="8" s="1"/>
  <c r="AZ18" i="8" s="1"/>
  <c r="BC18" i="8" s="1"/>
  <c r="BF18" i="8" s="1"/>
  <c r="G18" i="8"/>
  <c r="AF18" i="8" s="1"/>
  <c r="D18" i="8"/>
  <c r="BL18" i="8" s="1"/>
  <c r="BK17" i="8"/>
  <c r="AE17" i="8"/>
  <c r="AH17" i="8" s="1"/>
  <c r="AK17" i="8" s="1"/>
  <c r="AN17" i="8" s="1"/>
  <c r="AQ17" i="8" s="1"/>
  <c r="AT17" i="8" s="1"/>
  <c r="AW17" i="8" s="1"/>
  <c r="AZ17" i="8" s="1"/>
  <c r="BC17" i="8" s="1"/>
  <c r="BF17" i="8" s="1"/>
  <c r="G17" i="8"/>
  <c r="AF17" i="8" s="1"/>
  <c r="D17" i="8"/>
  <c r="BL17" i="8" s="1"/>
  <c r="BK16" i="8"/>
  <c r="AE16" i="8"/>
  <c r="AH16" i="8" s="1"/>
  <c r="AK16" i="8" s="1"/>
  <c r="AN16" i="8" s="1"/>
  <c r="AQ16" i="8" s="1"/>
  <c r="AT16" i="8" s="1"/>
  <c r="AW16" i="8" s="1"/>
  <c r="AZ16" i="8" s="1"/>
  <c r="BC16" i="8" s="1"/>
  <c r="BF16" i="8" s="1"/>
  <c r="G16" i="8"/>
  <c r="I16" i="8" s="1"/>
  <c r="D16" i="8"/>
  <c r="BL16" i="8" s="1"/>
  <c r="BK15" i="8"/>
  <c r="AE15" i="8"/>
  <c r="AH15" i="8" s="1"/>
  <c r="AK15" i="8" s="1"/>
  <c r="AN15" i="8" s="1"/>
  <c r="AQ15" i="8" s="1"/>
  <c r="AT15" i="8" s="1"/>
  <c r="AW15" i="8" s="1"/>
  <c r="AZ15" i="8" s="1"/>
  <c r="BC15" i="8" s="1"/>
  <c r="BF15" i="8" s="1"/>
  <c r="G15" i="8"/>
  <c r="I15" i="8" s="1"/>
  <c r="D15" i="8"/>
  <c r="BL15" i="8" s="1"/>
  <c r="BK14" i="8"/>
  <c r="AE14" i="8"/>
  <c r="AH14" i="8" s="1"/>
  <c r="AK14" i="8" s="1"/>
  <c r="AN14" i="8" s="1"/>
  <c r="AQ14" i="8" s="1"/>
  <c r="AT14" i="8" s="1"/>
  <c r="AW14" i="8" s="1"/>
  <c r="AZ14" i="8" s="1"/>
  <c r="BC14" i="8" s="1"/>
  <c r="BF14" i="8" s="1"/>
  <c r="G14" i="8"/>
  <c r="AF14" i="8" s="1"/>
  <c r="D14" i="8"/>
  <c r="BL14" i="8" s="1"/>
  <c r="BK13" i="8"/>
  <c r="AE13" i="8"/>
  <c r="AH13" i="8" s="1"/>
  <c r="AK13" i="8" s="1"/>
  <c r="AN13" i="8" s="1"/>
  <c r="AQ13" i="8" s="1"/>
  <c r="AT13" i="8" s="1"/>
  <c r="AW13" i="8" s="1"/>
  <c r="AZ13" i="8" s="1"/>
  <c r="BC13" i="8" s="1"/>
  <c r="BF13" i="8" s="1"/>
  <c r="G13" i="8"/>
  <c r="AF13" i="8" s="1"/>
  <c r="D13" i="8"/>
  <c r="BL13" i="8" s="1"/>
  <c r="AA12" i="8"/>
  <c r="G12" i="8"/>
  <c r="AF12" i="8" s="1"/>
  <c r="D12" i="8"/>
  <c r="BL12" i="8" s="1"/>
  <c r="BK11" i="8"/>
  <c r="AE11" i="8"/>
  <c r="AH11" i="8" s="1"/>
  <c r="G11" i="8"/>
  <c r="D11" i="8"/>
  <c r="BL11" i="8" s="1"/>
  <c r="BJ10" i="8"/>
  <c r="BI10" i="8"/>
  <c r="BH10" i="8"/>
  <c r="BE10" i="8"/>
  <c r="BB10" i="8"/>
  <c r="AY10" i="8"/>
  <c r="AV10" i="8"/>
  <c r="AS10" i="8"/>
  <c r="AP10" i="8"/>
  <c r="AM10" i="8"/>
  <c r="AJ10" i="8"/>
  <c r="AG10" i="8"/>
  <c r="AD10" i="8"/>
  <c r="AC10" i="8"/>
  <c r="AA10" i="8"/>
  <c r="Z10" i="8"/>
  <c r="X10" i="8"/>
  <c r="V10" i="8"/>
  <c r="T10" i="8"/>
  <c r="R10" i="8"/>
  <c r="P10" i="8"/>
  <c r="N10" i="8"/>
  <c r="L10" i="8"/>
  <c r="J10" i="8"/>
  <c r="H10" i="8"/>
  <c r="F10" i="8"/>
  <c r="E10" i="8"/>
  <c r="C10" i="8"/>
  <c r="AH8" i="8"/>
  <c r="AJ8" i="8" s="1"/>
  <c r="AK8" i="8" s="1"/>
  <c r="AE8" i="8"/>
  <c r="AF8" i="8" s="1"/>
  <c r="AA8" i="8"/>
  <c r="AB8" i="8" s="1"/>
  <c r="E8" i="8"/>
  <c r="F8" i="8" s="1"/>
  <c r="G8" i="8" s="1"/>
  <c r="H8" i="8" s="1"/>
  <c r="I8" i="8" s="1"/>
  <c r="J8" i="8" s="1"/>
  <c r="K8" i="8" s="1"/>
  <c r="L8" i="8" s="1"/>
  <c r="M8" i="8" s="1"/>
  <c r="N8" i="8" s="1"/>
  <c r="O8" i="8" s="1"/>
  <c r="P8" i="8" s="1"/>
  <c r="Q8" i="8" s="1"/>
  <c r="R8" i="8" s="1"/>
  <c r="S8" i="8" s="1"/>
  <c r="T8" i="8" s="1"/>
  <c r="U8" i="8" s="1"/>
  <c r="V8" i="8" s="1"/>
  <c r="W8" i="8" s="1"/>
  <c r="X8" i="8" s="1"/>
  <c r="Y8" i="8" s="1"/>
  <c r="Z8" i="8" s="1"/>
  <c r="BD114" i="1"/>
  <c r="BC114" i="1"/>
  <c r="DU109" i="1"/>
  <c r="DU110" i="1"/>
  <c r="DU111" i="1"/>
  <c r="DV111" i="1"/>
  <c r="DU112" i="1"/>
  <c r="DV112" i="1"/>
  <c r="DV111" i="5"/>
  <c r="DU111" i="5"/>
  <c r="DT111" i="5"/>
  <c r="DS111" i="5"/>
  <c r="BH111" i="5"/>
  <c r="BN111" i="5" s="1"/>
  <c r="BT111" i="5" s="1"/>
  <c r="BZ111" i="5" s="1"/>
  <c r="CF111" i="5" s="1"/>
  <c r="CL111" i="5" s="1"/>
  <c r="CR111" i="5" s="1"/>
  <c r="CX111" i="5" s="1"/>
  <c r="DD111" i="5" s="1"/>
  <c r="DJ111" i="5" s="1"/>
  <c r="BG111" i="5"/>
  <c r="BM111" i="5" s="1"/>
  <c r="BS111" i="5" s="1"/>
  <c r="BY111" i="5" s="1"/>
  <c r="CE111" i="5" s="1"/>
  <c r="CK111" i="5" s="1"/>
  <c r="CQ111" i="5" s="1"/>
  <c r="CW111" i="5" s="1"/>
  <c r="DC111" i="5" s="1"/>
  <c r="DI111" i="5" s="1"/>
  <c r="BB111" i="5"/>
  <c r="BA111" i="5"/>
  <c r="L111" i="5"/>
  <c r="BJ111" i="5" s="1"/>
  <c r="K111" i="5"/>
  <c r="BI111" i="5" s="1"/>
  <c r="DJ110" i="5"/>
  <c r="DI110" i="5"/>
  <c r="DD110" i="5"/>
  <c r="DC110" i="5"/>
  <c r="CX110" i="5"/>
  <c r="CW110" i="5"/>
  <c r="CR110" i="5"/>
  <c r="CQ110" i="5"/>
  <c r="CL110" i="5"/>
  <c r="CK110" i="5"/>
  <c r="CF110" i="5"/>
  <c r="CE110" i="5"/>
  <c r="BZ110" i="5"/>
  <c r="BY110" i="5"/>
  <c r="BT110" i="5"/>
  <c r="BS110" i="5"/>
  <c r="BN110" i="5"/>
  <c r="BM110" i="5"/>
  <c r="BH110" i="5"/>
  <c r="BG110" i="5"/>
  <c r="AV110" i="5"/>
  <c r="AU110" i="5"/>
  <c r="AR110" i="5"/>
  <c r="AQ110" i="5"/>
  <c r="AN110" i="5"/>
  <c r="AM110" i="5"/>
  <c r="AJ110" i="5"/>
  <c r="AI110" i="5"/>
  <c r="AF110" i="5"/>
  <c r="AE110" i="5"/>
  <c r="AB110" i="5"/>
  <c r="AA110" i="5"/>
  <c r="X110" i="5"/>
  <c r="W110" i="5"/>
  <c r="T110" i="5"/>
  <c r="S110" i="5"/>
  <c r="P110" i="5"/>
  <c r="O110" i="5"/>
  <c r="L110" i="5"/>
  <c r="K110" i="5"/>
  <c r="D110" i="5"/>
  <c r="C110" i="5"/>
  <c r="DJ109" i="5"/>
  <c r="DI109" i="5"/>
  <c r="DD109" i="5"/>
  <c r="DC109" i="5"/>
  <c r="CX109" i="5"/>
  <c r="CW109" i="5"/>
  <c r="CR109" i="5"/>
  <c r="CQ109" i="5"/>
  <c r="CL109" i="5"/>
  <c r="CK109" i="5"/>
  <c r="CF109" i="5"/>
  <c r="CE109" i="5"/>
  <c r="BZ109" i="5"/>
  <c r="BY109" i="5"/>
  <c r="BT109" i="5"/>
  <c r="BS109" i="5"/>
  <c r="BN109" i="5"/>
  <c r="BM109" i="5"/>
  <c r="BH109" i="5"/>
  <c r="BG109" i="5"/>
  <c r="AV109" i="5"/>
  <c r="AU109" i="5"/>
  <c r="AR109" i="5"/>
  <c r="AQ109" i="5"/>
  <c r="AN109" i="5"/>
  <c r="AM109" i="5"/>
  <c r="AJ109" i="5"/>
  <c r="AI109" i="5"/>
  <c r="AF109" i="5"/>
  <c r="AE109" i="5"/>
  <c r="AB109" i="5"/>
  <c r="AA109" i="5"/>
  <c r="X109" i="5"/>
  <c r="W109" i="5"/>
  <c r="T109" i="5"/>
  <c r="S109" i="5"/>
  <c r="P109" i="5"/>
  <c r="O109" i="5"/>
  <c r="L109" i="5"/>
  <c r="K109" i="5"/>
  <c r="D109" i="5"/>
  <c r="C109" i="5"/>
  <c r="DJ108" i="5"/>
  <c r="DI108" i="5"/>
  <c r="DD108" i="5"/>
  <c r="DC108" i="5"/>
  <c r="CX108" i="5"/>
  <c r="CW108" i="5"/>
  <c r="CR108" i="5"/>
  <c r="CQ108" i="5"/>
  <c r="CL108" i="5"/>
  <c r="CK108" i="5"/>
  <c r="CF108" i="5"/>
  <c r="CE108" i="5"/>
  <c r="BZ108" i="5"/>
  <c r="BY108" i="5"/>
  <c r="BT108" i="5"/>
  <c r="BS108" i="5"/>
  <c r="BN108" i="5"/>
  <c r="BM108" i="5"/>
  <c r="BH108" i="5"/>
  <c r="BG108" i="5"/>
  <c r="AV108" i="5"/>
  <c r="AU108" i="5"/>
  <c r="AR108" i="5"/>
  <c r="AQ108" i="5"/>
  <c r="AN108" i="5"/>
  <c r="AM108" i="5"/>
  <c r="AJ108" i="5"/>
  <c r="AI108" i="5"/>
  <c r="AF108" i="5"/>
  <c r="AE108" i="5"/>
  <c r="AB108" i="5"/>
  <c r="AA108" i="5"/>
  <c r="X108" i="5"/>
  <c r="W108" i="5"/>
  <c r="T108" i="5"/>
  <c r="S108" i="5"/>
  <c r="P108" i="5"/>
  <c r="O108" i="5"/>
  <c r="L108" i="5"/>
  <c r="K108" i="5"/>
  <c r="F108" i="5"/>
  <c r="F109" i="5" s="1"/>
  <c r="E108" i="5"/>
  <c r="E109" i="5" s="1"/>
  <c r="D108" i="5"/>
  <c r="C108" i="5"/>
  <c r="DJ107" i="5"/>
  <c r="DI107" i="5"/>
  <c r="DD107" i="5"/>
  <c r="DC107" i="5"/>
  <c r="CX107" i="5"/>
  <c r="CW107" i="5"/>
  <c r="CR107" i="5"/>
  <c r="CQ107" i="5"/>
  <c r="CL107" i="5"/>
  <c r="CK107" i="5"/>
  <c r="CF107" i="5"/>
  <c r="CE107" i="5"/>
  <c r="BZ107" i="5"/>
  <c r="BY107" i="5"/>
  <c r="BT107" i="5"/>
  <c r="BS107" i="5"/>
  <c r="BN107" i="5"/>
  <c r="BM107" i="5"/>
  <c r="BH107" i="5"/>
  <c r="BG107" i="5"/>
  <c r="AV107" i="5"/>
  <c r="AU107" i="5"/>
  <c r="AR107" i="5"/>
  <c r="AQ107" i="5"/>
  <c r="AN107" i="5"/>
  <c r="AM107" i="5"/>
  <c r="AJ107" i="5"/>
  <c r="AI107" i="5"/>
  <c r="AF107" i="5"/>
  <c r="AE107" i="5"/>
  <c r="AB107" i="5"/>
  <c r="AA107" i="5"/>
  <c r="X107" i="5"/>
  <c r="U107" i="5"/>
  <c r="W107" i="5" s="1"/>
  <c r="S107" i="5"/>
  <c r="R107" i="5"/>
  <c r="T107" i="5" s="1"/>
  <c r="P107" i="5"/>
  <c r="M107" i="5"/>
  <c r="O107" i="5" s="1"/>
  <c r="L107" i="5"/>
  <c r="K107" i="5"/>
  <c r="G107" i="5"/>
  <c r="F107" i="5"/>
  <c r="E107" i="5"/>
  <c r="D107" i="5"/>
  <c r="C107" i="5"/>
  <c r="DJ106" i="5"/>
  <c r="DI106" i="5"/>
  <c r="DD106" i="5"/>
  <c r="DC106" i="5"/>
  <c r="CX106" i="5"/>
  <c r="CW106" i="5"/>
  <c r="CR106" i="5"/>
  <c r="CQ106" i="5"/>
  <c r="CL106" i="5"/>
  <c r="CK106" i="5"/>
  <c r="CF106" i="5"/>
  <c r="CE106" i="5"/>
  <c r="BZ106" i="5"/>
  <c r="BY106" i="5"/>
  <c r="BT106" i="5"/>
  <c r="BS106" i="5"/>
  <c r="BN106" i="5"/>
  <c r="BM106" i="5"/>
  <c r="BH106" i="5"/>
  <c r="BG106" i="5"/>
  <c r="AV106" i="5"/>
  <c r="AU106" i="5"/>
  <c r="AR106" i="5"/>
  <c r="AQ106" i="5"/>
  <c r="AN106" i="5"/>
  <c r="AM106" i="5"/>
  <c r="AJ106" i="5"/>
  <c r="AI106" i="5"/>
  <c r="AF106" i="5"/>
  <c r="AE106" i="5"/>
  <c r="AB106" i="5"/>
  <c r="AA106" i="5"/>
  <c r="X106" i="5"/>
  <c r="W106" i="5"/>
  <c r="T106" i="5"/>
  <c r="S106" i="5"/>
  <c r="P106" i="5"/>
  <c r="O106" i="5"/>
  <c r="L106" i="5"/>
  <c r="K106" i="5"/>
  <c r="D106" i="5"/>
  <c r="C106" i="5"/>
  <c r="DJ105" i="5"/>
  <c r="DI105" i="5"/>
  <c r="DD105" i="5"/>
  <c r="DC105" i="5"/>
  <c r="CX105" i="5"/>
  <c r="CW105" i="5"/>
  <c r="CR105" i="5"/>
  <c r="CQ105" i="5"/>
  <c r="CL105" i="5"/>
  <c r="CK105" i="5"/>
  <c r="CF105" i="5"/>
  <c r="CE105" i="5"/>
  <c r="BZ105" i="5"/>
  <c r="BY105" i="5"/>
  <c r="BT105" i="5"/>
  <c r="BS105" i="5"/>
  <c r="BN105" i="5"/>
  <c r="BM105" i="5"/>
  <c r="BH105" i="5"/>
  <c r="BG105" i="5"/>
  <c r="AV105" i="5"/>
  <c r="AU105" i="5"/>
  <c r="AR105" i="5"/>
  <c r="AQ105" i="5"/>
  <c r="AN105" i="5"/>
  <c r="AM105" i="5"/>
  <c r="AJ105" i="5"/>
  <c r="AI105" i="5"/>
  <c r="AF105" i="5"/>
  <c r="AE105" i="5"/>
  <c r="AB105" i="5"/>
  <c r="AA105" i="5"/>
  <c r="X105" i="5"/>
  <c r="W105" i="5"/>
  <c r="T105" i="5"/>
  <c r="S105" i="5"/>
  <c r="P105" i="5"/>
  <c r="O105" i="5"/>
  <c r="L105" i="5"/>
  <c r="K105" i="5"/>
  <c r="D105" i="5"/>
  <c r="C105" i="5"/>
  <c r="DJ104" i="5"/>
  <c r="DI104" i="5"/>
  <c r="DD104" i="5"/>
  <c r="DC104" i="5"/>
  <c r="CX104" i="5"/>
  <c r="CW104" i="5"/>
  <c r="CR104" i="5"/>
  <c r="CQ104" i="5"/>
  <c r="CL104" i="5"/>
  <c r="CK104" i="5"/>
  <c r="CF104" i="5"/>
  <c r="CE104" i="5"/>
  <c r="BZ104" i="5"/>
  <c r="BY104" i="5"/>
  <c r="BT104" i="5"/>
  <c r="BS104" i="5"/>
  <c r="BN104" i="5"/>
  <c r="BM104" i="5"/>
  <c r="BH104" i="5"/>
  <c r="BG104" i="5"/>
  <c r="AV104" i="5"/>
  <c r="AU104" i="5"/>
  <c r="AR104" i="5"/>
  <c r="AQ104" i="5"/>
  <c r="AN104" i="5"/>
  <c r="AM104" i="5"/>
  <c r="AJ104" i="5"/>
  <c r="AI104" i="5"/>
  <c r="AF104" i="5"/>
  <c r="AE104" i="5"/>
  <c r="AB104" i="5"/>
  <c r="AA104" i="5"/>
  <c r="X104" i="5"/>
  <c r="W104" i="5"/>
  <c r="T104" i="5"/>
  <c r="S104" i="5"/>
  <c r="P104" i="5"/>
  <c r="O104" i="5"/>
  <c r="L104" i="5"/>
  <c r="K104" i="5"/>
  <c r="F104" i="5"/>
  <c r="E104" i="5"/>
  <c r="D104" i="5"/>
  <c r="C104" i="5"/>
  <c r="DJ103" i="5"/>
  <c r="DI103" i="5"/>
  <c r="DD103" i="5"/>
  <c r="DC103" i="5"/>
  <c r="CX103" i="5"/>
  <c r="CW103" i="5"/>
  <c r="CR103" i="5"/>
  <c r="CQ103" i="5"/>
  <c r="CL103" i="5"/>
  <c r="CK103" i="5"/>
  <c r="CF103" i="5"/>
  <c r="CE103" i="5"/>
  <c r="BZ103" i="5"/>
  <c r="BY103" i="5"/>
  <c r="BT103" i="5"/>
  <c r="BS103" i="5"/>
  <c r="BN103" i="5"/>
  <c r="BM103" i="5"/>
  <c r="BH103" i="5"/>
  <c r="BG103" i="5"/>
  <c r="AV103" i="5"/>
  <c r="AU103" i="5"/>
  <c r="AR103" i="5"/>
  <c r="AQ103" i="5"/>
  <c r="AN103" i="5"/>
  <c r="AM103" i="5"/>
  <c r="AJ103" i="5"/>
  <c r="AI103" i="5"/>
  <c r="AF103" i="5"/>
  <c r="AE103" i="5"/>
  <c r="AB103" i="5"/>
  <c r="AA103" i="5"/>
  <c r="X103" i="5"/>
  <c r="W103" i="5"/>
  <c r="T103" i="5"/>
  <c r="S103" i="5"/>
  <c r="P103" i="5"/>
  <c r="O103" i="5"/>
  <c r="L103" i="5"/>
  <c r="K103" i="5"/>
  <c r="F103" i="5"/>
  <c r="E103" i="5"/>
  <c r="D103" i="5"/>
  <c r="C103" i="5"/>
  <c r="DJ102" i="5"/>
  <c r="DI102" i="5"/>
  <c r="DD102" i="5"/>
  <c r="DC102" i="5"/>
  <c r="CX102" i="5"/>
  <c r="CW102" i="5"/>
  <c r="CR102" i="5"/>
  <c r="CQ102" i="5"/>
  <c r="CL102" i="5"/>
  <c r="CK102" i="5"/>
  <c r="CF102" i="5"/>
  <c r="CE102" i="5"/>
  <c r="BZ102" i="5"/>
  <c r="BY102" i="5"/>
  <c r="BT102" i="5"/>
  <c r="BS102" i="5"/>
  <c r="BN102" i="5"/>
  <c r="BM102" i="5"/>
  <c r="BH102" i="5"/>
  <c r="BG102" i="5"/>
  <c r="AV102" i="5"/>
  <c r="AU102" i="5"/>
  <c r="AR102" i="5"/>
  <c r="AQ102" i="5"/>
  <c r="AN102" i="5"/>
  <c r="AM102" i="5"/>
  <c r="AJ102" i="5"/>
  <c r="AI102" i="5"/>
  <c r="AF102" i="5"/>
  <c r="AE102" i="5"/>
  <c r="AB102" i="5"/>
  <c r="AA102" i="5"/>
  <c r="X102" i="5"/>
  <c r="W102" i="5"/>
  <c r="T102" i="5"/>
  <c r="S102" i="5"/>
  <c r="P102" i="5"/>
  <c r="O102" i="5"/>
  <c r="L102" i="5"/>
  <c r="K102" i="5"/>
  <c r="F102" i="5"/>
  <c r="E102" i="5"/>
  <c r="D102" i="5"/>
  <c r="C102" i="5"/>
  <c r="DJ101" i="5"/>
  <c r="DI101" i="5"/>
  <c r="DD101" i="5"/>
  <c r="DC101" i="5"/>
  <c r="CX101" i="5"/>
  <c r="CW101" i="5"/>
  <c r="CR101" i="5"/>
  <c r="CQ101" i="5"/>
  <c r="CL101" i="5"/>
  <c r="CK101" i="5"/>
  <c r="CF101" i="5"/>
  <c r="CE101" i="5"/>
  <c r="BZ101" i="5"/>
  <c r="BY101" i="5"/>
  <c r="BT101" i="5"/>
  <c r="BS101" i="5"/>
  <c r="BN101" i="5"/>
  <c r="BM101" i="5"/>
  <c r="BH101" i="5"/>
  <c r="BG101" i="5"/>
  <c r="AV101" i="5"/>
  <c r="AU101" i="5"/>
  <c r="AR101" i="5"/>
  <c r="AQ101" i="5"/>
  <c r="AN101" i="5"/>
  <c r="AM101" i="5"/>
  <c r="AJ101" i="5"/>
  <c r="AI101" i="5"/>
  <c r="AF101" i="5"/>
  <c r="AE101" i="5"/>
  <c r="AB101" i="5"/>
  <c r="AA101" i="5"/>
  <c r="X101" i="5"/>
  <c r="W101" i="5"/>
  <c r="T101" i="5"/>
  <c r="S101" i="5"/>
  <c r="P101" i="5"/>
  <c r="O101" i="5"/>
  <c r="L101" i="5"/>
  <c r="K101" i="5"/>
  <c r="D101" i="5"/>
  <c r="C101" i="5"/>
  <c r="DJ100" i="5"/>
  <c r="DI100" i="5"/>
  <c r="DD100" i="5"/>
  <c r="DC100" i="5"/>
  <c r="CX100" i="5"/>
  <c r="CW100" i="5"/>
  <c r="CR100" i="5"/>
  <c r="CQ100" i="5"/>
  <c r="CL100" i="5"/>
  <c r="CK100" i="5"/>
  <c r="CF100" i="5"/>
  <c r="CE100" i="5"/>
  <c r="BZ100" i="5"/>
  <c r="BY100" i="5"/>
  <c r="BT100" i="5"/>
  <c r="BS100" i="5"/>
  <c r="BN100" i="5"/>
  <c r="BM100" i="5"/>
  <c r="BH100" i="5"/>
  <c r="BG100" i="5"/>
  <c r="AV100" i="5"/>
  <c r="AU100" i="5"/>
  <c r="AR100" i="5"/>
  <c r="AQ100" i="5"/>
  <c r="AN100" i="5"/>
  <c r="AM100" i="5"/>
  <c r="AJ100" i="5"/>
  <c r="AI100" i="5"/>
  <c r="AF100" i="5"/>
  <c r="AE100" i="5"/>
  <c r="AB100" i="5"/>
  <c r="AA100" i="5"/>
  <c r="X100" i="5"/>
  <c r="W100" i="5"/>
  <c r="T100" i="5"/>
  <c r="S100" i="5"/>
  <c r="P100" i="5"/>
  <c r="O100" i="5"/>
  <c r="L100" i="5"/>
  <c r="K100" i="5"/>
  <c r="F100" i="5"/>
  <c r="E100" i="5"/>
  <c r="D100" i="5"/>
  <c r="C100" i="5"/>
  <c r="BB98" i="5"/>
  <c r="BA98" i="5"/>
  <c r="AW98" i="5"/>
  <c r="AV98" i="5"/>
  <c r="AS98" i="5"/>
  <c r="AU98" i="5" s="1"/>
  <c r="AR98" i="5"/>
  <c r="AO98" i="5"/>
  <c r="AQ98" i="5" s="1"/>
  <c r="AN98" i="5"/>
  <c r="AK98" i="5"/>
  <c r="AM98" i="5" s="1"/>
  <c r="AJ98" i="5"/>
  <c r="AG98" i="5"/>
  <c r="AI98" i="5" s="1"/>
  <c r="AF98" i="5"/>
  <c r="AC98" i="5"/>
  <c r="AE98" i="5" s="1"/>
  <c r="AB98" i="5"/>
  <c r="Y98" i="5"/>
  <c r="AA98" i="5" s="1"/>
  <c r="X98" i="5"/>
  <c r="U98" i="5"/>
  <c r="W98" i="5" s="1"/>
  <c r="T98" i="5"/>
  <c r="Q98" i="5"/>
  <c r="S98" i="5" s="1"/>
  <c r="P98" i="5"/>
  <c r="M98" i="5"/>
  <c r="O98" i="5" s="1"/>
  <c r="G98" i="5"/>
  <c r="DM97" i="5"/>
  <c r="DG97" i="5"/>
  <c r="DA97" i="5"/>
  <c r="CU97" i="5"/>
  <c r="BK97" i="5"/>
  <c r="BG97" i="5"/>
  <c r="O97" i="5"/>
  <c r="K97" i="5"/>
  <c r="DT96" i="5"/>
  <c r="DS96" i="5"/>
  <c r="BH96" i="5"/>
  <c r="BN96" i="5" s="1"/>
  <c r="BT96" i="5" s="1"/>
  <c r="BZ96" i="5" s="1"/>
  <c r="CF96" i="5" s="1"/>
  <c r="CL96" i="5" s="1"/>
  <c r="CR96" i="5" s="1"/>
  <c r="CX96" i="5" s="1"/>
  <c r="DD96" i="5" s="1"/>
  <c r="DJ96" i="5" s="1"/>
  <c r="BG96" i="5"/>
  <c r="BM96" i="5" s="1"/>
  <c r="BS96" i="5" s="1"/>
  <c r="BY96" i="5" s="1"/>
  <c r="CE96" i="5" s="1"/>
  <c r="CK96" i="5" s="1"/>
  <c r="CQ96" i="5" s="1"/>
  <c r="CW96" i="5" s="1"/>
  <c r="DC96" i="5" s="1"/>
  <c r="DI96" i="5" s="1"/>
  <c r="P96" i="5"/>
  <c r="O96" i="5"/>
  <c r="BO96" i="5" s="1"/>
  <c r="L96" i="5"/>
  <c r="BJ96" i="5" s="1"/>
  <c r="K96" i="5"/>
  <c r="BI96" i="5" s="1"/>
  <c r="F96" i="5"/>
  <c r="BB96" i="5" s="1"/>
  <c r="E96" i="5"/>
  <c r="DU96" i="5" s="1"/>
  <c r="DT95" i="5"/>
  <c r="DS95" i="5"/>
  <c r="BH95" i="5"/>
  <c r="BN95" i="5" s="1"/>
  <c r="BT95" i="5" s="1"/>
  <c r="BZ95" i="5" s="1"/>
  <c r="CF95" i="5" s="1"/>
  <c r="CL95" i="5" s="1"/>
  <c r="CR95" i="5" s="1"/>
  <c r="CX95" i="5" s="1"/>
  <c r="DD95" i="5" s="1"/>
  <c r="DJ95" i="5" s="1"/>
  <c r="BG95" i="5"/>
  <c r="BM95" i="5" s="1"/>
  <c r="BS95" i="5" s="1"/>
  <c r="BY95" i="5" s="1"/>
  <c r="CE95" i="5" s="1"/>
  <c r="CK95" i="5" s="1"/>
  <c r="CQ95" i="5" s="1"/>
  <c r="CW95" i="5" s="1"/>
  <c r="DC95" i="5" s="1"/>
  <c r="DI95" i="5" s="1"/>
  <c r="P95" i="5"/>
  <c r="T95" i="5" s="1"/>
  <c r="O95" i="5"/>
  <c r="BO95" i="5" s="1"/>
  <c r="L95" i="5"/>
  <c r="BJ95" i="5" s="1"/>
  <c r="K95" i="5"/>
  <c r="BI95" i="5" s="1"/>
  <c r="F95" i="5"/>
  <c r="BB95" i="5" s="1"/>
  <c r="E95" i="5"/>
  <c r="DU95" i="5" s="1"/>
  <c r="DT94" i="5"/>
  <c r="DS94" i="5"/>
  <c r="BH94" i="5"/>
  <c r="BN94" i="5" s="1"/>
  <c r="BT94" i="5" s="1"/>
  <c r="BZ94" i="5" s="1"/>
  <c r="CF94" i="5" s="1"/>
  <c r="CL94" i="5" s="1"/>
  <c r="CR94" i="5" s="1"/>
  <c r="CX94" i="5" s="1"/>
  <c r="DD94" i="5" s="1"/>
  <c r="DJ94" i="5" s="1"/>
  <c r="BG94" i="5"/>
  <c r="BM94" i="5" s="1"/>
  <c r="BS94" i="5" s="1"/>
  <c r="BY94" i="5" s="1"/>
  <c r="CE94" i="5" s="1"/>
  <c r="CK94" i="5" s="1"/>
  <c r="CQ94" i="5" s="1"/>
  <c r="CW94" i="5" s="1"/>
  <c r="DC94" i="5" s="1"/>
  <c r="DI94" i="5" s="1"/>
  <c r="P94" i="5"/>
  <c r="O94" i="5"/>
  <c r="BO94" i="5" s="1"/>
  <c r="L94" i="5"/>
  <c r="BJ94" i="5" s="1"/>
  <c r="K94" i="5"/>
  <c r="BI94" i="5" s="1"/>
  <c r="F94" i="5"/>
  <c r="BB94" i="5" s="1"/>
  <c r="E94" i="5"/>
  <c r="DU94" i="5" s="1"/>
  <c r="DT93" i="5"/>
  <c r="DS93" i="5"/>
  <c r="BH93" i="5"/>
  <c r="BN93" i="5" s="1"/>
  <c r="BT93" i="5" s="1"/>
  <c r="BZ93" i="5" s="1"/>
  <c r="CF93" i="5" s="1"/>
  <c r="CL93" i="5" s="1"/>
  <c r="CR93" i="5" s="1"/>
  <c r="CX93" i="5" s="1"/>
  <c r="DD93" i="5" s="1"/>
  <c r="DJ93" i="5" s="1"/>
  <c r="BG93" i="5"/>
  <c r="BM93" i="5" s="1"/>
  <c r="BS93" i="5" s="1"/>
  <c r="BY93" i="5" s="1"/>
  <c r="CE93" i="5" s="1"/>
  <c r="CK93" i="5" s="1"/>
  <c r="CQ93" i="5" s="1"/>
  <c r="CW93" i="5" s="1"/>
  <c r="DC93" i="5" s="1"/>
  <c r="DI93" i="5" s="1"/>
  <c r="P93" i="5"/>
  <c r="T93" i="5" s="1"/>
  <c r="O93" i="5"/>
  <c r="L93" i="5"/>
  <c r="BJ93" i="5" s="1"/>
  <c r="K93" i="5"/>
  <c r="F93" i="5"/>
  <c r="BB93" i="5" s="1"/>
  <c r="E93" i="5"/>
  <c r="DU93" i="5" s="1"/>
  <c r="DT92" i="5"/>
  <c r="DS92" i="5"/>
  <c r="BH92" i="5"/>
  <c r="BN92" i="5" s="1"/>
  <c r="BT92" i="5" s="1"/>
  <c r="BZ92" i="5" s="1"/>
  <c r="CF92" i="5" s="1"/>
  <c r="CL92" i="5" s="1"/>
  <c r="CR92" i="5" s="1"/>
  <c r="CX92" i="5" s="1"/>
  <c r="DD92" i="5" s="1"/>
  <c r="DJ92" i="5" s="1"/>
  <c r="BG92" i="5"/>
  <c r="BM92" i="5" s="1"/>
  <c r="BS92" i="5" s="1"/>
  <c r="BY92" i="5" s="1"/>
  <c r="CE92" i="5" s="1"/>
  <c r="CK92" i="5" s="1"/>
  <c r="CQ92" i="5" s="1"/>
  <c r="CW92" i="5" s="1"/>
  <c r="DC92" i="5" s="1"/>
  <c r="DI92" i="5" s="1"/>
  <c r="P92" i="5"/>
  <c r="O92" i="5"/>
  <c r="L92" i="5"/>
  <c r="BJ92" i="5" s="1"/>
  <c r="K92" i="5"/>
  <c r="F92" i="5"/>
  <c r="BB92" i="5" s="1"/>
  <c r="E92" i="5"/>
  <c r="DU92" i="5" s="1"/>
  <c r="DT91" i="5"/>
  <c r="DS91" i="5"/>
  <c r="BH91" i="5"/>
  <c r="BN91" i="5" s="1"/>
  <c r="BT91" i="5" s="1"/>
  <c r="BZ91" i="5" s="1"/>
  <c r="CF91" i="5" s="1"/>
  <c r="CL91" i="5" s="1"/>
  <c r="CR91" i="5" s="1"/>
  <c r="CX91" i="5" s="1"/>
  <c r="DD91" i="5" s="1"/>
  <c r="DJ91" i="5" s="1"/>
  <c r="BG91" i="5"/>
  <c r="BM91" i="5" s="1"/>
  <c r="BS91" i="5" s="1"/>
  <c r="BY91" i="5" s="1"/>
  <c r="CE91" i="5" s="1"/>
  <c r="CK91" i="5" s="1"/>
  <c r="CQ91" i="5" s="1"/>
  <c r="CW91" i="5" s="1"/>
  <c r="DC91" i="5" s="1"/>
  <c r="DI91" i="5" s="1"/>
  <c r="P91" i="5"/>
  <c r="T91" i="5" s="1"/>
  <c r="O91" i="5"/>
  <c r="L91" i="5"/>
  <c r="BJ91" i="5" s="1"/>
  <c r="K91" i="5"/>
  <c r="F91" i="5"/>
  <c r="BB91" i="5" s="1"/>
  <c r="E91" i="5"/>
  <c r="DT90" i="5"/>
  <c r="DS90" i="5"/>
  <c r="BH90" i="5"/>
  <c r="BG90" i="5"/>
  <c r="BM90" i="5" s="1"/>
  <c r="BS90" i="5" s="1"/>
  <c r="BY90" i="5" s="1"/>
  <c r="CE90" i="5" s="1"/>
  <c r="CK90" i="5" s="1"/>
  <c r="CQ90" i="5" s="1"/>
  <c r="CW90" i="5" s="1"/>
  <c r="DC90" i="5" s="1"/>
  <c r="DI90" i="5" s="1"/>
  <c r="AO90" i="5"/>
  <c r="AO87" i="5" s="1"/>
  <c r="AK90" i="5"/>
  <c r="AK87" i="5" s="1"/>
  <c r="AG90" i="5"/>
  <c r="AG87" i="5" s="1"/>
  <c r="AC90" i="5"/>
  <c r="AC87" i="5" s="1"/>
  <c r="Y90" i="5"/>
  <c r="U90" i="5"/>
  <c r="U87" i="5" s="1"/>
  <c r="Q90" i="5"/>
  <c r="Q87" i="5" s="1"/>
  <c r="P90" i="5"/>
  <c r="T90" i="5" s="1"/>
  <c r="M90" i="5"/>
  <c r="M87" i="5" s="1"/>
  <c r="L90" i="5"/>
  <c r="I90" i="5"/>
  <c r="K90" i="5" s="1"/>
  <c r="F90" i="5"/>
  <c r="DT89" i="5"/>
  <c r="DS89" i="5"/>
  <c r="BH89" i="5"/>
  <c r="BN89" i="5" s="1"/>
  <c r="BT89" i="5" s="1"/>
  <c r="BZ89" i="5" s="1"/>
  <c r="CF89" i="5" s="1"/>
  <c r="CL89" i="5" s="1"/>
  <c r="CR89" i="5" s="1"/>
  <c r="CX89" i="5" s="1"/>
  <c r="DD89" i="5" s="1"/>
  <c r="DJ89" i="5" s="1"/>
  <c r="BG89" i="5"/>
  <c r="BM89" i="5" s="1"/>
  <c r="BS89" i="5" s="1"/>
  <c r="BY89" i="5" s="1"/>
  <c r="CE89" i="5" s="1"/>
  <c r="CK89" i="5" s="1"/>
  <c r="CQ89" i="5" s="1"/>
  <c r="CW89" i="5" s="1"/>
  <c r="DC89" i="5" s="1"/>
  <c r="DI89" i="5" s="1"/>
  <c r="BB89" i="5"/>
  <c r="P89" i="5"/>
  <c r="BP89" i="5" s="1"/>
  <c r="O89" i="5"/>
  <c r="BO89" i="5" s="1"/>
  <c r="L89" i="5"/>
  <c r="BJ89" i="5" s="1"/>
  <c r="K89" i="5"/>
  <c r="BI89" i="5" s="1"/>
  <c r="E89" i="5"/>
  <c r="DV88" i="5"/>
  <c r="DU88" i="5"/>
  <c r="DT88" i="5"/>
  <c r="DS88" i="5"/>
  <c r="BP88" i="5"/>
  <c r="BO88" i="5"/>
  <c r="BH88" i="5"/>
  <c r="BN88" i="5" s="1"/>
  <c r="BT88" i="5" s="1"/>
  <c r="BZ88" i="5" s="1"/>
  <c r="CF88" i="5" s="1"/>
  <c r="CL88" i="5" s="1"/>
  <c r="CR88" i="5" s="1"/>
  <c r="CX88" i="5" s="1"/>
  <c r="DD88" i="5" s="1"/>
  <c r="DJ88" i="5" s="1"/>
  <c r="BG88" i="5"/>
  <c r="BM88" i="5" s="1"/>
  <c r="BS88" i="5" s="1"/>
  <c r="BY88" i="5" s="1"/>
  <c r="CE88" i="5" s="1"/>
  <c r="CK88" i="5" s="1"/>
  <c r="CQ88" i="5" s="1"/>
  <c r="CW88" i="5" s="1"/>
  <c r="DC88" i="5" s="1"/>
  <c r="DI88" i="5" s="1"/>
  <c r="BB88" i="5"/>
  <c r="BA88" i="5"/>
  <c r="T88" i="5"/>
  <c r="BV88" i="5" s="1"/>
  <c r="S88" i="5"/>
  <c r="BU88" i="5" s="1"/>
  <c r="L88" i="5"/>
  <c r="BJ88" i="5" s="1"/>
  <c r="K88" i="5"/>
  <c r="BI88" i="5" s="1"/>
  <c r="DR87" i="5"/>
  <c r="DQ87" i="5"/>
  <c r="DP87" i="5"/>
  <c r="DO87" i="5"/>
  <c r="DN87" i="5"/>
  <c r="DM87" i="5"/>
  <c r="DH87" i="5"/>
  <c r="DG87" i="5"/>
  <c r="DB87" i="5"/>
  <c r="DA87" i="5"/>
  <c r="CV87" i="5"/>
  <c r="CU87" i="5"/>
  <c r="CP87" i="5"/>
  <c r="CO87" i="5"/>
  <c r="CJ87" i="5"/>
  <c r="CI87" i="5"/>
  <c r="CD87" i="5"/>
  <c r="CC87" i="5"/>
  <c r="BX87" i="5"/>
  <c r="BW87" i="5"/>
  <c r="BR87" i="5"/>
  <c r="BQ87" i="5"/>
  <c r="BK87" i="5"/>
  <c r="BF87" i="5"/>
  <c r="BE87" i="5"/>
  <c r="BD87" i="5"/>
  <c r="BC87" i="5"/>
  <c r="AZ87" i="5"/>
  <c r="AY87" i="5"/>
  <c r="DS87" i="5" s="1"/>
  <c r="AX87" i="5"/>
  <c r="AW87" i="5"/>
  <c r="AT87" i="5"/>
  <c r="AS87" i="5"/>
  <c r="AP87" i="5"/>
  <c r="AL87" i="5"/>
  <c r="AH87" i="5"/>
  <c r="AD87" i="5"/>
  <c r="Z87" i="5"/>
  <c r="V87" i="5"/>
  <c r="R87" i="5"/>
  <c r="N87" i="5"/>
  <c r="J87" i="5"/>
  <c r="H87" i="5"/>
  <c r="G87" i="5"/>
  <c r="D87" i="5"/>
  <c r="C87" i="5"/>
  <c r="DV86" i="5"/>
  <c r="DU86" i="5"/>
  <c r="DT86" i="5"/>
  <c r="DS86" i="5"/>
  <c r="BH86" i="5"/>
  <c r="BN86" i="5" s="1"/>
  <c r="BT86" i="5" s="1"/>
  <c r="BZ86" i="5" s="1"/>
  <c r="CF86" i="5" s="1"/>
  <c r="CL86" i="5" s="1"/>
  <c r="CR86" i="5" s="1"/>
  <c r="CX86" i="5" s="1"/>
  <c r="DD86" i="5" s="1"/>
  <c r="DJ86" i="5" s="1"/>
  <c r="BG86" i="5"/>
  <c r="BM86" i="5" s="1"/>
  <c r="BS86" i="5" s="1"/>
  <c r="BY86" i="5" s="1"/>
  <c r="CE86" i="5" s="1"/>
  <c r="CK86" i="5" s="1"/>
  <c r="CQ86" i="5" s="1"/>
  <c r="CW86" i="5" s="1"/>
  <c r="DC86" i="5" s="1"/>
  <c r="DI86" i="5" s="1"/>
  <c r="BB86" i="5"/>
  <c r="BA86" i="5"/>
  <c r="L86" i="5"/>
  <c r="BJ86" i="5" s="1"/>
  <c r="K86" i="5"/>
  <c r="BI86" i="5" s="1"/>
  <c r="D86" i="5"/>
  <c r="C86" i="5"/>
  <c r="DV85" i="5"/>
  <c r="DU85" i="5"/>
  <c r="DT85" i="5"/>
  <c r="DS85" i="5"/>
  <c r="BH85" i="5"/>
  <c r="BN85" i="5" s="1"/>
  <c r="BT85" i="5" s="1"/>
  <c r="BZ85" i="5" s="1"/>
  <c r="CF85" i="5" s="1"/>
  <c r="CL85" i="5" s="1"/>
  <c r="CR85" i="5" s="1"/>
  <c r="CX85" i="5" s="1"/>
  <c r="DD85" i="5" s="1"/>
  <c r="DJ85" i="5" s="1"/>
  <c r="BG85" i="5"/>
  <c r="BM85" i="5" s="1"/>
  <c r="BS85" i="5" s="1"/>
  <c r="BY85" i="5" s="1"/>
  <c r="CE85" i="5" s="1"/>
  <c r="CK85" i="5" s="1"/>
  <c r="CQ85" i="5" s="1"/>
  <c r="CW85" i="5" s="1"/>
  <c r="DC85" i="5" s="1"/>
  <c r="DI85" i="5" s="1"/>
  <c r="BB85" i="5"/>
  <c r="BA85" i="5"/>
  <c r="L85" i="5"/>
  <c r="BJ85" i="5" s="1"/>
  <c r="K85" i="5"/>
  <c r="BI85" i="5" s="1"/>
  <c r="D85" i="5"/>
  <c r="C85" i="5"/>
  <c r="DV84" i="5"/>
  <c r="DU84" i="5"/>
  <c r="DT84" i="5"/>
  <c r="DS84" i="5"/>
  <c r="BH84" i="5"/>
  <c r="BN84" i="5" s="1"/>
  <c r="BT84" i="5" s="1"/>
  <c r="BZ84" i="5" s="1"/>
  <c r="CF84" i="5" s="1"/>
  <c r="CL84" i="5" s="1"/>
  <c r="CR84" i="5" s="1"/>
  <c r="CX84" i="5" s="1"/>
  <c r="DD84" i="5" s="1"/>
  <c r="DJ84" i="5" s="1"/>
  <c r="BG84" i="5"/>
  <c r="BM84" i="5" s="1"/>
  <c r="BS84" i="5" s="1"/>
  <c r="BY84" i="5" s="1"/>
  <c r="CE84" i="5" s="1"/>
  <c r="CK84" i="5" s="1"/>
  <c r="CQ84" i="5" s="1"/>
  <c r="CW84" i="5" s="1"/>
  <c r="DC84" i="5" s="1"/>
  <c r="DI84" i="5" s="1"/>
  <c r="BB84" i="5"/>
  <c r="BA84" i="5"/>
  <c r="L84" i="5"/>
  <c r="BJ84" i="5" s="1"/>
  <c r="K84" i="5"/>
  <c r="BI84" i="5" s="1"/>
  <c r="D84" i="5"/>
  <c r="C84" i="5"/>
  <c r="BH83" i="5"/>
  <c r="BN83" i="5" s="1"/>
  <c r="BT83" i="5" s="1"/>
  <c r="BZ83" i="5" s="1"/>
  <c r="CF83" i="5" s="1"/>
  <c r="CL83" i="5" s="1"/>
  <c r="CR83" i="5" s="1"/>
  <c r="CX83" i="5" s="1"/>
  <c r="DD83" i="5" s="1"/>
  <c r="DJ83" i="5" s="1"/>
  <c r="BG83" i="5"/>
  <c r="BM83" i="5" s="1"/>
  <c r="BS83" i="5" s="1"/>
  <c r="BY83" i="5" s="1"/>
  <c r="CE83" i="5" s="1"/>
  <c r="CK83" i="5" s="1"/>
  <c r="CQ83" i="5" s="1"/>
  <c r="CW83" i="5" s="1"/>
  <c r="DC83" i="5" s="1"/>
  <c r="DI83" i="5" s="1"/>
  <c r="AZ83" i="5"/>
  <c r="DT83" i="5" s="1"/>
  <c r="AY83" i="5"/>
  <c r="AX83" i="5"/>
  <c r="AW83" i="5"/>
  <c r="AT83" i="5"/>
  <c r="AS83" i="5"/>
  <c r="AP83" i="5"/>
  <c r="AP80" i="5" s="1"/>
  <c r="AO83" i="5"/>
  <c r="AL83" i="5"/>
  <c r="AL80" i="5" s="1"/>
  <c r="AK83" i="5"/>
  <c r="AH83" i="5"/>
  <c r="AH80" i="5" s="1"/>
  <c r="AG83" i="5"/>
  <c r="AD83" i="5"/>
  <c r="AD80" i="5" s="1"/>
  <c r="AC83" i="5"/>
  <c r="Z83" i="5"/>
  <c r="Z80" i="5" s="1"/>
  <c r="Y83" i="5"/>
  <c r="V83" i="5"/>
  <c r="V80" i="5" s="1"/>
  <c r="U83" i="5"/>
  <c r="R83" i="5"/>
  <c r="R80" i="5" s="1"/>
  <c r="Q83" i="5"/>
  <c r="N83" i="5"/>
  <c r="N80" i="5" s="1"/>
  <c r="M83" i="5"/>
  <c r="J83" i="5"/>
  <c r="J80" i="5" s="1"/>
  <c r="I83" i="5"/>
  <c r="H83" i="5"/>
  <c r="H80" i="5" s="1"/>
  <c r="G83" i="5"/>
  <c r="F83" i="5"/>
  <c r="BB83" i="5" s="1"/>
  <c r="E83" i="5"/>
  <c r="DV83" i="5" s="1"/>
  <c r="DV82" i="5"/>
  <c r="DU82" i="5"/>
  <c r="DT82" i="5"/>
  <c r="DS82" i="5"/>
  <c r="BH82" i="5"/>
  <c r="BN82" i="5" s="1"/>
  <c r="BT82" i="5" s="1"/>
  <c r="BZ82" i="5" s="1"/>
  <c r="CF82" i="5" s="1"/>
  <c r="CL82" i="5" s="1"/>
  <c r="CR82" i="5" s="1"/>
  <c r="CX82" i="5" s="1"/>
  <c r="DD82" i="5" s="1"/>
  <c r="DJ82" i="5" s="1"/>
  <c r="BG82" i="5"/>
  <c r="BM82" i="5" s="1"/>
  <c r="BS82" i="5" s="1"/>
  <c r="BY82" i="5" s="1"/>
  <c r="CE82" i="5" s="1"/>
  <c r="CK82" i="5" s="1"/>
  <c r="CQ82" i="5" s="1"/>
  <c r="CW82" i="5" s="1"/>
  <c r="DC82" i="5" s="1"/>
  <c r="DI82" i="5" s="1"/>
  <c r="BB82" i="5"/>
  <c r="BA82" i="5"/>
  <c r="L82" i="5"/>
  <c r="BJ82" i="5" s="1"/>
  <c r="K82" i="5"/>
  <c r="BI82" i="5" s="1"/>
  <c r="D82" i="5"/>
  <c r="C82" i="5"/>
  <c r="DR81" i="5"/>
  <c r="DR80" i="5" s="1"/>
  <c r="DQ81" i="5"/>
  <c r="DQ80" i="5" s="1"/>
  <c r="BL81" i="5"/>
  <c r="BL90" i="5" s="1"/>
  <c r="BL87" i="5" s="1"/>
  <c r="BF81" i="5"/>
  <c r="BF80" i="5" s="1"/>
  <c r="BE81" i="5"/>
  <c r="BE80" i="5" s="1"/>
  <c r="BD81" i="5"/>
  <c r="BC81" i="5"/>
  <c r="BC80" i="5" s="1"/>
  <c r="AZ81" i="5"/>
  <c r="AY81" i="5"/>
  <c r="AX81" i="5"/>
  <c r="AT81" i="5"/>
  <c r="AS81" i="5"/>
  <c r="AO81" i="5"/>
  <c r="AK81" i="5"/>
  <c r="AG81" i="5"/>
  <c r="AC81" i="5"/>
  <c r="Y81" i="5"/>
  <c r="U81" i="5"/>
  <c r="Q81" i="5"/>
  <c r="M81" i="5"/>
  <c r="L81" i="5"/>
  <c r="I81" i="5"/>
  <c r="G81" i="5"/>
  <c r="D81" i="5"/>
  <c r="C81" i="5"/>
  <c r="DP80" i="5"/>
  <c r="DO80" i="5"/>
  <c r="DN80" i="5"/>
  <c r="DM80" i="5"/>
  <c r="DH80" i="5"/>
  <c r="DG80" i="5"/>
  <c r="DB80" i="5"/>
  <c r="DA80" i="5"/>
  <c r="CV80" i="5"/>
  <c r="CU80" i="5"/>
  <c r="CP80" i="5"/>
  <c r="CO80" i="5"/>
  <c r="CJ80" i="5"/>
  <c r="CI80" i="5"/>
  <c r="CD80" i="5"/>
  <c r="CC80" i="5"/>
  <c r="BX80" i="5"/>
  <c r="BW80" i="5"/>
  <c r="BR80" i="5"/>
  <c r="BQ80" i="5"/>
  <c r="DV75" i="5"/>
  <c r="DU75" i="5"/>
  <c r="DT75" i="5"/>
  <c r="DS75" i="5"/>
  <c r="BH75" i="5"/>
  <c r="BG75" i="5"/>
  <c r="BB75" i="5"/>
  <c r="BA75" i="5"/>
  <c r="L75" i="5"/>
  <c r="K75" i="5"/>
  <c r="D75" i="5"/>
  <c r="C75" i="5"/>
  <c r="DV74" i="5"/>
  <c r="DU74" i="5"/>
  <c r="DT74" i="5"/>
  <c r="DS74" i="5"/>
  <c r="BH74" i="5"/>
  <c r="BN74" i="5" s="1"/>
  <c r="BG74" i="5"/>
  <c r="BA74" i="5"/>
  <c r="L74" i="5"/>
  <c r="K74" i="5"/>
  <c r="F74" i="5"/>
  <c r="BB74" i="5" s="1"/>
  <c r="D74" i="5"/>
  <c r="C74" i="5"/>
  <c r="DR73" i="5"/>
  <c r="DQ73" i="5"/>
  <c r="DP73" i="5"/>
  <c r="DO73" i="5"/>
  <c r="DN73" i="5"/>
  <c r="DM73" i="5"/>
  <c r="DH73" i="5"/>
  <c r="DG73" i="5"/>
  <c r="DB73" i="5"/>
  <c r="DA73" i="5"/>
  <c r="CV73" i="5"/>
  <c r="CU73" i="5"/>
  <c r="CP73" i="5"/>
  <c r="CO73" i="5"/>
  <c r="CJ73" i="5"/>
  <c r="CI73" i="5"/>
  <c r="CD73" i="5"/>
  <c r="CC73" i="5"/>
  <c r="BX73" i="5"/>
  <c r="BW73" i="5"/>
  <c r="BR73" i="5"/>
  <c r="BQ73" i="5"/>
  <c r="BL73" i="5"/>
  <c r="BK73" i="5"/>
  <c r="BF73" i="5"/>
  <c r="BE73" i="5"/>
  <c r="BD73" i="5"/>
  <c r="BC73" i="5"/>
  <c r="AZ73" i="5"/>
  <c r="DT73" i="5" s="1"/>
  <c r="AY73" i="5"/>
  <c r="AX73" i="5"/>
  <c r="AW73" i="5"/>
  <c r="AT73" i="5"/>
  <c r="AS73" i="5"/>
  <c r="AP73" i="5"/>
  <c r="AO73" i="5"/>
  <c r="AL73" i="5"/>
  <c r="AK73" i="5"/>
  <c r="AH73" i="5"/>
  <c r="AG73" i="5"/>
  <c r="AD73" i="5"/>
  <c r="AC73" i="5"/>
  <c r="Z73" i="5"/>
  <c r="Y73" i="5"/>
  <c r="V73" i="5"/>
  <c r="U73" i="5"/>
  <c r="R73" i="5"/>
  <c r="Q73" i="5"/>
  <c r="N73" i="5"/>
  <c r="M73" i="5"/>
  <c r="J73" i="5"/>
  <c r="I73" i="5"/>
  <c r="H73" i="5"/>
  <c r="G73" i="5"/>
  <c r="E73" i="5"/>
  <c r="DV72" i="5"/>
  <c r="DU72" i="5"/>
  <c r="DT72" i="5"/>
  <c r="BH72" i="5"/>
  <c r="BN72" i="5" s="1"/>
  <c r="BT72" i="5" s="1"/>
  <c r="BZ72" i="5" s="1"/>
  <c r="CF72" i="5" s="1"/>
  <c r="CL72" i="5" s="1"/>
  <c r="CR72" i="5" s="1"/>
  <c r="CX72" i="5" s="1"/>
  <c r="DD72" i="5" s="1"/>
  <c r="DJ72" i="5" s="1"/>
  <c r="BG72" i="5"/>
  <c r="BM72" i="5" s="1"/>
  <c r="BS72" i="5" s="1"/>
  <c r="BY72" i="5" s="1"/>
  <c r="CE72" i="5" s="1"/>
  <c r="CK72" i="5" s="1"/>
  <c r="CQ72" i="5" s="1"/>
  <c r="CW72" i="5" s="1"/>
  <c r="DC72" i="5" s="1"/>
  <c r="DI72" i="5" s="1"/>
  <c r="AY72" i="5"/>
  <c r="AH72" i="5"/>
  <c r="AH70" i="5" s="1"/>
  <c r="AG72" i="5"/>
  <c r="L72" i="5"/>
  <c r="P72" i="5" s="1"/>
  <c r="K72" i="5"/>
  <c r="D72" i="5"/>
  <c r="C72" i="5"/>
  <c r="DV71" i="5"/>
  <c r="DU71" i="5"/>
  <c r="DT71" i="5"/>
  <c r="BH71" i="5"/>
  <c r="BG71" i="5"/>
  <c r="AY71" i="5"/>
  <c r="DS71" i="5" s="1"/>
  <c r="AK71" i="5"/>
  <c r="AG71" i="5"/>
  <c r="L71" i="5"/>
  <c r="K71" i="5"/>
  <c r="BI71" i="5" s="1"/>
  <c r="F71" i="5"/>
  <c r="D71" i="5"/>
  <c r="C71" i="5"/>
  <c r="DR70" i="5"/>
  <c r="DQ70" i="5"/>
  <c r="DP70" i="5"/>
  <c r="DO70" i="5"/>
  <c r="DN70" i="5"/>
  <c r="DM70" i="5"/>
  <c r="DH70" i="5"/>
  <c r="DG70" i="5"/>
  <c r="DB70" i="5"/>
  <c r="DA70" i="5"/>
  <c r="CV70" i="5"/>
  <c r="CU70" i="5"/>
  <c r="CP70" i="5"/>
  <c r="CO70" i="5"/>
  <c r="CJ70" i="5"/>
  <c r="CI70" i="5"/>
  <c r="CD70" i="5"/>
  <c r="CC70" i="5"/>
  <c r="BX70" i="5"/>
  <c r="BW70" i="5"/>
  <c r="BR70" i="5"/>
  <c r="BQ70" i="5"/>
  <c r="BL70" i="5"/>
  <c r="BK70" i="5"/>
  <c r="BF70" i="5"/>
  <c r="BE70" i="5"/>
  <c r="BD70" i="5"/>
  <c r="BC70" i="5"/>
  <c r="AZ70" i="5"/>
  <c r="AX70" i="5"/>
  <c r="AW70" i="5"/>
  <c r="AT70" i="5"/>
  <c r="AS70" i="5"/>
  <c r="AP70" i="5"/>
  <c r="AL70" i="5"/>
  <c r="AD70" i="5"/>
  <c r="AC70" i="5"/>
  <c r="Z70" i="5"/>
  <c r="Y70" i="5"/>
  <c r="V70" i="5"/>
  <c r="U70" i="5"/>
  <c r="R70" i="5"/>
  <c r="Q70" i="5"/>
  <c r="N70" i="5"/>
  <c r="M70" i="5"/>
  <c r="J70" i="5"/>
  <c r="I70" i="5"/>
  <c r="H70" i="5"/>
  <c r="G70" i="5"/>
  <c r="E70" i="5"/>
  <c r="DT69" i="5"/>
  <c r="BH69" i="5"/>
  <c r="BN69" i="5" s="1"/>
  <c r="BT69" i="5" s="1"/>
  <c r="BZ69" i="5" s="1"/>
  <c r="CF69" i="5" s="1"/>
  <c r="CL69" i="5" s="1"/>
  <c r="CR69" i="5" s="1"/>
  <c r="CX69" i="5" s="1"/>
  <c r="DD69" i="5" s="1"/>
  <c r="DJ69" i="5" s="1"/>
  <c r="BG69" i="5"/>
  <c r="BM69" i="5" s="1"/>
  <c r="BS69" i="5" s="1"/>
  <c r="BY69" i="5" s="1"/>
  <c r="CE69" i="5" s="1"/>
  <c r="CK69" i="5" s="1"/>
  <c r="CQ69" i="5" s="1"/>
  <c r="CW69" i="5" s="1"/>
  <c r="DC69" i="5" s="1"/>
  <c r="DI69" i="5" s="1"/>
  <c r="AY69" i="5"/>
  <c r="DS69" i="5" s="1"/>
  <c r="AG69" i="5"/>
  <c r="AG67" i="5" s="1"/>
  <c r="L69" i="5"/>
  <c r="K69" i="5"/>
  <c r="O69" i="5" s="1"/>
  <c r="F69" i="5"/>
  <c r="BB69" i="5" s="1"/>
  <c r="D69" i="5"/>
  <c r="C69" i="5"/>
  <c r="DT68" i="5"/>
  <c r="BH68" i="5"/>
  <c r="BN68" i="5" s="1"/>
  <c r="BT68" i="5" s="1"/>
  <c r="BZ68" i="5" s="1"/>
  <c r="CF68" i="5" s="1"/>
  <c r="CL68" i="5" s="1"/>
  <c r="CR68" i="5" s="1"/>
  <c r="CX68" i="5" s="1"/>
  <c r="DD68" i="5" s="1"/>
  <c r="DJ68" i="5" s="1"/>
  <c r="BG68" i="5"/>
  <c r="BM68" i="5" s="1"/>
  <c r="AY68" i="5"/>
  <c r="AK68" i="5"/>
  <c r="L68" i="5"/>
  <c r="K68" i="5"/>
  <c r="BI68" i="5" s="1"/>
  <c r="F68" i="5"/>
  <c r="BB68" i="5" s="1"/>
  <c r="D68" i="5"/>
  <c r="C68" i="5"/>
  <c r="DR67" i="5"/>
  <c r="DQ67" i="5"/>
  <c r="DP67" i="5"/>
  <c r="DO67" i="5"/>
  <c r="DN67" i="5"/>
  <c r="DM67" i="5"/>
  <c r="DH67" i="5"/>
  <c r="DG67" i="5"/>
  <c r="DB67" i="5"/>
  <c r="DA67" i="5"/>
  <c r="CV67" i="5"/>
  <c r="CU67" i="5"/>
  <c r="CP67" i="5"/>
  <c r="CO67" i="5"/>
  <c r="CJ67" i="5"/>
  <c r="CI67" i="5"/>
  <c r="CD67" i="5"/>
  <c r="CC67" i="5"/>
  <c r="BX67" i="5"/>
  <c r="BW67" i="5"/>
  <c r="BR67" i="5"/>
  <c r="BQ67" i="5"/>
  <c r="BL67" i="5"/>
  <c r="BK67" i="5"/>
  <c r="BF67" i="5"/>
  <c r="BE67" i="5"/>
  <c r="BD67" i="5"/>
  <c r="BC67" i="5"/>
  <c r="AZ67" i="5"/>
  <c r="AX67" i="5"/>
  <c r="AW67" i="5"/>
  <c r="AT67" i="5"/>
  <c r="AS67" i="5"/>
  <c r="AP67" i="5"/>
  <c r="AO67" i="5"/>
  <c r="AL67" i="5"/>
  <c r="AH67" i="5"/>
  <c r="AD67" i="5"/>
  <c r="AC67" i="5"/>
  <c r="Z67" i="5"/>
  <c r="Y67" i="5"/>
  <c r="V67" i="5"/>
  <c r="U67" i="5"/>
  <c r="R67" i="5"/>
  <c r="Q67" i="5"/>
  <c r="N67" i="5"/>
  <c r="M67" i="5"/>
  <c r="J67" i="5"/>
  <c r="I67" i="5"/>
  <c r="H67" i="5"/>
  <c r="G67" i="5"/>
  <c r="D66" i="5"/>
  <c r="C66" i="5"/>
  <c r="DV62" i="5"/>
  <c r="DU62" i="5"/>
  <c r="DT62" i="5"/>
  <c r="DS62" i="5"/>
  <c r="DL62" i="5"/>
  <c r="DK62" i="5"/>
  <c r="DF62" i="5"/>
  <c r="DE62" i="5"/>
  <c r="CZ62" i="5"/>
  <c r="CY62" i="5"/>
  <c r="CT62" i="5"/>
  <c r="CS62" i="5"/>
  <c r="CN62" i="5"/>
  <c r="CM62" i="5"/>
  <c r="CH62" i="5"/>
  <c r="CG62" i="5"/>
  <c r="CB62" i="5"/>
  <c r="CA62" i="5"/>
  <c r="BV62" i="5"/>
  <c r="BU62" i="5"/>
  <c r="BP62" i="5"/>
  <c r="BO62" i="5"/>
  <c r="BH62" i="5"/>
  <c r="BG62" i="5"/>
  <c r="BB62" i="5"/>
  <c r="BA62" i="5"/>
  <c r="L62" i="5"/>
  <c r="BJ62" i="5" s="1"/>
  <c r="K62" i="5"/>
  <c r="BI62" i="5" s="1"/>
  <c r="DV61" i="5"/>
  <c r="DU61" i="5"/>
  <c r="DT61" i="5"/>
  <c r="DS61" i="5"/>
  <c r="DL61" i="5"/>
  <c r="DK61" i="5"/>
  <c r="DF61" i="5"/>
  <c r="DE61" i="5"/>
  <c r="CZ61" i="5"/>
  <c r="CY61" i="5"/>
  <c r="CT61" i="5"/>
  <c r="CS61" i="5"/>
  <c r="CN61" i="5"/>
  <c r="CM61" i="5"/>
  <c r="CH61" i="5"/>
  <c r="CG61" i="5"/>
  <c r="CB61" i="5"/>
  <c r="CA61" i="5"/>
  <c r="BV61" i="5"/>
  <c r="BU61" i="5"/>
  <c r="BP61" i="5"/>
  <c r="BO61" i="5"/>
  <c r="BH61" i="5"/>
  <c r="BG61" i="5"/>
  <c r="BB61" i="5"/>
  <c r="BA61" i="5"/>
  <c r="L61" i="5"/>
  <c r="BJ61" i="5" s="1"/>
  <c r="K61" i="5"/>
  <c r="BI61" i="5" s="1"/>
  <c r="DV60" i="5"/>
  <c r="DU60" i="5"/>
  <c r="DT60" i="5"/>
  <c r="DS60" i="5"/>
  <c r="BH60" i="5"/>
  <c r="BN60" i="5" s="1"/>
  <c r="BT60" i="5" s="1"/>
  <c r="BZ60" i="5" s="1"/>
  <c r="CF60" i="5" s="1"/>
  <c r="CL60" i="5" s="1"/>
  <c r="CR60" i="5" s="1"/>
  <c r="CX60" i="5" s="1"/>
  <c r="DD60" i="5" s="1"/>
  <c r="DJ60" i="5" s="1"/>
  <c r="BG60" i="5"/>
  <c r="BM60" i="5" s="1"/>
  <c r="BS60" i="5" s="1"/>
  <c r="BY60" i="5" s="1"/>
  <c r="CE60" i="5" s="1"/>
  <c r="CK60" i="5" s="1"/>
  <c r="CQ60" i="5" s="1"/>
  <c r="CW60" i="5" s="1"/>
  <c r="DC60" i="5" s="1"/>
  <c r="DI60" i="5" s="1"/>
  <c r="BA60" i="5"/>
  <c r="AW60" i="5"/>
  <c r="AS60" i="5"/>
  <c r="Y60" i="5"/>
  <c r="U60" i="5"/>
  <c r="Q60" i="5"/>
  <c r="M60" i="5"/>
  <c r="L60" i="5"/>
  <c r="I60" i="5"/>
  <c r="G60" i="5"/>
  <c r="F60" i="5"/>
  <c r="BB60" i="5" s="1"/>
  <c r="D60" i="5"/>
  <c r="C60" i="5"/>
  <c r="DV59" i="5"/>
  <c r="DU59" i="5"/>
  <c r="DT59" i="5"/>
  <c r="DS59" i="5"/>
  <c r="DL59" i="5"/>
  <c r="DK59" i="5"/>
  <c r="DF59" i="5"/>
  <c r="DE59" i="5"/>
  <c r="CZ59" i="5"/>
  <c r="CY59" i="5"/>
  <c r="CT59" i="5"/>
  <c r="CS59" i="5"/>
  <c r="CN59" i="5"/>
  <c r="CM59" i="5"/>
  <c r="CH59" i="5"/>
  <c r="CG59" i="5"/>
  <c r="CB59" i="5"/>
  <c r="CA59" i="5"/>
  <c r="BV59" i="5"/>
  <c r="BU59" i="5"/>
  <c r="BP59" i="5"/>
  <c r="BO59" i="5"/>
  <c r="BH59" i="5"/>
  <c r="BG59" i="5"/>
  <c r="BB59" i="5"/>
  <c r="BA59" i="5"/>
  <c r="L59" i="5"/>
  <c r="BJ59" i="5" s="1"/>
  <c r="K59" i="5"/>
  <c r="BI59" i="5" s="1"/>
  <c r="DV58" i="5"/>
  <c r="DU58" i="5"/>
  <c r="DT58" i="5"/>
  <c r="DS58" i="5"/>
  <c r="DL58" i="5"/>
  <c r="DK58" i="5"/>
  <c r="DF58" i="5"/>
  <c r="DE58" i="5"/>
  <c r="CZ58" i="5"/>
  <c r="CY58" i="5"/>
  <c r="CT58" i="5"/>
  <c r="CS58" i="5"/>
  <c r="CN58" i="5"/>
  <c r="CM58" i="5"/>
  <c r="CH58" i="5"/>
  <c r="CG58" i="5"/>
  <c r="CB58" i="5"/>
  <c r="CA58" i="5"/>
  <c r="BV58" i="5"/>
  <c r="BU58" i="5"/>
  <c r="BP58" i="5"/>
  <c r="BO58" i="5"/>
  <c r="BH58" i="5"/>
  <c r="BG58" i="5"/>
  <c r="BB58" i="5"/>
  <c r="BA58" i="5"/>
  <c r="L58" i="5"/>
  <c r="BJ58" i="5" s="1"/>
  <c r="K58" i="5"/>
  <c r="BI58" i="5" s="1"/>
  <c r="DT57" i="5"/>
  <c r="DS57" i="5"/>
  <c r="BH57" i="5"/>
  <c r="BN57" i="5" s="1"/>
  <c r="BT57" i="5" s="1"/>
  <c r="BZ57" i="5" s="1"/>
  <c r="CF57" i="5" s="1"/>
  <c r="CL57" i="5" s="1"/>
  <c r="CR57" i="5" s="1"/>
  <c r="CX57" i="5" s="1"/>
  <c r="DD57" i="5" s="1"/>
  <c r="DJ57" i="5" s="1"/>
  <c r="BG57" i="5"/>
  <c r="BM57" i="5" s="1"/>
  <c r="BS57" i="5" s="1"/>
  <c r="BY57" i="5" s="1"/>
  <c r="CE57" i="5" s="1"/>
  <c r="CK57" i="5" s="1"/>
  <c r="CQ57" i="5" s="1"/>
  <c r="CW57" i="5" s="1"/>
  <c r="DC57" i="5" s="1"/>
  <c r="DI57" i="5" s="1"/>
  <c r="AW57" i="5"/>
  <c r="Y57" i="5"/>
  <c r="U57" i="5"/>
  <c r="L57" i="5"/>
  <c r="P57" i="5" s="1"/>
  <c r="K57" i="5"/>
  <c r="F57" i="5"/>
  <c r="BB57" i="5" s="1"/>
  <c r="D57" i="5"/>
  <c r="C57" i="5"/>
  <c r="DV56" i="5"/>
  <c r="DU56" i="5"/>
  <c r="DT56" i="5"/>
  <c r="DS56" i="5"/>
  <c r="DL56" i="5"/>
  <c r="DK56" i="5"/>
  <c r="DF56" i="5"/>
  <c r="DE56" i="5"/>
  <c r="CZ56" i="5"/>
  <c r="CY56" i="5"/>
  <c r="CT56" i="5"/>
  <c r="CS56" i="5"/>
  <c r="CN56" i="5"/>
  <c r="CM56" i="5"/>
  <c r="CH56" i="5"/>
  <c r="CG56" i="5"/>
  <c r="CB56" i="5"/>
  <c r="CA56" i="5"/>
  <c r="BV56" i="5"/>
  <c r="BU56" i="5"/>
  <c r="BP56" i="5"/>
  <c r="BO56" i="5"/>
  <c r="BH56" i="5"/>
  <c r="BG56" i="5"/>
  <c r="BB56" i="5"/>
  <c r="BA56" i="5"/>
  <c r="L56" i="5"/>
  <c r="BJ56" i="5" s="1"/>
  <c r="K56" i="5"/>
  <c r="BI56" i="5" s="1"/>
  <c r="DU55" i="5"/>
  <c r="DS55" i="5"/>
  <c r="DR55" i="5"/>
  <c r="DV55" i="5" s="1"/>
  <c r="BH55" i="5"/>
  <c r="BN55" i="5" s="1"/>
  <c r="BT55" i="5" s="1"/>
  <c r="BZ55" i="5" s="1"/>
  <c r="CF55" i="5" s="1"/>
  <c r="CL55" i="5" s="1"/>
  <c r="CR55" i="5" s="1"/>
  <c r="CX55" i="5" s="1"/>
  <c r="DD55" i="5" s="1"/>
  <c r="DJ55" i="5" s="1"/>
  <c r="BG55" i="5"/>
  <c r="BA55" i="5"/>
  <c r="AW55" i="5"/>
  <c r="AS55" i="5"/>
  <c r="AC55" i="5"/>
  <c r="Y55" i="5"/>
  <c r="U55" i="5"/>
  <c r="Q55" i="5"/>
  <c r="M55" i="5"/>
  <c r="L55" i="5"/>
  <c r="I55" i="5"/>
  <c r="G55" i="5"/>
  <c r="F55" i="5"/>
  <c r="BB55" i="5" s="1"/>
  <c r="D55" i="5"/>
  <c r="C55" i="5"/>
  <c r="DU54" i="5"/>
  <c r="DS54" i="5"/>
  <c r="DR54" i="5"/>
  <c r="DV54" i="5" s="1"/>
  <c r="BH54" i="5"/>
  <c r="BN54" i="5" s="1"/>
  <c r="BG54" i="5"/>
  <c r="BM54" i="5" s="1"/>
  <c r="BA54" i="5"/>
  <c r="AW54" i="5"/>
  <c r="AS54" i="5"/>
  <c r="AC54" i="5"/>
  <c r="Y54" i="5"/>
  <c r="U54" i="5"/>
  <c r="Q54" i="5"/>
  <c r="M54" i="5"/>
  <c r="L54" i="5"/>
  <c r="I54" i="5"/>
  <c r="G54" i="5"/>
  <c r="F54" i="5"/>
  <c r="BB54" i="5" s="1"/>
  <c r="D54" i="5"/>
  <c r="C54" i="5"/>
  <c r="DV53" i="5"/>
  <c r="DU53" i="5"/>
  <c r="DT53" i="5"/>
  <c r="DS53" i="5"/>
  <c r="DL53" i="5"/>
  <c r="DK53" i="5"/>
  <c r="DF53" i="5"/>
  <c r="DE53" i="5"/>
  <c r="CZ53" i="5"/>
  <c r="CY53" i="5"/>
  <c r="CT53" i="5"/>
  <c r="CS53" i="5"/>
  <c r="CN53" i="5"/>
  <c r="CM53" i="5"/>
  <c r="CH53" i="5"/>
  <c r="CG53" i="5"/>
  <c r="CB53" i="5"/>
  <c r="CA53" i="5"/>
  <c r="BV53" i="5"/>
  <c r="BU53" i="5"/>
  <c r="BP53" i="5"/>
  <c r="BO53" i="5"/>
  <c r="BH53" i="5"/>
  <c r="BG53" i="5"/>
  <c r="BB53" i="5"/>
  <c r="BA53" i="5"/>
  <c r="L53" i="5"/>
  <c r="BJ53" i="5" s="1"/>
  <c r="K53" i="5"/>
  <c r="BI53" i="5" s="1"/>
  <c r="DR52" i="5"/>
  <c r="DT52" i="5" s="1"/>
  <c r="BH52" i="5"/>
  <c r="BN52" i="5" s="1"/>
  <c r="BT52" i="5" s="1"/>
  <c r="BZ52" i="5" s="1"/>
  <c r="CF52" i="5" s="1"/>
  <c r="CL52" i="5" s="1"/>
  <c r="CR52" i="5" s="1"/>
  <c r="CX52" i="5" s="1"/>
  <c r="DD52" i="5" s="1"/>
  <c r="DJ52" i="5" s="1"/>
  <c r="BG52" i="5"/>
  <c r="BM52" i="5" s="1"/>
  <c r="BS52" i="5" s="1"/>
  <c r="BY52" i="5" s="1"/>
  <c r="CE52" i="5" s="1"/>
  <c r="CK52" i="5" s="1"/>
  <c r="CQ52" i="5" s="1"/>
  <c r="CW52" i="5" s="1"/>
  <c r="DC52" i="5" s="1"/>
  <c r="DI52" i="5" s="1"/>
  <c r="AY52" i="5"/>
  <c r="AW52" i="5"/>
  <c r="AS52" i="5"/>
  <c r="L52" i="5"/>
  <c r="K52" i="5"/>
  <c r="O52" i="5" s="1"/>
  <c r="F52" i="5"/>
  <c r="BB52" i="5" s="1"/>
  <c r="D52" i="5"/>
  <c r="C52" i="5"/>
  <c r="DV51" i="5"/>
  <c r="DU51" i="5"/>
  <c r="DT51" i="5"/>
  <c r="DS51" i="5"/>
  <c r="DL51" i="5"/>
  <c r="DK51" i="5"/>
  <c r="DF51" i="5"/>
  <c r="DE51" i="5"/>
  <c r="CZ51" i="5"/>
  <c r="CY51" i="5"/>
  <c r="CT51" i="5"/>
  <c r="CS51" i="5"/>
  <c r="CN51" i="5"/>
  <c r="CM51" i="5"/>
  <c r="CH51" i="5"/>
  <c r="CG51" i="5"/>
  <c r="CB51" i="5"/>
  <c r="CA51" i="5"/>
  <c r="BV51" i="5"/>
  <c r="BU51" i="5"/>
  <c r="BP51" i="5"/>
  <c r="BO51" i="5"/>
  <c r="BH51" i="5"/>
  <c r="BG51" i="5"/>
  <c r="BB51" i="5"/>
  <c r="BA51" i="5"/>
  <c r="L51" i="5"/>
  <c r="BJ51" i="5" s="1"/>
  <c r="K51" i="5"/>
  <c r="BI51" i="5" s="1"/>
  <c r="DV50" i="5"/>
  <c r="DU50" i="5"/>
  <c r="DT50" i="5"/>
  <c r="DS50" i="5"/>
  <c r="DL50" i="5"/>
  <c r="DK50" i="5"/>
  <c r="DF50" i="5"/>
  <c r="DE50" i="5"/>
  <c r="CZ50" i="5"/>
  <c r="CY50" i="5"/>
  <c r="CT50" i="5"/>
  <c r="CS50" i="5"/>
  <c r="CN50" i="5"/>
  <c r="CM50" i="5"/>
  <c r="CH50" i="5"/>
  <c r="CG50" i="5"/>
  <c r="CB50" i="5"/>
  <c r="CA50" i="5"/>
  <c r="BV50" i="5"/>
  <c r="BU50" i="5"/>
  <c r="BP50" i="5"/>
  <c r="BO50" i="5"/>
  <c r="BH50" i="5"/>
  <c r="BG50" i="5"/>
  <c r="BB50" i="5"/>
  <c r="BA50" i="5"/>
  <c r="L50" i="5"/>
  <c r="BJ50" i="5" s="1"/>
  <c r="K50" i="5"/>
  <c r="BI50" i="5" s="1"/>
  <c r="DV49" i="5"/>
  <c r="DU49" i="5"/>
  <c r="DT49" i="5"/>
  <c r="DS49" i="5"/>
  <c r="DL49" i="5"/>
  <c r="DK49" i="5"/>
  <c r="DF49" i="5"/>
  <c r="DE49" i="5"/>
  <c r="CZ49" i="5"/>
  <c r="CY49" i="5"/>
  <c r="CT49" i="5"/>
  <c r="CS49" i="5"/>
  <c r="CN49" i="5"/>
  <c r="CM49" i="5"/>
  <c r="CH49" i="5"/>
  <c r="CG49" i="5"/>
  <c r="CB49" i="5"/>
  <c r="CA49" i="5"/>
  <c r="BV49" i="5"/>
  <c r="BU49" i="5"/>
  <c r="BP49" i="5"/>
  <c r="BO49" i="5"/>
  <c r="BH49" i="5"/>
  <c r="BG49" i="5"/>
  <c r="BB49" i="5"/>
  <c r="BA49" i="5"/>
  <c r="L49" i="5"/>
  <c r="BJ49" i="5" s="1"/>
  <c r="K49" i="5"/>
  <c r="BI49" i="5" s="1"/>
  <c r="DR48" i="5"/>
  <c r="DQ48" i="5"/>
  <c r="DQ46" i="5" s="1"/>
  <c r="DP48" i="5"/>
  <c r="DP46" i="5" s="1"/>
  <c r="DO48" i="5"/>
  <c r="DO46" i="5" s="1"/>
  <c r="DN48" i="5"/>
  <c r="DN46" i="5" s="1"/>
  <c r="DM48" i="5"/>
  <c r="DM46" i="5" s="1"/>
  <c r="DJ48" i="5"/>
  <c r="DI48" i="5"/>
  <c r="DH48" i="5"/>
  <c r="DH46" i="5" s="1"/>
  <c r="DG48" i="5"/>
  <c r="DG46" i="5" s="1"/>
  <c r="DD48" i="5"/>
  <c r="DC48" i="5"/>
  <c r="DB48" i="5"/>
  <c r="DB46" i="5" s="1"/>
  <c r="DA48" i="5"/>
  <c r="DA46" i="5" s="1"/>
  <c r="CX48" i="5"/>
  <c r="CW48" i="5"/>
  <c r="CV48" i="5"/>
  <c r="CV46" i="5" s="1"/>
  <c r="CU48" i="5"/>
  <c r="CU46" i="5" s="1"/>
  <c r="CR48" i="5"/>
  <c r="CQ48" i="5"/>
  <c r="CP48" i="5"/>
  <c r="CP46" i="5" s="1"/>
  <c r="CO48" i="5"/>
  <c r="CO46" i="5" s="1"/>
  <c r="CL48" i="5"/>
  <c r="CK48" i="5"/>
  <c r="CJ48" i="5"/>
  <c r="CJ46" i="5" s="1"/>
  <c r="CI48" i="5"/>
  <c r="CI46" i="5" s="1"/>
  <c r="CF48" i="5"/>
  <c r="CE48" i="5"/>
  <c r="CD48" i="5"/>
  <c r="CD46" i="5" s="1"/>
  <c r="CC48" i="5"/>
  <c r="CC46" i="5" s="1"/>
  <c r="BZ48" i="5"/>
  <c r="BY48" i="5"/>
  <c r="BX48" i="5"/>
  <c r="BX46" i="5" s="1"/>
  <c r="BW48" i="5"/>
  <c r="BW46" i="5" s="1"/>
  <c r="BT48" i="5"/>
  <c r="BS48" i="5"/>
  <c r="BR48" i="5"/>
  <c r="BR46" i="5" s="1"/>
  <c r="BQ48" i="5"/>
  <c r="BQ46" i="5" s="1"/>
  <c r="BN48" i="5"/>
  <c r="BM48" i="5"/>
  <c r="BH48" i="5"/>
  <c r="BG48" i="5"/>
  <c r="AZ48" i="5"/>
  <c r="DT48" i="5" s="1"/>
  <c r="AY48" i="5"/>
  <c r="DS48" i="5" s="1"/>
  <c r="AX48" i="5"/>
  <c r="AX46" i="5" s="1"/>
  <c r="AW48" i="5"/>
  <c r="AV48" i="5"/>
  <c r="DL48" i="5" s="1"/>
  <c r="AU48" i="5"/>
  <c r="DK48" i="5" s="1"/>
  <c r="AT48" i="5"/>
  <c r="AT46" i="5" s="1"/>
  <c r="AS48" i="5"/>
  <c r="AR48" i="5"/>
  <c r="DF48" i="5" s="1"/>
  <c r="AQ48" i="5"/>
  <c r="DE48" i="5" s="1"/>
  <c r="AP48" i="5"/>
  <c r="AP46" i="5" s="1"/>
  <c r="AO48" i="5"/>
  <c r="AO46" i="5" s="1"/>
  <c r="AN48" i="5"/>
  <c r="CZ48" i="5" s="1"/>
  <c r="AM48" i="5"/>
  <c r="CY48" i="5" s="1"/>
  <c r="AL48" i="5"/>
  <c r="AL46" i="5" s="1"/>
  <c r="AK48" i="5"/>
  <c r="AK46" i="5" s="1"/>
  <c r="AJ48" i="5"/>
  <c r="CT48" i="5" s="1"/>
  <c r="AI48" i="5"/>
  <c r="CS48" i="5" s="1"/>
  <c r="AH48" i="5"/>
  <c r="AH46" i="5" s="1"/>
  <c r="AG48" i="5"/>
  <c r="AG46" i="5" s="1"/>
  <c r="AF48" i="5"/>
  <c r="CN48" i="5" s="1"/>
  <c r="AE48" i="5"/>
  <c r="CM48" i="5" s="1"/>
  <c r="AD48" i="5"/>
  <c r="AD46" i="5" s="1"/>
  <c r="AC48" i="5"/>
  <c r="AB48" i="5"/>
  <c r="CH48" i="5" s="1"/>
  <c r="AA48" i="5"/>
  <c r="CG48" i="5" s="1"/>
  <c r="Z48" i="5"/>
  <c r="Z46" i="5" s="1"/>
  <c r="Y48" i="5"/>
  <c r="X48" i="5"/>
  <c r="CB48" i="5" s="1"/>
  <c r="W48" i="5"/>
  <c r="CA48" i="5" s="1"/>
  <c r="V48" i="5"/>
  <c r="V46" i="5" s="1"/>
  <c r="U48" i="5"/>
  <c r="T48" i="5"/>
  <c r="BV48" i="5" s="1"/>
  <c r="S48" i="5"/>
  <c r="BU48" i="5" s="1"/>
  <c r="R48" i="5"/>
  <c r="R46" i="5" s="1"/>
  <c r="Q48" i="5"/>
  <c r="P48" i="5"/>
  <c r="BP48" i="5" s="1"/>
  <c r="O48" i="5"/>
  <c r="BO48" i="5" s="1"/>
  <c r="N48" i="5"/>
  <c r="N46" i="5" s="1"/>
  <c r="M48" i="5"/>
  <c r="J48" i="5"/>
  <c r="J46" i="5" s="1"/>
  <c r="I48" i="5"/>
  <c r="H48" i="5"/>
  <c r="G48" i="5"/>
  <c r="F48" i="5"/>
  <c r="BB48" i="5" s="1"/>
  <c r="E48" i="5"/>
  <c r="DU48" i="5" s="1"/>
  <c r="D48" i="5"/>
  <c r="C48" i="5"/>
  <c r="DV47" i="5"/>
  <c r="DU47" i="5"/>
  <c r="DT47" i="5"/>
  <c r="DS47" i="5"/>
  <c r="DL47" i="5"/>
  <c r="DK47" i="5"/>
  <c r="DF47" i="5"/>
  <c r="DE47" i="5"/>
  <c r="CZ47" i="5"/>
  <c r="CY47" i="5"/>
  <c r="CT47" i="5"/>
  <c r="CS47" i="5"/>
  <c r="CN47" i="5"/>
  <c r="CM47" i="5"/>
  <c r="CH47" i="5"/>
  <c r="CG47" i="5"/>
  <c r="CB47" i="5"/>
  <c r="CA47" i="5"/>
  <c r="BV47" i="5"/>
  <c r="BU47" i="5"/>
  <c r="BP47" i="5"/>
  <c r="BO47" i="5"/>
  <c r="BH47" i="5"/>
  <c r="BG47" i="5"/>
  <c r="BB47" i="5"/>
  <c r="BA47" i="5"/>
  <c r="L47" i="5"/>
  <c r="BJ47" i="5" s="1"/>
  <c r="K47" i="5"/>
  <c r="BI47" i="5" s="1"/>
  <c r="BL46" i="5"/>
  <c r="BK46" i="5"/>
  <c r="BF46" i="5"/>
  <c r="BE46" i="5"/>
  <c r="BD46" i="5"/>
  <c r="BC46" i="5"/>
  <c r="DV45" i="5"/>
  <c r="DU45" i="5"/>
  <c r="DT45" i="5"/>
  <c r="DS45" i="5"/>
  <c r="DL45" i="5"/>
  <c r="DK45" i="5"/>
  <c r="DF45" i="5"/>
  <c r="DE45" i="5"/>
  <c r="CZ45" i="5"/>
  <c r="CY45" i="5"/>
  <c r="CT45" i="5"/>
  <c r="CS45" i="5"/>
  <c r="CN45" i="5"/>
  <c r="CM45" i="5"/>
  <c r="CH45" i="5"/>
  <c r="CG45" i="5"/>
  <c r="CB45" i="5"/>
  <c r="CA45" i="5"/>
  <c r="BV45" i="5"/>
  <c r="BU45" i="5"/>
  <c r="BP45" i="5"/>
  <c r="BO45" i="5"/>
  <c r="BH45" i="5"/>
  <c r="BG45" i="5"/>
  <c r="BB45" i="5"/>
  <c r="BA45" i="5"/>
  <c r="L45" i="5"/>
  <c r="BJ45" i="5" s="1"/>
  <c r="K45" i="5"/>
  <c r="BI45" i="5" s="1"/>
  <c r="DV44" i="5"/>
  <c r="DU44" i="5"/>
  <c r="DT44" i="5"/>
  <c r="DS44" i="5"/>
  <c r="BH44" i="5"/>
  <c r="BN44" i="5" s="1"/>
  <c r="BT44" i="5" s="1"/>
  <c r="BZ44" i="5" s="1"/>
  <c r="CF44" i="5" s="1"/>
  <c r="CL44" i="5" s="1"/>
  <c r="CR44" i="5" s="1"/>
  <c r="CX44" i="5" s="1"/>
  <c r="DD44" i="5" s="1"/>
  <c r="DJ44" i="5" s="1"/>
  <c r="BG44" i="5"/>
  <c r="BM44" i="5" s="1"/>
  <c r="BS44" i="5" s="1"/>
  <c r="BY44" i="5" s="1"/>
  <c r="CE44" i="5" s="1"/>
  <c r="CK44" i="5" s="1"/>
  <c r="CQ44" i="5" s="1"/>
  <c r="CW44" i="5" s="1"/>
  <c r="DC44" i="5" s="1"/>
  <c r="DI44" i="5" s="1"/>
  <c r="BA44" i="5"/>
  <c r="AW44" i="5"/>
  <c r="AS44" i="5"/>
  <c r="AG44" i="5"/>
  <c r="L44" i="5"/>
  <c r="P44" i="5" s="1"/>
  <c r="K44" i="5"/>
  <c r="BI44" i="5" s="1"/>
  <c r="F44" i="5"/>
  <c r="BB44" i="5" s="1"/>
  <c r="D44" i="5"/>
  <c r="C44" i="5"/>
  <c r="DT43" i="5"/>
  <c r="DS43" i="5"/>
  <c r="BH43" i="5"/>
  <c r="BN43" i="5" s="1"/>
  <c r="BT43" i="5" s="1"/>
  <c r="BZ43" i="5" s="1"/>
  <c r="CF43" i="5" s="1"/>
  <c r="CL43" i="5" s="1"/>
  <c r="CR43" i="5" s="1"/>
  <c r="CX43" i="5" s="1"/>
  <c r="DD43" i="5" s="1"/>
  <c r="DJ43" i="5" s="1"/>
  <c r="BG43" i="5"/>
  <c r="BM43" i="5" s="1"/>
  <c r="BS43" i="5" s="1"/>
  <c r="BY43" i="5" s="1"/>
  <c r="CE43" i="5" s="1"/>
  <c r="CK43" i="5" s="1"/>
  <c r="CQ43" i="5" s="1"/>
  <c r="CW43" i="5" s="1"/>
  <c r="DC43" i="5" s="1"/>
  <c r="DI43" i="5" s="1"/>
  <c r="AW43" i="5"/>
  <c r="AS43" i="5"/>
  <c r="AC43" i="5"/>
  <c r="L43" i="5"/>
  <c r="P43" i="5" s="1"/>
  <c r="K43" i="5"/>
  <c r="F43" i="5"/>
  <c r="BB43" i="5" s="1"/>
  <c r="D43" i="5"/>
  <c r="C43" i="5"/>
  <c r="DT42" i="5"/>
  <c r="DS42" i="5"/>
  <c r="BH42" i="5"/>
  <c r="BN42" i="5" s="1"/>
  <c r="BT42" i="5" s="1"/>
  <c r="BZ42" i="5" s="1"/>
  <c r="CF42" i="5" s="1"/>
  <c r="CL42" i="5" s="1"/>
  <c r="CR42" i="5" s="1"/>
  <c r="CX42" i="5" s="1"/>
  <c r="DD42" i="5" s="1"/>
  <c r="DJ42" i="5" s="1"/>
  <c r="BG42" i="5"/>
  <c r="BM42" i="5" s="1"/>
  <c r="BS42" i="5" s="1"/>
  <c r="BY42" i="5" s="1"/>
  <c r="CE42" i="5" s="1"/>
  <c r="CK42" i="5" s="1"/>
  <c r="CQ42" i="5" s="1"/>
  <c r="CW42" i="5" s="1"/>
  <c r="DC42" i="5" s="1"/>
  <c r="DI42" i="5" s="1"/>
  <c r="L42" i="5"/>
  <c r="K42" i="5"/>
  <c r="F42" i="5"/>
  <c r="BB42" i="5" s="1"/>
  <c r="E42" i="5"/>
  <c r="D42" i="5"/>
  <c r="C42" i="5"/>
  <c r="DT41" i="5"/>
  <c r="DS41" i="5"/>
  <c r="BH41" i="5"/>
  <c r="BN41" i="5" s="1"/>
  <c r="BT41" i="5" s="1"/>
  <c r="BZ41" i="5" s="1"/>
  <c r="CF41" i="5" s="1"/>
  <c r="CL41" i="5" s="1"/>
  <c r="CR41" i="5" s="1"/>
  <c r="CX41" i="5" s="1"/>
  <c r="DD41" i="5" s="1"/>
  <c r="DJ41" i="5" s="1"/>
  <c r="BE41" i="5"/>
  <c r="BG41" i="5" s="1"/>
  <c r="BM41" i="5" s="1"/>
  <c r="BS41" i="5" s="1"/>
  <c r="BY41" i="5" s="1"/>
  <c r="CE41" i="5" s="1"/>
  <c r="CK41" i="5" s="1"/>
  <c r="CQ41" i="5" s="1"/>
  <c r="CW41" i="5" s="1"/>
  <c r="DC41" i="5" s="1"/>
  <c r="DI41" i="5" s="1"/>
  <c r="AW41" i="5"/>
  <c r="AS41" i="5"/>
  <c r="AS37" i="5" s="1"/>
  <c r="L41" i="5"/>
  <c r="P41" i="5" s="1"/>
  <c r="K41" i="5"/>
  <c r="F41" i="5"/>
  <c r="BB41" i="5" s="1"/>
  <c r="D41" i="5"/>
  <c r="C41" i="5"/>
  <c r="DV40" i="5"/>
  <c r="DU40" i="5"/>
  <c r="DT40" i="5"/>
  <c r="DS40" i="5"/>
  <c r="DL40" i="5"/>
  <c r="DK40" i="5"/>
  <c r="DF40" i="5"/>
  <c r="DE40" i="5"/>
  <c r="CZ40" i="5"/>
  <c r="CY40" i="5"/>
  <c r="CT40" i="5"/>
  <c r="CS40" i="5"/>
  <c r="CN40" i="5"/>
  <c r="CM40" i="5"/>
  <c r="CH40" i="5"/>
  <c r="CG40" i="5"/>
  <c r="CB40" i="5"/>
  <c r="CA40" i="5"/>
  <c r="BV40" i="5"/>
  <c r="BU40" i="5"/>
  <c r="BP40" i="5"/>
  <c r="BO40" i="5"/>
  <c r="BH40" i="5"/>
  <c r="BG40" i="5"/>
  <c r="BB40" i="5"/>
  <c r="BA40" i="5"/>
  <c r="L40" i="5"/>
  <c r="BJ40" i="5" s="1"/>
  <c r="K40" i="5"/>
  <c r="BI40" i="5" s="1"/>
  <c r="DS39" i="5"/>
  <c r="DR39" i="5"/>
  <c r="DT39" i="5" s="1"/>
  <c r="BH39" i="5"/>
  <c r="BN39" i="5" s="1"/>
  <c r="BE39" i="5"/>
  <c r="BC39" i="5"/>
  <c r="L39" i="5"/>
  <c r="K39" i="5"/>
  <c r="F39" i="5"/>
  <c r="BB39" i="5" s="1"/>
  <c r="E39" i="5"/>
  <c r="D39" i="5"/>
  <c r="C39" i="5"/>
  <c r="DT38" i="5"/>
  <c r="DS38" i="5"/>
  <c r="BK38" i="5"/>
  <c r="BK37" i="5" s="1"/>
  <c r="BH38" i="5"/>
  <c r="BN38" i="5" s="1"/>
  <c r="BT38" i="5" s="1"/>
  <c r="BE38" i="5"/>
  <c r="BC38" i="5"/>
  <c r="AC38" i="5"/>
  <c r="AC37" i="5" s="1"/>
  <c r="Y38" i="5"/>
  <c r="Y37" i="5" s="1"/>
  <c r="U38" i="5"/>
  <c r="U37" i="5" s="1"/>
  <c r="Q38" i="5"/>
  <c r="Q37" i="5" s="1"/>
  <c r="M38" i="5"/>
  <c r="M37" i="5" s="1"/>
  <c r="L38" i="5"/>
  <c r="BJ38" i="5" s="1"/>
  <c r="I38" i="5"/>
  <c r="G38" i="5"/>
  <c r="G37" i="5" s="1"/>
  <c r="F38" i="5"/>
  <c r="D38" i="5"/>
  <c r="C38" i="5"/>
  <c r="DQ37" i="5"/>
  <c r="DP37" i="5"/>
  <c r="DO37" i="5"/>
  <c r="DN37" i="5"/>
  <c r="DM37" i="5"/>
  <c r="DH37" i="5"/>
  <c r="DG37" i="5"/>
  <c r="DB37" i="5"/>
  <c r="DA37" i="5"/>
  <c r="CV37" i="5"/>
  <c r="CU37" i="5"/>
  <c r="CP37" i="5"/>
  <c r="CO37" i="5"/>
  <c r="CJ37" i="5"/>
  <c r="CI37" i="5"/>
  <c r="CD37" i="5"/>
  <c r="CC37" i="5"/>
  <c r="BX37" i="5"/>
  <c r="BW37" i="5"/>
  <c r="BR37" i="5"/>
  <c r="BQ37" i="5"/>
  <c r="BL37" i="5"/>
  <c r="BF37" i="5"/>
  <c r="BD37" i="5"/>
  <c r="AZ37" i="5"/>
  <c r="AY37" i="5"/>
  <c r="AX37" i="5"/>
  <c r="AT37" i="5"/>
  <c r="AP37" i="5"/>
  <c r="AO37" i="5"/>
  <c r="AL37" i="5"/>
  <c r="AK37" i="5"/>
  <c r="AH37" i="5"/>
  <c r="AG37" i="5"/>
  <c r="AD37" i="5"/>
  <c r="Z37" i="5"/>
  <c r="V37" i="5"/>
  <c r="R37" i="5"/>
  <c r="N37" i="5"/>
  <c r="J37" i="5"/>
  <c r="H37" i="5"/>
  <c r="DT35" i="5"/>
  <c r="DS35" i="5"/>
  <c r="BH35" i="5"/>
  <c r="BN35" i="5" s="1"/>
  <c r="BT35" i="5" s="1"/>
  <c r="BZ35" i="5" s="1"/>
  <c r="CF35" i="5" s="1"/>
  <c r="CL35" i="5" s="1"/>
  <c r="CR35" i="5" s="1"/>
  <c r="CX35" i="5" s="1"/>
  <c r="DD35" i="5" s="1"/>
  <c r="DJ35" i="5" s="1"/>
  <c r="BG35" i="5"/>
  <c r="BM35" i="5" s="1"/>
  <c r="BS35" i="5" s="1"/>
  <c r="BY35" i="5" s="1"/>
  <c r="CE35" i="5" s="1"/>
  <c r="CK35" i="5" s="1"/>
  <c r="CQ35" i="5" s="1"/>
  <c r="CW35" i="5" s="1"/>
  <c r="DC35" i="5" s="1"/>
  <c r="DI35" i="5" s="1"/>
  <c r="AW35" i="5"/>
  <c r="AH35" i="5"/>
  <c r="F35" i="5" s="1"/>
  <c r="BB35" i="5" s="1"/>
  <c r="AG35" i="5"/>
  <c r="L35" i="5"/>
  <c r="P35" i="5" s="1"/>
  <c r="K35" i="5"/>
  <c r="D35" i="5"/>
  <c r="C35" i="5"/>
  <c r="DT34" i="5"/>
  <c r="DS34" i="5"/>
  <c r="DR34" i="5"/>
  <c r="DQ34" i="5"/>
  <c r="BH34" i="5"/>
  <c r="BN34" i="5" s="1"/>
  <c r="BT34" i="5" s="1"/>
  <c r="BZ34" i="5" s="1"/>
  <c r="CF34" i="5" s="1"/>
  <c r="CL34" i="5" s="1"/>
  <c r="CR34" i="5" s="1"/>
  <c r="CX34" i="5" s="1"/>
  <c r="DD34" i="5" s="1"/>
  <c r="DJ34" i="5" s="1"/>
  <c r="BG34" i="5"/>
  <c r="BM34" i="5" s="1"/>
  <c r="BS34" i="5" s="1"/>
  <c r="BY34" i="5" s="1"/>
  <c r="CE34" i="5" s="1"/>
  <c r="CK34" i="5" s="1"/>
  <c r="CQ34" i="5" s="1"/>
  <c r="CW34" i="5" s="1"/>
  <c r="DC34" i="5" s="1"/>
  <c r="DI34" i="5" s="1"/>
  <c r="AL34" i="5"/>
  <c r="AP34" i="5" s="1"/>
  <c r="F34" i="5" s="1"/>
  <c r="BB34" i="5" s="1"/>
  <c r="Y34" i="5"/>
  <c r="AG34" i="5" s="1"/>
  <c r="L34" i="5"/>
  <c r="BJ34" i="5" s="1"/>
  <c r="K34" i="5"/>
  <c r="BI34" i="5" s="1"/>
  <c r="D34" i="5"/>
  <c r="C34" i="5"/>
  <c r="DT33" i="5"/>
  <c r="DS33" i="5"/>
  <c r="BH33" i="5"/>
  <c r="BN33" i="5" s="1"/>
  <c r="BT33" i="5" s="1"/>
  <c r="BZ33" i="5" s="1"/>
  <c r="CF33" i="5" s="1"/>
  <c r="CL33" i="5" s="1"/>
  <c r="CR33" i="5" s="1"/>
  <c r="CX33" i="5" s="1"/>
  <c r="DD33" i="5" s="1"/>
  <c r="DJ33" i="5" s="1"/>
  <c r="BG33" i="5"/>
  <c r="BM33" i="5" s="1"/>
  <c r="BS33" i="5" s="1"/>
  <c r="BY33" i="5" s="1"/>
  <c r="CE33" i="5" s="1"/>
  <c r="CK33" i="5" s="1"/>
  <c r="CQ33" i="5" s="1"/>
  <c r="CW33" i="5" s="1"/>
  <c r="DC33" i="5" s="1"/>
  <c r="DI33" i="5" s="1"/>
  <c r="L33" i="5"/>
  <c r="BJ33" i="5" s="1"/>
  <c r="K33" i="5"/>
  <c r="BI33" i="5" s="1"/>
  <c r="F33" i="5"/>
  <c r="BB33" i="5" s="1"/>
  <c r="E33" i="5"/>
  <c r="DV33" i="5" s="1"/>
  <c r="DR32" i="5"/>
  <c r="DT32" i="5" s="1"/>
  <c r="DQ32" i="5"/>
  <c r="DS32" i="5" s="1"/>
  <c r="BH32" i="5"/>
  <c r="BN32" i="5" s="1"/>
  <c r="BT32" i="5" s="1"/>
  <c r="BZ32" i="5" s="1"/>
  <c r="CF32" i="5" s="1"/>
  <c r="CL32" i="5" s="1"/>
  <c r="CR32" i="5" s="1"/>
  <c r="CX32" i="5" s="1"/>
  <c r="DD32" i="5" s="1"/>
  <c r="DJ32" i="5" s="1"/>
  <c r="BG32" i="5"/>
  <c r="BM32" i="5" s="1"/>
  <c r="BS32" i="5" s="1"/>
  <c r="BY32" i="5" s="1"/>
  <c r="CE32" i="5" s="1"/>
  <c r="CK32" i="5" s="1"/>
  <c r="CQ32" i="5" s="1"/>
  <c r="CW32" i="5" s="1"/>
  <c r="DC32" i="5" s="1"/>
  <c r="DI32" i="5" s="1"/>
  <c r="AW32" i="5"/>
  <c r="AH32" i="5"/>
  <c r="U32" i="5"/>
  <c r="Y32" i="5" s="1"/>
  <c r="L32" i="5"/>
  <c r="K32" i="5"/>
  <c r="O32" i="5" s="1"/>
  <c r="D32" i="5"/>
  <c r="C32" i="5"/>
  <c r="DR31" i="5"/>
  <c r="DQ31" i="5"/>
  <c r="DS31" i="5" s="1"/>
  <c r="BH31" i="5"/>
  <c r="BN31" i="5" s="1"/>
  <c r="BT31" i="5" s="1"/>
  <c r="BZ31" i="5" s="1"/>
  <c r="CF31" i="5" s="1"/>
  <c r="CL31" i="5" s="1"/>
  <c r="CR31" i="5" s="1"/>
  <c r="CX31" i="5" s="1"/>
  <c r="DD31" i="5" s="1"/>
  <c r="DJ31" i="5" s="1"/>
  <c r="BG31" i="5"/>
  <c r="BM31" i="5" s="1"/>
  <c r="BS31" i="5" s="1"/>
  <c r="BY31" i="5" s="1"/>
  <c r="CE31" i="5" s="1"/>
  <c r="CK31" i="5" s="1"/>
  <c r="CQ31" i="5" s="1"/>
  <c r="CW31" i="5" s="1"/>
  <c r="DC31" i="5" s="1"/>
  <c r="DI31" i="5" s="1"/>
  <c r="L31" i="5"/>
  <c r="BJ31" i="5" s="1"/>
  <c r="K31" i="5"/>
  <c r="BI31" i="5" s="1"/>
  <c r="F31" i="5"/>
  <c r="BB31" i="5" s="1"/>
  <c r="E31" i="5"/>
  <c r="D31" i="5"/>
  <c r="C31" i="5"/>
  <c r="DR30" i="5"/>
  <c r="DT30" i="5" s="1"/>
  <c r="DQ30" i="5"/>
  <c r="DS30" i="5" s="1"/>
  <c r="BH30" i="5"/>
  <c r="BN30" i="5" s="1"/>
  <c r="BT30" i="5" s="1"/>
  <c r="BZ30" i="5" s="1"/>
  <c r="CF30" i="5" s="1"/>
  <c r="CL30" i="5" s="1"/>
  <c r="CR30" i="5" s="1"/>
  <c r="CX30" i="5" s="1"/>
  <c r="DD30" i="5" s="1"/>
  <c r="DJ30" i="5" s="1"/>
  <c r="BG30" i="5"/>
  <c r="BM30" i="5" s="1"/>
  <c r="BS30" i="5" s="1"/>
  <c r="BY30" i="5" s="1"/>
  <c r="CE30" i="5" s="1"/>
  <c r="CK30" i="5" s="1"/>
  <c r="CQ30" i="5" s="1"/>
  <c r="CW30" i="5" s="1"/>
  <c r="DC30" i="5" s="1"/>
  <c r="DI30" i="5" s="1"/>
  <c r="AH30" i="5"/>
  <c r="Q30" i="5"/>
  <c r="L30" i="5"/>
  <c r="P30" i="5" s="1"/>
  <c r="K30" i="5"/>
  <c r="BI30" i="5" s="1"/>
  <c r="D30" i="5"/>
  <c r="C30" i="5"/>
  <c r="DR29" i="5"/>
  <c r="DT29" i="5" s="1"/>
  <c r="DQ29" i="5"/>
  <c r="DS29" i="5" s="1"/>
  <c r="BH29" i="5"/>
  <c r="BN29" i="5" s="1"/>
  <c r="BT29" i="5" s="1"/>
  <c r="BZ29" i="5" s="1"/>
  <c r="CF29" i="5" s="1"/>
  <c r="CL29" i="5" s="1"/>
  <c r="CR29" i="5" s="1"/>
  <c r="CX29" i="5" s="1"/>
  <c r="DD29" i="5" s="1"/>
  <c r="DJ29" i="5" s="1"/>
  <c r="BG29" i="5"/>
  <c r="BM29" i="5" s="1"/>
  <c r="BS29" i="5" s="1"/>
  <c r="BY29" i="5" s="1"/>
  <c r="CE29" i="5" s="1"/>
  <c r="CK29" i="5" s="1"/>
  <c r="CQ29" i="5" s="1"/>
  <c r="CW29" i="5" s="1"/>
  <c r="DC29" i="5" s="1"/>
  <c r="DI29" i="5" s="1"/>
  <c r="L29" i="5"/>
  <c r="K29" i="5"/>
  <c r="F29" i="5"/>
  <c r="BB29" i="5" s="1"/>
  <c r="E29" i="5"/>
  <c r="D29" i="5"/>
  <c r="C29" i="5"/>
  <c r="DR28" i="5"/>
  <c r="DT28" i="5" s="1"/>
  <c r="DQ28" i="5"/>
  <c r="BH28" i="5"/>
  <c r="BN28" i="5" s="1"/>
  <c r="BT28" i="5" s="1"/>
  <c r="BZ28" i="5" s="1"/>
  <c r="CF28" i="5" s="1"/>
  <c r="CL28" i="5" s="1"/>
  <c r="CR28" i="5" s="1"/>
  <c r="CX28" i="5" s="1"/>
  <c r="DD28" i="5" s="1"/>
  <c r="DJ28" i="5" s="1"/>
  <c r="BG28" i="5"/>
  <c r="AH28" i="5"/>
  <c r="L28" i="5"/>
  <c r="I28" i="5"/>
  <c r="D28" i="5"/>
  <c r="C28" i="5"/>
  <c r="DR27" i="5"/>
  <c r="DT27" i="5" s="1"/>
  <c r="DQ27" i="5"/>
  <c r="DS27" i="5" s="1"/>
  <c r="BH27" i="5"/>
  <c r="BN27" i="5" s="1"/>
  <c r="BG27" i="5"/>
  <c r="BM27" i="5" s="1"/>
  <c r="L27" i="5"/>
  <c r="BJ27" i="5" s="1"/>
  <c r="K27" i="5"/>
  <c r="BI27" i="5" s="1"/>
  <c r="F27" i="5"/>
  <c r="BB27" i="5" s="1"/>
  <c r="E27" i="5"/>
  <c r="DU27" i="5" s="1"/>
  <c r="D27" i="5"/>
  <c r="C27" i="5"/>
  <c r="DP26" i="5"/>
  <c r="DO26" i="5"/>
  <c r="DN26" i="5"/>
  <c r="DM26" i="5"/>
  <c r="DH26" i="5"/>
  <c r="DG26" i="5"/>
  <c r="DB26" i="5"/>
  <c r="DA26" i="5"/>
  <c r="CV26" i="5"/>
  <c r="CU26" i="5"/>
  <c r="CP26" i="5"/>
  <c r="CO26" i="5"/>
  <c r="CJ26" i="5"/>
  <c r="CI26" i="5"/>
  <c r="CD26" i="5"/>
  <c r="CC26" i="5"/>
  <c r="BX26" i="5"/>
  <c r="BW26" i="5"/>
  <c r="BR26" i="5"/>
  <c r="BQ26" i="5"/>
  <c r="BL26" i="5"/>
  <c r="BK26" i="5"/>
  <c r="BF26" i="5"/>
  <c r="BE26" i="5"/>
  <c r="BD26" i="5"/>
  <c r="BC26" i="5"/>
  <c r="AZ26" i="5"/>
  <c r="AY26" i="5"/>
  <c r="AX26" i="5"/>
  <c r="AT26" i="5"/>
  <c r="AS26" i="5"/>
  <c r="AD26" i="5"/>
  <c r="AC26" i="5"/>
  <c r="Z26" i="5"/>
  <c r="V26" i="5"/>
  <c r="R26" i="5"/>
  <c r="N26" i="5"/>
  <c r="J26" i="5"/>
  <c r="H26" i="5"/>
  <c r="G26" i="5"/>
  <c r="DT25" i="5"/>
  <c r="DS25" i="5"/>
  <c r="BL25" i="5"/>
  <c r="BL9" i="5" s="1"/>
  <c r="BH25" i="5"/>
  <c r="BG25" i="5"/>
  <c r="BM25" i="5" s="1"/>
  <c r="BS25" i="5" s="1"/>
  <c r="BY25" i="5" s="1"/>
  <c r="CE25" i="5" s="1"/>
  <c r="CK25" i="5" s="1"/>
  <c r="CQ25" i="5" s="1"/>
  <c r="CW25" i="5" s="1"/>
  <c r="DC25" i="5" s="1"/>
  <c r="DI25" i="5" s="1"/>
  <c r="AW25" i="5"/>
  <c r="AH25" i="5"/>
  <c r="AC25" i="5"/>
  <c r="L25" i="5"/>
  <c r="I25" i="5"/>
  <c r="D25" i="5"/>
  <c r="C25" i="5"/>
  <c r="DT24" i="5"/>
  <c r="DS24" i="5"/>
  <c r="BH24" i="5"/>
  <c r="BN24" i="5" s="1"/>
  <c r="BT24" i="5" s="1"/>
  <c r="BZ24" i="5" s="1"/>
  <c r="CF24" i="5" s="1"/>
  <c r="CL24" i="5" s="1"/>
  <c r="CR24" i="5" s="1"/>
  <c r="CX24" i="5" s="1"/>
  <c r="DD24" i="5" s="1"/>
  <c r="DJ24" i="5" s="1"/>
  <c r="BG24" i="5"/>
  <c r="BM24" i="5" s="1"/>
  <c r="BS24" i="5" s="1"/>
  <c r="BY24" i="5" s="1"/>
  <c r="CE24" i="5" s="1"/>
  <c r="CK24" i="5" s="1"/>
  <c r="CQ24" i="5" s="1"/>
  <c r="CW24" i="5" s="1"/>
  <c r="DC24" i="5" s="1"/>
  <c r="DI24" i="5" s="1"/>
  <c r="AW24" i="5"/>
  <c r="AH24" i="5"/>
  <c r="L24" i="5"/>
  <c r="P24" i="5" s="1"/>
  <c r="T24" i="5" s="1"/>
  <c r="I24" i="5"/>
  <c r="M24" i="5" s="1"/>
  <c r="D24" i="5"/>
  <c r="C24" i="5"/>
  <c r="DV23" i="5"/>
  <c r="DU23" i="5"/>
  <c r="DT23" i="5"/>
  <c r="DS23" i="5"/>
  <c r="BH23" i="5"/>
  <c r="BN23" i="5" s="1"/>
  <c r="BT23" i="5" s="1"/>
  <c r="BZ23" i="5" s="1"/>
  <c r="CF23" i="5" s="1"/>
  <c r="CL23" i="5" s="1"/>
  <c r="CR23" i="5" s="1"/>
  <c r="CX23" i="5" s="1"/>
  <c r="DD23" i="5" s="1"/>
  <c r="DJ23" i="5" s="1"/>
  <c r="BG23" i="5"/>
  <c r="BM23" i="5" s="1"/>
  <c r="BS23" i="5" s="1"/>
  <c r="BY23" i="5" s="1"/>
  <c r="CE23" i="5" s="1"/>
  <c r="CK23" i="5" s="1"/>
  <c r="CQ23" i="5" s="1"/>
  <c r="CW23" i="5" s="1"/>
  <c r="DC23" i="5" s="1"/>
  <c r="DI23" i="5" s="1"/>
  <c r="BB23" i="5"/>
  <c r="BA23" i="5"/>
  <c r="L23" i="5"/>
  <c r="BJ23" i="5" s="1"/>
  <c r="K23" i="5"/>
  <c r="BI23" i="5" s="1"/>
  <c r="DT22" i="5"/>
  <c r="DS22" i="5"/>
  <c r="BH22" i="5"/>
  <c r="BN22" i="5" s="1"/>
  <c r="BT22" i="5" s="1"/>
  <c r="BZ22" i="5" s="1"/>
  <c r="CF22" i="5" s="1"/>
  <c r="CL22" i="5" s="1"/>
  <c r="CR22" i="5" s="1"/>
  <c r="CX22" i="5" s="1"/>
  <c r="DD22" i="5" s="1"/>
  <c r="DJ22" i="5" s="1"/>
  <c r="BG22" i="5"/>
  <c r="BM22" i="5" s="1"/>
  <c r="BS22" i="5" s="1"/>
  <c r="BY22" i="5" s="1"/>
  <c r="CE22" i="5" s="1"/>
  <c r="CK22" i="5" s="1"/>
  <c r="CQ22" i="5" s="1"/>
  <c r="CW22" i="5" s="1"/>
  <c r="DC22" i="5" s="1"/>
  <c r="DI22" i="5" s="1"/>
  <c r="AW22" i="5"/>
  <c r="AH22" i="5"/>
  <c r="L22" i="5"/>
  <c r="I22" i="5"/>
  <c r="D22" i="5"/>
  <c r="C22" i="5"/>
  <c r="DT21" i="5"/>
  <c r="DS21" i="5"/>
  <c r="BH21" i="5"/>
  <c r="BN21" i="5" s="1"/>
  <c r="BT21" i="5" s="1"/>
  <c r="BZ21" i="5" s="1"/>
  <c r="CF21" i="5" s="1"/>
  <c r="CL21" i="5" s="1"/>
  <c r="CR21" i="5" s="1"/>
  <c r="CX21" i="5" s="1"/>
  <c r="DD21" i="5" s="1"/>
  <c r="DJ21" i="5" s="1"/>
  <c r="BG21" i="5"/>
  <c r="BM21" i="5" s="1"/>
  <c r="BS21" i="5" s="1"/>
  <c r="BY21" i="5" s="1"/>
  <c r="CE21" i="5" s="1"/>
  <c r="CK21" i="5" s="1"/>
  <c r="CQ21" i="5" s="1"/>
  <c r="CW21" i="5" s="1"/>
  <c r="DC21" i="5" s="1"/>
  <c r="DI21" i="5" s="1"/>
  <c r="AW21" i="5"/>
  <c r="AH21" i="5"/>
  <c r="L21" i="5"/>
  <c r="I21" i="5"/>
  <c r="D21" i="5"/>
  <c r="C21" i="5"/>
  <c r="DT20" i="5"/>
  <c r="DS20" i="5"/>
  <c r="BH20" i="5"/>
  <c r="BN20" i="5" s="1"/>
  <c r="BT20" i="5" s="1"/>
  <c r="BZ20" i="5" s="1"/>
  <c r="CF20" i="5" s="1"/>
  <c r="CL20" i="5" s="1"/>
  <c r="CR20" i="5" s="1"/>
  <c r="CX20" i="5" s="1"/>
  <c r="DD20" i="5" s="1"/>
  <c r="DJ20" i="5" s="1"/>
  <c r="BG20" i="5"/>
  <c r="BM20" i="5" s="1"/>
  <c r="BS20" i="5" s="1"/>
  <c r="BY20" i="5" s="1"/>
  <c r="CE20" i="5" s="1"/>
  <c r="CK20" i="5" s="1"/>
  <c r="CQ20" i="5" s="1"/>
  <c r="CW20" i="5" s="1"/>
  <c r="DC20" i="5" s="1"/>
  <c r="DI20" i="5" s="1"/>
  <c r="AW20" i="5"/>
  <c r="AH20" i="5"/>
  <c r="AP20" i="5" s="1"/>
  <c r="F20" i="5" s="1"/>
  <c r="BB20" i="5" s="1"/>
  <c r="L20" i="5"/>
  <c r="P20" i="5" s="1"/>
  <c r="I20" i="5"/>
  <c r="K20" i="5" s="1"/>
  <c r="D20" i="5"/>
  <c r="C20" i="5"/>
  <c r="DT19" i="5"/>
  <c r="BH19" i="5"/>
  <c r="BN19" i="5" s="1"/>
  <c r="BT19" i="5" s="1"/>
  <c r="BZ19" i="5" s="1"/>
  <c r="CF19" i="5" s="1"/>
  <c r="CL19" i="5" s="1"/>
  <c r="CR19" i="5" s="1"/>
  <c r="CX19" i="5" s="1"/>
  <c r="DD19" i="5" s="1"/>
  <c r="DJ19" i="5" s="1"/>
  <c r="BG19" i="5"/>
  <c r="BM19" i="5" s="1"/>
  <c r="BS19" i="5" s="1"/>
  <c r="BY19" i="5" s="1"/>
  <c r="CE19" i="5" s="1"/>
  <c r="CK19" i="5" s="1"/>
  <c r="CQ19" i="5" s="1"/>
  <c r="CW19" i="5" s="1"/>
  <c r="DC19" i="5" s="1"/>
  <c r="DI19" i="5" s="1"/>
  <c r="AY19" i="5"/>
  <c r="AW19" i="5"/>
  <c r="AH19" i="5"/>
  <c r="AC19" i="5"/>
  <c r="L19" i="5"/>
  <c r="I19" i="5"/>
  <c r="K19" i="5" s="1"/>
  <c r="D19" i="5"/>
  <c r="C19" i="5"/>
  <c r="DT18" i="5"/>
  <c r="DS18" i="5"/>
  <c r="BK18" i="5"/>
  <c r="BK81" i="5" s="1"/>
  <c r="BK80" i="5" s="1"/>
  <c r="BH18" i="5"/>
  <c r="BN18" i="5" s="1"/>
  <c r="BT18" i="5" s="1"/>
  <c r="BZ18" i="5" s="1"/>
  <c r="CF18" i="5" s="1"/>
  <c r="CL18" i="5" s="1"/>
  <c r="CR18" i="5" s="1"/>
  <c r="CX18" i="5" s="1"/>
  <c r="DD18" i="5" s="1"/>
  <c r="DJ18" i="5" s="1"/>
  <c r="BG18" i="5"/>
  <c r="AW18" i="5"/>
  <c r="AW81" i="5" s="1"/>
  <c r="AH18" i="5"/>
  <c r="L18" i="5"/>
  <c r="I18" i="5"/>
  <c r="D18" i="5"/>
  <c r="C18" i="5"/>
  <c r="DT17" i="5"/>
  <c r="DS17" i="5"/>
  <c r="BH17" i="5"/>
  <c r="BN17" i="5" s="1"/>
  <c r="BT17" i="5" s="1"/>
  <c r="BZ17" i="5" s="1"/>
  <c r="CF17" i="5" s="1"/>
  <c r="CL17" i="5" s="1"/>
  <c r="CR17" i="5" s="1"/>
  <c r="CX17" i="5" s="1"/>
  <c r="DD17" i="5" s="1"/>
  <c r="DJ17" i="5" s="1"/>
  <c r="BG17" i="5"/>
  <c r="BM17" i="5" s="1"/>
  <c r="BS17" i="5" s="1"/>
  <c r="BY17" i="5" s="1"/>
  <c r="CE17" i="5" s="1"/>
  <c r="CK17" i="5" s="1"/>
  <c r="CQ17" i="5" s="1"/>
  <c r="CW17" i="5" s="1"/>
  <c r="DC17" i="5" s="1"/>
  <c r="DI17" i="5" s="1"/>
  <c r="AW17" i="5"/>
  <c r="AH17" i="5"/>
  <c r="L17" i="5"/>
  <c r="I17" i="5"/>
  <c r="D17" i="5"/>
  <c r="C17" i="5"/>
  <c r="DT16" i="5"/>
  <c r="DS16" i="5"/>
  <c r="BH16" i="5"/>
  <c r="BN16" i="5" s="1"/>
  <c r="BT16" i="5" s="1"/>
  <c r="BZ16" i="5" s="1"/>
  <c r="CF16" i="5" s="1"/>
  <c r="CL16" i="5" s="1"/>
  <c r="CR16" i="5" s="1"/>
  <c r="CX16" i="5" s="1"/>
  <c r="DD16" i="5" s="1"/>
  <c r="DJ16" i="5" s="1"/>
  <c r="BG16" i="5"/>
  <c r="BM16" i="5" s="1"/>
  <c r="BS16" i="5" s="1"/>
  <c r="BY16" i="5" s="1"/>
  <c r="CE16" i="5" s="1"/>
  <c r="CK16" i="5" s="1"/>
  <c r="CQ16" i="5" s="1"/>
  <c r="CW16" i="5" s="1"/>
  <c r="DC16" i="5" s="1"/>
  <c r="DI16" i="5" s="1"/>
  <c r="AW16" i="5"/>
  <c r="AH16" i="5"/>
  <c r="Q16" i="5"/>
  <c r="L16" i="5"/>
  <c r="K16" i="5"/>
  <c r="D16" i="5"/>
  <c r="C16" i="5"/>
  <c r="DS15" i="5"/>
  <c r="BK15" i="5"/>
  <c r="BG15" i="5"/>
  <c r="AW15" i="5"/>
  <c r="AC15" i="5"/>
  <c r="I15" i="5"/>
  <c r="C15" i="5"/>
  <c r="DS14" i="5"/>
  <c r="BK14" i="5"/>
  <c r="BG14" i="5"/>
  <c r="I14" i="5"/>
  <c r="C14" i="5"/>
  <c r="DT13" i="5"/>
  <c r="DS13" i="5"/>
  <c r="BK13" i="5"/>
  <c r="BH13" i="5"/>
  <c r="BN13" i="5" s="1"/>
  <c r="BT13" i="5" s="1"/>
  <c r="BZ13" i="5" s="1"/>
  <c r="CF13" i="5" s="1"/>
  <c r="CL13" i="5" s="1"/>
  <c r="CR13" i="5" s="1"/>
  <c r="CX13" i="5" s="1"/>
  <c r="DD13" i="5" s="1"/>
  <c r="DJ13" i="5" s="1"/>
  <c r="BG13" i="5"/>
  <c r="AH13" i="5"/>
  <c r="L13" i="5"/>
  <c r="I13" i="5"/>
  <c r="K13" i="5" s="1"/>
  <c r="D13" i="5"/>
  <c r="C13" i="5"/>
  <c r="DT12" i="5"/>
  <c r="DS12" i="5"/>
  <c r="BH12" i="5"/>
  <c r="BN12" i="5" s="1"/>
  <c r="BT12" i="5" s="1"/>
  <c r="BZ12" i="5" s="1"/>
  <c r="CF12" i="5" s="1"/>
  <c r="CL12" i="5" s="1"/>
  <c r="CR12" i="5" s="1"/>
  <c r="CX12" i="5" s="1"/>
  <c r="DD12" i="5" s="1"/>
  <c r="DJ12" i="5" s="1"/>
  <c r="BG12" i="5"/>
  <c r="BM12" i="5" s="1"/>
  <c r="BS12" i="5" s="1"/>
  <c r="BY12" i="5" s="1"/>
  <c r="CE12" i="5" s="1"/>
  <c r="CK12" i="5" s="1"/>
  <c r="CQ12" i="5" s="1"/>
  <c r="CW12" i="5" s="1"/>
  <c r="DC12" i="5" s="1"/>
  <c r="DI12" i="5" s="1"/>
  <c r="AH12" i="5"/>
  <c r="L12" i="5"/>
  <c r="I12" i="5"/>
  <c r="D12" i="5"/>
  <c r="C12" i="5"/>
  <c r="DQ11" i="5"/>
  <c r="DR11" i="5" s="1"/>
  <c r="DO11" i="5"/>
  <c r="DP11" i="5" s="1"/>
  <c r="DM11" i="5"/>
  <c r="DN11" i="5" s="1"/>
  <c r="DG11" i="5"/>
  <c r="DH11" i="5" s="1"/>
  <c r="DA11" i="5"/>
  <c r="DB11" i="5" s="1"/>
  <c r="CU11" i="5"/>
  <c r="CV11" i="5" s="1"/>
  <c r="CO11" i="5"/>
  <c r="CP11" i="5" s="1"/>
  <c r="CI11" i="5"/>
  <c r="CJ11" i="5" s="1"/>
  <c r="CC11" i="5"/>
  <c r="CD11" i="5" s="1"/>
  <c r="BW11" i="5"/>
  <c r="BX11" i="5" s="1"/>
  <c r="BQ11" i="5"/>
  <c r="BR11" i="5" s="1"/>
  <c r="BE11" i="5"/>
  <c r="BF11" i="5" s="1"/>
  <c r="BC11" i="5"/>
  <c r="BD11" i="5" s="1"/>
  <c r="AY11" i="5"/>
  <c r="L11" i="5"/>
  <c r="BJ11" i="5" s="1"/>
  <c r="K11" i="5"/>
  <c r="BI11" i="5" s="1"/>
  <c r="F11" i="5"/>
  <c r="BB11" i="5" s="1"/>
  <c r="E11" i="5"/>
  <c r="D11" i="5"/>
  <c r="C11" i="5"/>
  <c r="DT10" i="5"/>
  <c r="DS10" i="5"/>
  <c r="BK10" i="5"/>
  <c r="BK11" i="5" s="1"/>
  <c r="BL11" i="5" s="1"/>
  <c r="BH10" i="5"/>
  <c r="BN10" i="5" s="1"/>
  <c r="BG10" i="5"/>
  <c r="AW10" i="5"/>
  <c r="AH10" i="5"/>
  <c r="L10" i="5"/>
  <c r="I10" i="5"/>
  <c r="D10" i="5"/>
  <c r="C10" i="5"/>
  <c r="DR9" i="5"/>
  <c r="DQ9" i="5"/>
  <c r="DP9" i="5"/>
  <c r="DO9" i="5"/>
  <c r="DO8" i="5" s="1"/>
  <c r="DN9" i="5"/>
  <c r="DM9" i="5"/>
  <c r="DH9" i="5"/>
  <c r="DH8" i="5" s="1"/>
  <c r="DG9" i="5"/>
  <c r="DB9" i="5"/>
  <c r="DA9" i="5"/>
  <c r="CV9" i="5"/>
  <c r="CU9" i="5"/>
  <c r="CP9" i="5"/>
  <c r="CO9" i="5"/>
  <c r="CJ9" i="5"/>
  <c r="CJ8" i="5" s="1"/>
  <c r="CI9" i="5"/>
  <c r="CD9" i="5"/>
  <c r="CC9" i="5"/>
  <c r="BX9" i="5"/>
  <c r="BW9" i="5"/>
  <c r="BR9" i="5"/>
  <c r="BQ9" i="5"/>
  <c r="BF9" i="5"/>
  <c r="BE9" i="5"/>
  <c r="BD9" i="5"/>
  <c r="BD8" i="5" s="1"/>
  <c r="BC9" i="5"/>
  <c r="BC8" i="5" s="1"/>
  <c r="AZ9" i="5"/>
  <c r="AX9" i="5"/>
  <c r="AT9" i="5"/>
  <c r="AS9" i="5"/>
  <c r="AD9" i="5"/>
  <c r="Z9" i="5"/>
  <c r="V9" i="5"/>
  <c r="R9" i="5"/>
  <c r="N9" i="5"/>
  <c r="J9" i="5"/>
  <c r="H9" i="5"/>
  <c r="G9" i="5"/>
  <c r="BN7" i="5"/>
  <c r="BR7" i="5" s="1"/>
  <c r="BT7" i="5" s="1"/>
  <c r="BM7" i="5"/>
  <c r="BQ7" i="5" s="1"/>
  <c r="BS7" i="5" s="1"/>
  <c r="BH7" i="5"/>
  <c r="BJ7" i="5" s="1"/>
  <c r="BG7" i="5"/>
  <c r="BI7" i="5" s="1"/>
  <c r="AY7" i="5"/>
  <c r="BA7" i="5" s="1"/>
  <c r="H7" i="5"/>
  <c r="J7" i="5" s="1"/>
  <c r="L7" i="5" s="1"/>
  <c r="N7" i="5" s="1"/>
  <c r="P7" i="5" s="1"/>
  <c r="R7" i="5" s="1"/>
  <c r="T7" i="5" s="1"/>
  <c r="V7" i="5" s="1"/>
  <c r="X7" i="5" s="1"/>
  <c r="Z7" i="5" s="1"/>
  <c r="AB7" i="5" s="1"/>
  <c r="AD7" i="5" s="1"/>
  <c r="AF7" i="5" s="1"/>
  <c r="AH7" i="5" s="1"/>
  <c r="AJ7" i="5" s="1"/>
  <c r="AL7" i="5" s="1"/>
  <c r="AN7" i="5" s="1"/>
  <c r="AP7" i="5" s="1"/>
  <c r="AR7" i="5" s="1"/>
  <c r="AT7" i="5" s="1"/>
  <c r="AV7" i="5" s="1"/>
  <c r="AX7" i="5" s="1"/>
  <c r="G7" i="5"/>
  <c r="I7" i="5" s="1"/>
  <c r="K7" i="5" s="1"/>
  <c r="M7" i="5" s="1"/>
  <c r="O7" i="5" s="1"/>
  <c r="Q7" i="5" s="1"/>
  <c r="S7" i="5" s="1"/>
  <c r="U7" i="5" s="1"/>
  <c r="W7" i="5" s="1"/>
  <c r="Y7" i="5" s="1"/>
  <c r="AA7" i="5" s="1"/>
  <c r="AC7" i="5" s="1"/>
  <c r="AE7" i="5" s="1"/>
  <c r="AG7" i="5" s="1"/>
  <c r="AI7" i="5" s="1"/>
  <c r="AK7" i="5" s="1"/>
  <c r="AM7" i="5" s="1"/>
  <c r="AO7" i="5" s="1"/>
  <c r="AQ7" i="5" s="1"/>
  <c r="AS7" i="5" s="1"/>
  <c r="AU7" i="5" s="1"/>
  <c r="AW7" i="5" s="1"/>
  <c r="BE8" i="5" l="1"/>
  <c r="DS101" i="1"/>
  <c r="AD8" i="5"/>
  <c r="DT101" i="1"/>
  <c r="W25" i="11"/>
  <c r="BU25" i="11"/>
  <c r="DS37" i="11"/>
  <c r="BI20" i="5"/>
  <c r="W24" i="11"/>
  <c r="BL8" i="5"/>
  <c r="AB112" i="11"/>
  <c r="X31" i="11"/>
  <c r="AB104" i="11"/>
  <c r="W34" i="11"/>
  <c r="BV99" i="11"/>
  <c r="CO8" i="5"/>
  <c r="T47" i="11"/>
  <c r="BV47" i="11" s="1"/>
  <c r="DU47" i="11"/>
  <c r="AD75" i="11"/>
  <c r="C70" i="5"/>
  <c r="F101" i="1"/>
  <c r="H101" i="1" s="1"/>
  <c r="O9" i="11"/>
  <c r="L74" i="11"/>
  <c r="L75" i="11" s="1"/>
  <c r="T10" i="11"/>
  <c r="BB91" i="11"/>
  <c r="BD36" i="5"/>
  <c r="T117" i="8"/>
  <c r="AX117" i="8" s="1"/>
  <c r="AY74" i="11"/>
  <c r="AT80" i="5"/>
  <c r="W97" i="11"/>
  <c r="D37" i="5"/>
  <c r="X23" i="11"/>
  <c r="X45" i="11"/>
  <c r="AA108" i="11"/>
  <c r="AA104" i="11"/>
  <c r="AG70" i="5"/>
  <c r="D83" i="5"/>
  <c r="X26" i="11"/>
  <c r="N8" i="5"/>
  <c r="N63" i="5" s="1"/>
  <c r="N64" i="5" s="1"/>
  <c r="BG87" i="11"/>
  <c r="BG77" i="11" s="1"/>
  <c r="E101" i="1"/>
  <c r="BX8" i="5"/>
  <c r="CV8" i="5"/>
  <c r="DP8" i="5"/>
  <c r="BP10" i="11"/>
  <c r="BC98" i="5"/>
  <c r="X61" i="11"/>
  <c r="CB61" i="11" s="1"/>
  <c r="BA91" i="11"/>
  <c r="C37" i="5"/>
  <c r="P117" i="8"/>
  <c r="BV117" i="8" s="1"/>
  <c r="BH67" i="5"/>
  <c r="BJ69" i="5"/>
  <c r="F72" i="5"/>
  <c r="BB72" i="5" s="1"/>
  <c r="BH37" i="5"/>
  <c r="CF67" i="5"/>
  <c r="L9" i="9"/>
  <c r="AA9" i="9"/>
  <c r="AS8" i="5"/>
  <c r="AH26" i="5"/>
  <c r="BA126" i="1"/>
  <c r="DU126" i="1" s="1"/>
  <c r="BX36" i="5"/>
  <c r="BX63" i="5" s="1"/>
  <c r="P37" i="11"/>
  <c r="BP37" i="11" s="1"/>
  <c r="F74" i="11"/>
  <c r="F75" i="11" s="1"/>
  <c r="BH73" i="5"/>
  <c r="BB125" i="1"/>
  <c r="DV125" i="1" s="1"/>
  <c r="AT8" i="5"/>
  <c r="CI8" i="5"/>
  <c r="DG8" i="5"/>
  <c r="BB126" i="1"/>
  <c r="DV126" i="1" s="1"/>
  <c r="AC9" i="5"/>
  <c r="AC8" i="5" s="1"/>
  <c r="BN74" i="11"/>
  <c r="M13" i="5"/>
  <c r="BJ17" i="5"/>
  <c r="BK36" i="5"/>
  <c r="L37" i="5"/>
  <c r="E41" i="5"/>
  <c r="DU41" i="5" s="1"/>
  <c r="I87" i="5"/>
  <c r="AC114" i="8"/>
  <c r="BF114" i="1" s="1"/>
  <c r="BM10" i="5"/>
  <c r="BS10" i="5" s="1"/>
  <c r="CU8" i="5"/>
  <c r="BO92" i="5"/>
  <c r="BI93" i="5"/>
  <c r="BA125" i="1"/>
  <c r="DU125" i="1" s="1"/>
  <c r="J8" i="5"/>
  <c r="BQ8" i="5"/>
  <c r="DM8" i="5"/>
  <c r="AO71" i="5"/>
  <c r="AO70" i="5" s="1"/>
  <c r="D70" i="5"/>
  <c r="BL80" i="5"/>
  <c r="I80" i="5"/>
  <c r="BJ90" i="5"/>
  <c r="DV95" i="5"/>
  <c r="P9" i="9"/>
  <c r="AD9" i="9"/>
  <c r="BB37" i="11"/>
  <c r="R8" i="5"/>
  <c r="BW8" i="5"/>
  <c r="BI35" i="5"/>
  <c r="BF36" i="5"/>
  <c r="DR37" i="5"/>
  <c r="DT37" i="5" s="1"/>
  <c r="BI42" i="5"/>
  <c r="BN67" i="5"/>
  <c r="M80" i="5"/>
  <c r="AS80" i="5"/>
  <c r="E9" i="9"/>
  <c r="T9" i="9"/>
  <c r="R9" i="9"/>
  <c r="K87" i="11"/>
  <c r="BI87" i="11" s="1"/>
  <c r="G101" i="8"/>
  <c r="AF101" i="8" s="1"/>
  <c r="T27" i="11"/>
  <c r="BV27" i="11" s="1"/>
  <c r="BD63" i="5"/>
  <c r="BD64" i="5" s="1"/>
  <c r="DA8" i="5"/>
  <c r="BN25" i="5"/>
  <c r="BT25" i="5" s="1"/>
  <c r="BZ25" i="5" s="1"/>
  <c r="CF25" i="5" s="1"/>
  <c r="CL25" i="5" s="1"/>
  <c r="CR25" i="5" s="1"/>
  <c r="CX25" i="5" s="1"/>
  <c r="DD25" i="5" s="1"/>
  <c r="DJ25" i="5" s="1"/>
  <c r="CL67" i="5"/>
  <c r="X35" i="11"/>
  <c r="BJ18" i="5"/>
  <c r="BJ21" i="5"/>
  <c r="DT70" i="5"/>
  <c r="D73" i="5"/>
  <c r="C83" i="5"/>
  <c r="D81" i="8"/>
  <c r="BL81" i="8" s="1"/>
  <c r="G8" i="5"/>
  <c r="BJ25" i="5"/>
  <c r="L70" i="5"/>
  <c r="BJ70" i="5" s="1"/>
  <c r="D80" i="5"/>
  <c r="AC80" i="5"/>
  <c r="H9" i="8"/>
  <c r="H74" i="8" s="1"/>
  <c r="H75" i="8" s="1"/>
  <c r="X9" i="8"/>
  <c r="AP9" i="8"/>
  <c r="BJ9" i="8"/>
  <c r="AA47" i="8"/>
  <c r="BK47" i="8" s="1"/>
  <c r="AC37" i="8"/>
  <c r="DT11" i="1"/>
  <c r="BB11" i="1"/>
  <c r="BB118" i="1"/>
  <c r="DG36" i="5"/>
  <c r="D26" i="5"/>
  <c r="BW36" i="5"/>
  <c r="CU36" i="5"/>
  <c r="L67" i="5"/>
  <c r="BJ67" i="5" s="1"/>
  <c r="C67" i="5"/>
  <c r="DJ67" i="5"/>
  <c r="BG73" i="5"/>
  <c r="BI91" i="5"/>
  <c r="H9" i="9"/>
  <c r="X9" i="9"/>
  <c r="AK36" i="5"/>
  <c r="L73" i="5"/>
  <c r="BJ73" i="5" s="1"/>
  <c r="AW9" i="5"/>
  <c r="AH9" i="5"/>
  <c r="AH8" i="5" s="1"/>
  <c r="CX67" i="5"/>
  <c r="Q80" i="5"/>
  <c r="AG80" i="5"/>
  <c r="BO91" i="5"/>
  <c r="AC114" i="9"/>
  <c r="BG114" i="9" s="1"/>
  <c r="C75" i="11"/>
  <c r="C76" i="11"/>
  <c r="Z8" i="5"/>
  <c r="BJ32" i="5"/>
  <c r="AO36" i="5"/>
  <c r="BG39" i="5"/>
  <c r="BM39" i="5" s="1"/>
  <c r="BS39" i="5" s="1"/>
  <c r="BY39" i="5" s="1"/>
  <c r="CE39" i="5" s="1"/>
  <c r="CK39" i="5" s="1"/>
  <c r="CQ39" i="5" s="1"/>
  <c r="CW39" i="5" s="1"/>
  <c r="DC39" i="5" s="1"/>
  <c r="DI39" i="5" s="1"/>
  <c r="BL36" i="5"/>
  <c r="BL63" i="5" s="1"/>
  <c r="CJ36" i="5"/>
  <c r="CJ63" i="5" s="1"/>
  <c r="DH36" i="5"/>
  <c r="DH63" i="5" s="1"/>
  <c r="DP36" i="5"/>
  <c r="C80" i="5"/>
  <c r="X117" i="8"/>
  <c r="D117" i="8" s="1"/>
  <c r="AA47" i="9"/>
  <c r="BK47" i="9" s="1"/>
  <c r="D75" i="11"/>
  <c r="D76" i="11"/>
  <c r="CI36" i="5"/>
  <c r="AT36" i="5"/>
  <c r="AT63" i="5" s="1"/>
  <c r="AT64" i="5" s="1"/>
  <c r="DD67" i="5"/>
  <c r="BJ72" i="5"/>
  <c r="P9" i="8"/>
  <c r="AD9" i="8"/>
  <c r="BB9" i="8"/>
  <c r="L117" i="8"/>
  <c r="E114" i="9"/>
  <c r="AI114" i="9" s="1"/>
  <c r="O87" i="11"/>
  <c r="BO87" i="11" s="1"/>
  <c r="F87" i="11"/>
  <c r="F77" i="11" s="1"/>
  <c r="D9" i="5"/>
  <c r="I9" i="5"/>
  <c r="BI16" i="5"/>
  <c r="BI19" i="5"/>
  <c r="BJ22" i="5"/>
  <c r="BJ52" i="5"/>
  <c r="AC46" i="5"/>
  <c r="AC36" i="5" s="1"/>
  <c r="BP91" i="5"/>
  <c r="AG9" i="8"/>
  <c r="H74" i="11"/>
  <c r="H76" i="11" s="1"/>
  <c r="BI13" i="5"/>
  <c r="CC8" i="5"/>
  <c r="DV31" i="5"/>
  <c r="CV36" i="5"/>
  <c r="CV63" i="5" s="1"/>
  <c r="DR46" i="5"/>
  <c r="DR36" i="5" s="1"/>
  <c r="L87" i="5"/>
  <c r="BZ101" i="1"/>
  <c r="CF12" i="1"/>
  <c r="CF11" i="1" s="1"/>
  <c r="DP11" i="1"/>
  <c r="AN101" i="1"/>
  <c r="X101" i="1"/>
  <c r="DD101" i="1"/>
  <c r="T101" i="1"/>
  <c r="AV101" i="1"/>
  <c r="CR101" i="1"/>
  <c r="DD12" i="1"/>
  <c r="DD11" i="1" s="1"/>
  <c r="Z36" i="5"/>
  <c r="Z76" i="5" s="1"/>
  <c r="Z66" i="5" s="1"/>
  <c r="E38" i="5"/>
  <c r="DV73" i="5"/>
  <c r="DT81" i="5"/>
  <c r="AJ9" i="8"/>
  <c r="T37" i="8"/>
  <c r="K24" i="5"/>
  <c r="BJ28" i="5"/>
  <c r="DV29" i="5"/>
  <c r="DR98" i="5"/>
  <c r="DV70" i="5"/>
  <c r="DU73" i="5"/>
  <c r="E9" i="8"/>
  <c r="T9" i="8"/>
  <c r="BH9" i="8"/>
  <c r="BI37" i="8"/>
  <c r="BR8" i="5"/>
  <c r="CD8" i="5"/>
  <c r="CP8" i="5"/>
  <c r="DB8" i="5"/>
  <c r="DN8" i="5"/>
  <c r="C9" i="5"/>
  <c r="BM13" i="5"/>
  <c r="BS13" i="5" s="1"/>
  <c r="BY13" i="5" s="1"/>
  <c r="CE13" i="5" s="1"/>
  <c r="CK13" i="5" s="1"/>
  <c r="CQ13" i="5" s="1"/>
  <c r="CW13" i="5" s="1"/>
  <c r="DC13" i="5" s="1"/>
  <c r="DI13" i="5" s="1"/>
  <c r="BJ19" i="5"/>
  <c r="BJ24" i="5"/>
  <c r="DU31" i="5"/>
  <c r="BH46" i="5"/>
  <c r="BH36" i="5" s="1"/>
  <c r="BR36" i="5"/>
  <c r="CD36" i="5"/>
  <c r="CP36" i="5"/>
  <c r="DB36" i="5"/>
  <c r="DN36" i="5"/>
  <c r="E52" i="5"/>
  <c r="DV52" i="5" s="1"/>
  <c r="Q46" i="5"/>
  <c r="Q36" i="5" s="1"/>
  <c r="AW46" i="5"/>
  <c r="F67" i="5"/>
  <c r="BB67" i="5" s="1"/>
  <c r="J98" i="5"/>
  <c r="L98" i="5" s="1"/>
  <c r="BZ67" i="5"/>
  <c r="AK69" i="5"/>
  <c r="E69" i="5" s="1"/>
  <c r="BH70" i="5"/>
  <c r="F73" i="5"/>
  <c r="BB73" i="5" s="1"/>
  <c r="AZ80" i="5"/>
  <c r="DT80" i="5" s="1"/>
  <c r="BG87" i="5"/>
  <c r="BM87" i="5" s="1"/>
  <c r="BS87" i="5" s="1"/>
  <c r="BY87" i="5" s="1"/>
  <c r="CE87" i="5" s="1"/>
  <c r="CK87" i="5" s="1"/>
  <c r="CQ87" i="5" s="1"/>
  <c r="CW87" i="5" s="1"/>
  <c r="DC87" i="5" s="1"/>
  <c r="DI87" i="5" s="1"/>
  <c r="C37" i="10"/>
  <c r="P101" i="1"/>
  <c r="AY101" i="1"/>
  <c r="BZ12" i="1"/>
  <c r="BZ11" i="1" s="1"/>
  <c r="DR78" i="1"/>
  <c r="DR94" i="1"/>
  <c r="DR91" i="1" s="1"/>
  <c r="BN87" i="11"/>
  <c r="BN77" i="11" s="1"/>
  <c r="AS75" i="11"/>
  <c r="AS76" i="11"/>
  <c r="BK9" i="5"/>
  <c r="BK8" i="5" s="1"/>
  <c r="BK63" i="5" s="1"/>
  <c r="BJ30" i="5"/>
  <c r="DO36" i="5"/>
  <c r="BI41" i="5"/>
  <c r="AY46" i="5"/>
  <c r="DS46" i="5" s="1"/>
  <c r="K73" i="5"/>
  <c r="DT87" i="5"/>
  <c r="L9" i="8"/>
  <c r="AA9" i="8"/>
  <c r="AA118" i="8" s="1"/>
  <c r="AV9" i="8"/>
  <c r="H8" i="5"/>
  <c r="V8" i="5"/>
  <c r="V76" i="5" s="1"/>
  <c r="V66" i="5" s="1"/>
  <c r="AZ8" i="5"/>
  <c r="BF8" i="5"/>
  <c r="BF63" i="5" s="1"/>
  <c r="BF64" i="5" s="1"/>
  <c r="AX8" i="5"/>
  <c r="E35" i="5"/>
  <c r="DU35" i="5" s="1"/>
  <c r="AG36" i="5"/>
  <c r="AW37" i="5"/>
  <c r="BQ36" i="5"/>
  <c r="CC36" i="5"/>
  <c r="CO36" i="5"/>
  <c r="DA36" i="5"/>
  <c r="DA76" i="5" s="1"/>
  <c r="DA66" i="5" s="1"/>
  <c r="DM36" i="5"/>
  <c r="DQ36" i="5"/>
  <c r="D46" i="5"/>
  <c r="N36" i="5"/>
  <c r="AD36" i="5"/>
  <c r="AD63" i="5" s="1"/>
  <c r="AD64" i="5" s="1"/>
  <c r="AH36" i="5"/>
  <c r="AH76" i="5" s="1"/>
  <c r="AH66" i="5" s="1"/>
  <c r="AL36" i="5"/>
  <c r="AP36" i="5"/>
  <c r="AX36" i="5"/>
  <c r="BJ55" i="5"/>
  <c r="E57" i="5"/>
  <c r="E46" i="5" s="1"/>
  <c r="K67" i="5"/>
  <c r="BT67" i="5"/>
  <c r="D67" i="5"/>
  <c r="F70" i="5"/>
  <c r="BB70" i="5" s="1"/>
  <c r="DS73" i="5"/>
  <c r="U80" i="5"/>
  <c r="AK80" i="5"/>
  <c r="AX80" i="5"/>
  <c r="BH81" i="5"/>
  <c r="Y80" i="5"/>
  <c r="AO80" i="5"/>
  <c r="K87" i="5"/>
  <c r="BI87" i="5" s="1"/>
  <c r="J9" i="8"/>
  <c r="R9" i="8"/>
  <c r="Z9" i="8"/>
  <c r="D94" i="8"/>
  <c r="BL94" i="8" s="1"/>
  <c r="BI9" i="10"/>
  <c r="L101" i="1"/>
  <c r="AZ101" i="1"/>
  <c r="CX12" i="1"/>
  <c r="CX11" i="1" s="1"/>
  <c r="BM87" i="11"/>
  <c r="BM77" i="11" s="1"/>
  <c r="DP84" i="1"/>
  <c r="AF10" i="1"/>
  <c r="P10" i="1"/>
  <c r="L10" i="1"/>
  <c r="L87" i="1" s="1"/>
  <c r="L77" i="1" s="1"/>
  <c r="AN10" i="1"/>
  <c r="AR10" i="1"/>
  <c r="AB10" i="1"/>
  <c r="AB74" i="1" s="1"/>
  <c r="AJ10" i="1"/>
  <c r="AI101" i="1"/>
  <c r="AM101" i="1"/>
  <c r="AZ10" i="1"/>
  <c r="BN12" i="1"/>
  <c r="BN11" i="1" s="1"/>
  <c r="CR12" i="1"/>
  <c r="CQ101" i="1"/>
  <c r="DO78" i="1"/>
  <c r="DO81" i="1"/>
  <c r="DO84" i="1"/>
  <c r="DQ44" i="1"/>
  <c r="J10" i="1"/>
  <c r="AV10" i="1"/>
  <c r="T10" i="1"/>
  <c r="K101" i="1"/>
  <c r="X10" i="1"/>
  <c r="AB101" i="1"/>
  <c r="AJ101" i="1"/>
  <c r="DR12" i="1"/>
  <c r="DQ101" i="1"/>
  <c r="AA101" i="1"/>
  <c r="CL12" i="1"/>
  <c r="DP44" i="1"/>
  <c r="DP78" i="1"/>
  <c r="DP81" i="1"/>
  <c r="DO94" i="1"/>
  <c r="DO91" i="1" s="1"/>
  <c r="DO101" i="1"/>
  <c r="DR55" i="1"/>
  <c r="DQ78" i="1"/>
  <c r="DQ81" i="1"/>
  <c r="DQ84" i="1"/>
  <c r="CW101" i="1"/>
  <c r="AE101" i="1"/>
  <c r="AU101" i="1"/>
  <c r="BA101" i="1"/>
  <c r="BF101" i="1"/>
  <c r="BG101" i="1"/>
  <c r="BS101" i="1"/>
  <c r="CF101" i="1"/>
  <c r="CK101" i="1"/>
  <c r="DP12" i="1"/>
  <c r="DQ14" i="1"/>
  <c r="DR14" i="1" s="1"/>
  <c r="BI12" i="8" s="1"/>
  <c r="DQ11" i="1"/>
  <c r="BM101" i="1"/>
  <c r="CE101" i="1"/>
  <c r="DO14" i="1"/>
  <c r="DP14" i="1" s="1"/>
  <c r="BH12" i="8" s="1"/>
  <c r="DO11" i="1"/>
  <c r="DR11" i="1"/>
  <c r="BI110" i="1"/>
  <c r="BO110" i="1" s="1"/>
  <c r="BU110" i="1" s="1"/>
  <c r="CA110" i="1" s="1"/>
  <c r="CG110" i="1" s="1"/>
  <c r="CM110" i="1" s="1"/>
  <c r="CS110" i="1" s="1"/>
  <c r="CY110" i="1" s="1"/>
  <c r="DE110" i="1" s="1"/>
  <c r="DK110" i="1" s="1"/>
  <c r="BI112" i="1"/>
  <c r="BO112" i="1" s="1"/>
  <c r="BU112" i="1" s="1"/>
  <c r="CA112" i="1" s="1"/>
  <c r="CG112" i="1" s="1"/>
  <c r="CM112" i="1" s="1"/>
  <c r="CS112" i="1" s="1"/>
  <c r="CY112" i="1" s="1"/>
  <c r="DE112" i="1" s="1"/>
  <c r="DK112" i="1" s="1"/>
  <c r="BT101" i="1"/>
  <c r="DJ12" i="1"/>
  <c r="DJ11" i="1" s="1"/>
  <c r="S101" i="1"/>
  <c r="W101" i="1"/>
  <c r="AF101" i="1"/>
  <c r="BH12" i="1"/>
  <c r="BH11" i="1" s="1"/>
  <c r="BN101" i="1"/>
  <c r="CX101" i="1"/>
  <c r="DC101" i="1"/>
  <c r="DP94" i="1"/>
  <c r="DP91" i="1" s="1"/>
  <c r="DP101" i="1"/>
  <c r="DQ56" i="1"/>
  <c r="DR81" i="1"/>
  <c r="DR84" i="1"/>
  <c r="DQ94" i="1"/>
  <c r="DQ91" i="1" s="1"/>
  <c r="AQ101" i="1"/>
  <c r="BI109" i="1"/>
  <c r="BO109" i="1" s="1"/>
  <c r="BU109" i="1" s="1"/>
  <c r="CA109" i="1" s="1"/>
  <c r="CG109" i="1" s="1"/>
  <c r="CM109" i="1" s="1"/>
  <c r="CS109" i="1" s="1"/>
  <c r="CY109" i="1" s="1"/>
  <c r="DE109" i="1" s="1"/>
  <c r="DK109" i="1" s="1"/>
  <c r="BI111" i="1"/>
  <c r="BO111" i="1" s="1"/>
  <c r="BU111" i="1" s="1"/>
  <c r="CA111" i="1" s="1"/>
  <c r="CG111" i="1" s="1"/>
  <c r="CM111" i="1" s="1"/>
  <c r="CS111" i="1" s="1"/>
  <c r="CY111" i="1" s="1"/>
  <c r="DE111" i="1" s="1"/>
  <c r="DK111" i="1" s="1"/>
  <c r="DI101" i="1"/>
  <c r="O101" i="1"/>
  <c r="BJ109" i="1"/>
  <c r="BP109" i="1" s="1"/>
  <c r="BV109" i="1" s="1"/>
  <c r="CB109" i="1" s="1"/>
  <c r="CH109" i="1" s="1"/>
  <c r="CN109" i="1" s="1"/>
  <c r="CT109" i="1" s="1"/>
  <c r="CZ109" i="1" s="1"/>
  <c r="DF109" i="1" s="1"/>
  <c r="DL109" i="1" s="1"/>
  <c r="BT12" i="1"/>
  <c r="BT11" i="1" s="1"/>
  <c r="BY101" i="1"/>
  <c r="CL101" i="1"/>
  <c r="DO44" i="1"/>
  <c r="DP56" i="1"/>
  <c r="DR44" i="1"/>
  <c r="DR101" i="1"/>
  <c r="AR101" i="1"/>
  <c r="DJ101" i="1"/>
  <c r="BJ10" i="5"/>
  <c r="L9" i="5"/>
  <c r="L26" i="5"/>
  <c r="DR26" i="5"/>
  <c r="DT26" i="5" s="1"/>
  <c r="V36" i="5"/>
  <c r="BB38" i="5"/>
  <c r="F37" i="5"/>
  <c r="F46" i="5"/>
  <c r="L48" i="5"/>
  <c r="BJ48" i="5" s="1"/>
  <c r="DU57" i="5"/>
  <c r="BD80" i="5"/>
  <c r="F81" i="5"/>
  <c r="K83" i="5"/>
  <c r="BI83" i="5" s="1"/>
  <c r="DS83" i="5"/>
  <c r="AY80" i="5"/>
  <c r="DS80" i="5" s="1"/>
  <c r="BH87" i="5"/>
  <c r="DV89" i="5"/>
  <c r="BA89" i="5"/>
  <c r="BP92" i="5"/>
  <c r="T92" i="5"/>
  <c r="BV92" i="5" s="1"/>
  <c r="DV93" i="5"/>
  <c r="BP96" i="5"/>
  <c r="T96" i="5"/>
  <c r="BV96" i="5" s="1"/>
  <c r="BE101" i="1"/>
  <c r="BM14" i="5"/>
  <c r="BS14" i="5" s="1"/>
  <c r="BY14" i="5" s="1"/>
  <c r="CE14" i="5" s="1"/>
  <c r="CK14" i="5" s="1"/>
  <c r="CQ14" i="5" s="1"/>
  <c r="CW14" i="5" s="1"/>
  <c r="DC14" i="5" s="1"/>
  <c r="DI14" i="5" s="1"/>
  <c r="BG9" i="5"/>
  <c r="BI24" i="5"/>
  <c r="K25" i="5"/>
  <c r="M25" i="5"/>
  <c r="Q25" i="5" s="1"/>
  <c r="BH26" i="5"/>
  <c r="M28" i="5"/>
  <c r="M26" i="5" s="1"/>
  <c r="I26" i="5"/>
  <c r="K28" i="5"/>
  <c r="BI28" i="5" s="1"/>
  <c r="BM28" i="5"/>
  <c r="BS28" i="5" s="1"/>
  <c r="BY28" i="5" s="1"/>
  <c r="CE28" i="5" s="1"/>
  <c r="CK28" i="5" s="1"/>
  <c r="CQ28" i="5" s="1"/>
  <c r="CW28" i="5" s="1"/>
  <c r="DC28" i="5" s="1"/>
  <c r="DI28" i="5" s="1"/>
  <c r="BG26" i="5"/>
  <c r="BI29" i="5"/>
  <c r="DV39" i="5"/>
  <c r="DU39" i="5"/>
  <c r="H46" i="5"/>
  <c r="AZ46" i="5"/>
  <c r="BJ54" i="5"/>
  <c r="Y46" i="5"/>
  <c r="Y36" i="5" s="1"/>
  <c r="M46" i="5"/>
  <c r="M36" i="5" s="1"/>
  <c r="BM55" i="5"/>
  <c r="BS55" i="5" s="1"/>
  <c r="BY55" i="5" s="1"/>
  <c r="CE55" i="5" s="1"/>
  <c r="CK55" i="5" s="1"/>
  <c r="CQ55" i="5" s="1"/>
  <c r="CW55" i="5" s="1"/>
  <c r="DC55" i="5" s="1"/>
  <c r="DI55" i="5" s="1"/>
  <c r="BG46" i="5"/>
  <c r="BJ68" i="5"/>
  <c r="P68" i="5"/>
  <c r="BP68" i="5" s="1"/>
  <c r="AK70" i="5"/>
  <c r="BM71" i="5"/>
  <c r="BS71" i="5" s="1"/>
  <c r="BG70" i="5"/>
  <c r="BI72" i="5"/>
  <c r="K70" i="5"/>
  <c r="DS72" i="5"/>
  <c r="AY70" i="5"/>
  <c r="DS70" i="5" s="1"/>
  <c r="P87" i="5"/>
  <c r="BJ37" i="8"/>
  <c r="BJ87" i="8" s="1"/>
  <c r="BJ77" i="8" s="1"/>
  <c r="DS19" i="5"/>
  <c r="AY9" i="5"/>
  <c r="AY8" i="5" s="1"/>
  <c r="DS37" i="5"/>
  <c r="E68" i="5"/>
  <c r="F87" i="5"/>
  <c r="BB87" i="5" s="1"/>
  <c r="BB90" i="5"/>
  <c r="E90" i="5"/>
  <c r="Y87" i="5"/>
  <c r="BP94" i="5"/>
  <c r="T94" i="5"/>
  <c r="BV94" i="5" s="1"/>
  <c r="BL42" i="8"/>
  <c r="D38" i="8"/>
  <c r="BL38" i="8" s="1"/>
  <c r="BH9" i="5"/>
  <c r="P25" i="5"/>
  <c r="T25" i="5" s="1"/>
  <c r="X25" i="5" s="1"/>
  <c r="C26" i="5"/>
  <c r="C8" i="5" s="1"/>
  <c r="P28" i="5"/>
  <c r="T28" i="5" s="1"/>
  <c r="DS28" i="5"/>
  <c r="DQ26" i="5"/>
  <c r="DQ8" i="5" s="1"/>
  <c r="AW26" i="5"/>
  <c r="J36" i="5"/>
  <c r="R36" i="5"/>
  <c r="R76" i="5" s="1"/>
  <c r="R66" i="5" s="1"/>
  <c r="K54" i="5"/>
  <c r="O54" i="5" s="1"/>
  <c r="G46" i="5"/>
  <c r="AS46" i="5"/>
  <c r="AS36" i="5" s="1"/>
  <c r="C46" i="5"/>
  <c r="C36" i="5" s="1"/>
  <c r="I46" i="5"/>
  <c r="U46" i="5"/>
  <c r="U36" i="5" s="1"/>
  <c r="BG67" i="5"/>
  <c r="G80" i="5"/>
  <c r="AJ37" i="8"/>
  <c r="AP37" i="8"/>
  <c r="AV37" i="8"/>
  <c r="BB37" i="8"/>
  <c r="BH37" i="8"/>
  <c r="M117" i="8"/>
  <c r="AC37" i="9"/>
  <c r="BH101" i="1"/>
  <c r="BG74" i="11"/>
  <c r="CO63" i="5"/>
  <c r="CO64" i="5" s="1"/>
  <c r="BJ13" i="5"/>
  <c r="BJ16" i="5"/>
  <c r="BM18" i="5"/>
  <c r="BS18" i="5" s="1"/>
  <c r="BY18" i="5" s="1"/>
  <c r="CE18" i="5" s="1"/>
  <c r="CK18" i="5" s="1"/>
  <c r="CQ18" i="5" s="1"/>
  <c r="CW18" i="5" s="1"/>
  <c r="DC18" i="5" s="1"/>
  <c r="DI18" i="5" s="1"/>
  <c r="DV27" i="5"/>
  <c r="K38" i="5"/>
  <c r="K37" i="5" s="1"/>
  <c r="BC37" i="5"/>
  <c r="BC36" i="5" s="1"/>
  <c r="BC76" i="5" s="1"/>
  <c r="BC66" i="5" s="1"/>
  <c r="BJ39" i="5"/>
  <c r="BJ42" i="5"/>
  <c r="BI43" i="5"/>
  <c r="K48" i="5"/>
  <c r="BI48" i="5" s="1"/>
  <c r="K55" i="5"/>
  <c r="BI55" i="5" s="1"/>
  <c r="BI57" i="5"/>
  <c r="K60" i="5"/>
  <c r="I98" i="5"/>
  <c r="K98" i="5" s="1"/>
  <c r="DT67" i="5"/>
  <c r="CR67" i="5"/>
  <c r="K81" i="5"/>
  <c r="BG81" i="5"/>
  <c r="BG80" i="5" s="1"/>
  <c r="L83" i="5"/>
  <c r="P83" i="5" s="1"/>
  <c r="BI90" i="5"/>
  <c r="BI92" i="5"/>
  <c r="F37" i="8"/>
  <c r="AM37" i="8"/>
  <c r="AY37" i="8"/>
  <c r="C9" i="9"/>
  <c r="J9" i="9"/>
  <c r="Z9" i="9"/>
  <c r="AG9" i="9"/>
  <c r="H9" i="10"/>
  <c r="P9" i="10"/>
  <c r="X9" i="10"/>
  <c r="AD9" i="10"/>
  <c r="AP9" i="10"/>
  <c r="Q110" i="1"/>
  <c r="U110" i="1" s="1"/>
  <c r="BW110" i="1" s="1"/>
  <c r="E37" i="11"/>
  <c r="E87" i="11" s="1"/>
  <c r="DO56" i="1"/>
  <c r="DR56" i="1"/>
  <c r="BI9" i="11"/>
  <c r="CI63" i="5"/>
  <c r="CI64" i="5" s="1"/>
  <c r="CU63" i="5"/>
  <c r="CU64" i="5" s="1"/>
  <c r="DO63" i="5"/>
  <c r="DO64" i="5" s="1"/>
  <c r="BJ12" i="5"/>
  <c r="P13" i="5"/>
  <c r="BP13" i="5" s="1"/>
  <c r="BM15" i="5"/>
  <c r="BS15" i="5" s="1"/>
  <c r="BY15" i="5" s="1"/>
  <c r="CE15" i="5" s="1"/>
  <c r="CK15" i="5" s="1"/>
  <c r="CQ15" i="5" s="1"/>
  <c r="CW15" i="5" s="1"/>
  <c r="DC15" i="5" s="1"/>
  <c r="DI15" i="5" s="1"/>
  <c r="BJ29" i="5"/>
  <c r="BI32" i="5"/>
  <c r="BJ37" i="5"/>
  <c r="BE37" i="5"/>
  <c r="BE36" i="5" s="1"/>
  <c r="BE63" i="5" s="1"/>
  <c r="BJ60" i="5"/>
  <c r="BD98" i="5"/>
  <c r="BD99" i="5" s="1"/>
  <c r="DQ98" i="5"/>
  <c r="BJ74" i="5"/>
  <c r="C73" i="5"/>
  <c r="DS81" i="5"/>
  <c r="DV92" i="5"/>
  <c r="DV94" i="5"/>
  <c r="DV96" i="5"/>
  <c r="AG37" i="8"/>
  <c r="AS37" i="8"/>
  <c r="BE37" i="8"/>
  <c r="E114" i="8"/>
  <c r="F114" i="8" s="1"/>
  <c r="F9" i="9"/>
  <c r="F87" i="9" s="1"/>
  <c r="F77" i="9" s="1"/>
  <c r="N9" i="9"/>
  <c r="V9" i="9"/>
  <c r="E9" i="10"/>
  <c r="L9" i="10"/>
  <c r="T9" i="10"/>
  <c r="AA9" i="10"/>
  <c r="AJ9" i="10"/>
  <c r="AV9" i="10"/>
  <c r="R37" i="10"/>
  <c r="G111" i="1"/>
  <c r="DW111" i="1" s="1"/>
  <c r="DT87" i="11"/>
  <c r="AZ77" i="11"/>
  <c r="DT114" i="11"/>
  <c r="BJ37" i="11"/>
  <c r="L87" i="11"/>
  <c r="Z75" i="11"/>
  <c r="Z76" i="11"/>
  <c r="BB47" i="11"/>
  <c r="DV47" i="11"/>
  <c r="T94" i="11"/>
  <c r="P91" i="11"/>
  <c r="BP91" i="11" s="1"/>
  <c r="BP94" i="11"/>
  <c r="AW75" i="11"/>
  <c r="AW76" i="11"/>
  <c r="J101" i="1"/>
  <c r="R112" i="1"/>
  <c r="BR112" i="1" s="1"/>
  <c r="M109" i="1"/>
  <c r="BK109" i="1" s="1"/>
  <c r="I101" i="1"/>
  <c r="H112" i="1"/>
  <c r="DX112" i="1" s="1"/>
  <c r="BB101" i="1"/>
  <c r="DT10" i="1"/>
  <c r="DT87" i="1" s="1"/>
  <c r="N112" i="1"/>
  <c r="BL112" i="1" s="1"/>
  <c r="G110" i="1"/>
  <c r="DW110" i="1" s="1"/>
  <c r="Q111" i="1"/>
  <c r="U111" i="1" s="1"/>
  <c r="Y111" i="1" s="1"/>
  <c r="AC111" i="1" s="1"/>
  <c r="G109" i="1"/>
  <c r="M110" i="1"/>
  <c r="BK110" i="1" s="1"/>
  <c r="M111" i="1"/>
  <c r="BK111" i="1" s="1"/>
  <c r="G112" i="1"/>
  <c r="BF10" i="1"/>
  <c r="BJ112" i="1"/>
  <c r="BP112" i="1" s="1"/>
  <c r="BV112" i="1" s="1"/>
  <c r="CB112" i="1" s="1"/>
  <c r="CH112" i="1" s="1"/>
  <c r="CN112" i="1" s="1"/>
  <c r="CT112" i="1" s="1"/>
  <c r="CZ112" i="1" s="1"/>
  <c r="DF112" i="1" s="1"/>
  <c r="DL112" i="1" s="1"/>
  <c r="Q112" i="1"/>
  <c r="M112" i="1"/>
  <c r="BK112" i="1" s="1"/>
  <c r="Q109" i="1"/>
  <c r="U109" i="1" s="1"/>
  <c r="Y109" i="1" s="1"/>
  <c r="I12" i="1"/>
  <c r="I11" i="1" s="1"/>
  <c r="H109" i="1"/>
  <c r="BD109" i="1" s="1"/>
  <c r="H110" i="1"/>
  <c r="DX110" i="1" s="1"/>
  <c r="H111" i="1"/>
  <c r="DX111" i="1" s="1"/>
  <c r="CE12" i="1"/>
  <c r="CE11" i="1" s="1"/>
  <c r="O12" i="1"/>
  <c r="O11" i="1" s="1"/>
  <c r="W12" i="1"/>
  <c r="W11" i="1" s="1"/>
  <c r="AE12" i="1"/>
  <c r="AE11" i="1" s="1"/>
  <c r="AO75" i="11"/>
  <c r="AO76" i="11"/>
  <c r="I75" i="11"/>
  <c r="I76" i="11"/>
  <c r="AG75" i="11"/>
  <c r="AG76" i="11"/>
  <c r="Q75" i="11"/>
  <c r="Q76" i="11"/>
  <c r="AM12" i="1"/>
  <c r="AM11" i="1" s="1"/>
  <c r="AU12" i="1"/>
  <c r="AU11" i="1" s="1"/>
  <c r="BJ110" i="1"/>
  <c r="BP110" i="1" s="1"/>
  <c r="BV110" i="1" s="1"/>
  <c r="CB110" i="1" s="1"/>
  <c r="CH110" i="1" s="1"/>
  <c r="CN110" i="1" s="1"/>
  <c r="CT110" i="1" s="1"/>
  <c r="CZ110" i="1" s="1"/>
  <c r="DF110" i="1" s="1"/>
  <c r="DL110" i="1" s="1"/>
  <c r="BJ111" i="1"/>
  <c r="BP111" i="1" s="1"/>
  <c r="BV111" i="1" s="1"/>
  <c r="CB111" i="1" s="1"/>
  <c r="CH111" i="1" s="1"/>
  <c r="CN111" i="1" s="1"/>
  <c r="CT111" i="1" s="1"/>
  <c r="CZ111" i="1" s="1"/>
  <c r="DF111" i="1" s="1"/>
  <c r="DL111" i="1" s="1"/>
  <c r="CK12" i="1"/>
  <c r="CK11" i="1" s="1"/>
  <c r="CQ12" i="1"/>
  <c r="CQ11" i="1" s="1"/>
  <c r="CW12" i="1"/>
  <c r="CW11" i="1" s="1"/>
  <c r="DC12" i="1"/>
  <c r="DC11" i="1" s="1"/>
  <c r="DI12" i="1"/>
  <c r="DI11" i="1" s="1"/>
  <c r="DO12" i="1"/>
  <c r="DQ12" i="1"/>
  <c r="DS118" i="1"/>
  <c r="K12" i="1"/>
  <c r="K11" i="1" s="1"/>
  <c r="R109" i="1"/>
  <c r="V109" i="1" s="1"/>
  <c r="S12" i="1"/>
  <c r="S11" i="1" s="1"/>
  <c r="AA12" i="1"/>
  <c r="AA11" i="1" s="1"/>
  <c r="AI12" i="1"/>
  <c r="AI11" i="1" s="1"/>
  <c r="AQ12" i="1"/>
  <c r="AQ11" i="1" s="1"/>
  <c r="AY12" i="1"/>
  <c r="AY11" i="1" s="1"/>
  <c r="N109" i="1"/>
  <c r="BL109" i="1" s="1"/>
  <c r="BB10" i="1"/>
  <c r="CE84" i="1"/>
  <c r="DV109" i="1"/>
  <c r="R110" i="1"/>
  <c r="V110" i="1" s="1"/>
  <c r="R111" i="1"/>
  <c r="BR111" i="1" s="1"/>
  <c r="BT14" i="1"/>
  <c r="AJ12" i="8"/>
  <c r="BR12" i="11" s="1"/>
  <c r="N111" i="1"/>
  <c r="BL111" i="1" s="1"/>
  <c r="DV110" i="1"/>
  <c r="N110" i="1"/>
  <c r="BL110" i="1" s="1"/>
  <c r="G47" i="8"/>
  <c r="AF47" i="8" s="1"/>
  <c r="E37" i="8"/>
  <c r="C9" i="8"/>
  <c r="F9" i="8"/>
  <c r="N9" i="8"/>
  <c r="V9" i="8"/>
  <c r="AC9" i="8"/>
  <c r="AM9" i="8"/>
  <c r="AM87" i="8" s="1"/>
  <c r="AM77" i="8" s="1"/>
  <c r="AS9" i="8"/>
  <c r="AS87" i="8" s="1"/>
  <c r="AS77" i="8" s="1"/>
  <c r="AY9" i="8"/>
  <c r="BE9" i="8"/>
  <c r="BE74" i="8" s="1"/>
  <c r="BE75" i="8" s="1"/>
  <c r="BI9" i="8"/>
  <c r="H37" i="8"/>
  <c r="L37" i="8"/>
  <c r="P37" i="8"/>
  <c r="P74" i="8" s="1"/>
  <c r="X37" i="8"/>
  <c r="X74" i="8" s="1"/>
  <c r="D78" i="8"/>
  <c r="BL78" i="8" s="1"/>
  <c r="AE78" i="8"/>
  <c r="BJ114" i="8"/>
  <c r="BJ118" i="8" s="1"/>
  <c r="T74" i="8"/>
  <c r="T75" i="8" s="1"/>
  <c r="F9" i="10"/>
  <c r="Q117" i="8"/>
  <c r="AU117" i="8" s="1"/>
  <c r="AV117" i="8" s="1"/>
  <c r="Q116" i="8"/>
  <c r="Q115" i="8"/>
  <c r="BS12" i="1"/>
  <c r="BS11" i="1" s="1"/>
  <c r="AG37" i="9"/>
  <c r="P87" i="11"/>
  <c r="BP87" i="11" s="1"/>
  <c r="S94" i="11"/>
  <c r="O91" i="11"/>
  <c r="BO91" i="11" s="1"/>
  <c r="BO94" i="11"/>
  <c r="BT94" i="11"/>
  <c r="BN91" i="11"/>
  <c r="H37" i="9"/>
  <c r="P37" i="9"/>
  <c r="X37" i="9"/>
  <c r="X74" i="9" s="1"/>
  <c r="D49" i="9"/>
  <c r="BL49" i="9" s="1"/>
  <c r="AE84" i="9"/>
  <c r="AE101" i="10"/>
  <c r="C37" i="9"/>
  <c r="BS94" i="11"/>
  <c r="BM91" i="11"/>
  <c r="AC75" i="11"/>
  <c r="AC76" i="11"/>
  <c r="U75" i="11"/>
  <c r="U76" i="11"/>
  <c r="AE78" i="9"/>
  <c r="AE101" i="9"/>
  <c r="AH101" i="9" s="1"/>
  <c r="AK101" i="9" s="1"/>
  <c r="AN101" i="9" s="1"/>
  <c r="AQ101" i="9" s="1"/>
  <c r="AT101" i="9" s="1"/>
  <c r="AW101" i="9" s="1"/>
  <c r="AZ101" i="9" s="1"/>
  <c r="BC101" i="9" s="1"/>
  <c r="BF101" i="9" s="1"/>
  <c r="AC9" i="10"/>
  <c r="AG9" i="10"/>
  <c r="AM9" i="10"/>
  <c r="AS9" i="10"/>
  <c r="AY9" i="10"/>
  <c r="DS87" i="11"/>
  <c r="DS114" i="11"/>
  <c r="AY77" i="11"/>
  <c r="E37" i="9"/>
  <c r="G38" i="9"/>
  <c r="AF38" i="9" s="1"/>
  <c r="J37" i="9"/>
  <c r="N37" i="9"/>
  <c r="N87" i="9" s="1"/>
  <c r="N77" i="9" s="1"/>
  <c r="R37" i="9"/>
  <c r="R74" i="9" s="1"/>
  <c r="V37" i="9"/>
  <c r="Z37" i="9"/>
  <c r="Z87" i="9" s="1"/>
  <c r="Z77" i="9" s="1"/>
  <c r="AD37" i="9"/>
  <c r="G10" i="10"/>
  <c r="AF10" i="10" s="1"/>
  <c r="J9" i="10"/>
  <c r="N9" i="10"/>
  <c r="R9" i="10"/>
  <c r="R87" i="10" s="1"/>
  <c r="R77" i="10" s="1"/>
  <c r="V9" i="10"/>
  <c r="Z9" i="10"/>
  <c r="AE10" i="9"/>
  <c r="AE27" i="9"/>
  <c r="BB9" i="10"/>
  <c r="BE9" i="10"/>
  <c r="BH9" i="10"/>
  <c r="BJ9" i="10"/>
  <c r="J37" i="10"/>
  <c r="Z37" i="10"/>
  <c r="D27" i="9"/>
  <c r="BL27" i="9" s="1"/>
  <c r="BJ114" i="9"/>
  <c r="BJ118" i="9" s="1"/>
  <c r="D81" i="9"/>
  <c r="BL81" i="9" s="1"/>
  <c r="D94" i="9"/>
  <c r="BL94" i="9" s="1"/>
  <c r="D94" i="10"/>
  <c r="BL94" i="10" s="1"/>
  <c r="G101" i="10"/>
  <c r="AF101" i="10" s="1"/>
  <c r="BE12" i="1"/>
  <c r="BE11" i="1" s="1"/>
  <c r="AE78" i="10"/>
  <c r="D81" i="10"/>
  <c r="BL81" i="10" s="1"/>
  <c r="AE84" i="10"/>
  <c r="G84" i="9"/>
  <c r="AF84" i="9" s="1"/>
  <c r="E37" i="10"/>
  <c r="H37" i="10"/>
  <c r="H74" i="10" s="1"/>
  <c r="BM12" i="1"/>
  <c r="BM11" i="1" s="1"/>
  <c r="AE49" i="9"/>
  <c r="AE47" i="9" s="1"/>
  <c r="AJ37" i="9"/>
  <c r="AM37" i="9"/>
  <c r="D78" i="9"/>
  <c r="BL78" i="9" s="1"/>
  <c r="AE81" i="9"/>
  <c r="D84" i="9"/>
  <c r="BL84" i="9" s="1"/>
  <c r="G27" i="10"/>
  <c r="AF27" i="10" s="1"/>
  <c r="G38" i="10"/>
  <c r="AF38" i="10" s="1"/>
  <c r="N37" i="10"/>
  <c r="V37" i="10"/>
  <c r="AD37" i="10"/>
  <c r="AE49" i="10"/>
  <c r="AE47" i="10" s="1"/>
  <c r="D78" i="10"/>
  <c r="BL78" i="10" s="1"/>
  <c r="AE81" i="10"/>
  <c r="D84" i="10"/>
  <c r="BL84" i="10" s="1"/>
  <c r="I15" i="9"/>
  <c r="AI15" i="9" s="1"/>
  <c r="L37" i="9"/>
  <c r="L74" i="9" s="1"/>
  <c r="T37" i="9"/>
  <c r="T74" i="9" s="1"/>
  <c r="AP37" i="9"/>
  <c r="AS37" i="9"/>
  <c r="AV37" i="9"/>
  <c r="AY37" i="9"/>
  <c r="BB37" i="9"/>
  <c r="BE37" i="9"/>
  <c r="BH37" i="9"/>
  <c r="BI37" i="9"/>
  <c r="BJ37" i="9"/>
  <c r="F37" i="10"/>
  <c r="D10" i="9"/>
  <c r="BL10" i="9" s="1"/>
  <c r="AC9" i="9"/>
  <c r="AC74" i="9" s="1"/>
  <c r="AC75" i="9" s="1"/>
  <c r="AJ9" i="9"/>
  <c r="AM9" i="9"/>
  <c r="AP9" i="9"/>
  <c r="AS9" i="9"/>
  <c r="AV9" i="9"/>
  <c r="AY9" i="9"/>
  <c r="BB9" i="9"/>
  <c r="BE9" i="9"/>
  <c r="BH9" i="9"/>
  <c r="BI9" i="9"/>
  <c r="BJ9" i="9"/>
  <c r="G27" i="9"/>
  <c r="AF27" i="9" s="1"/>
  <c r="D38" i="9"/>
  <c r="AB38" i="9" s="1"/>
  <c r="F37" i="9"/>
  <c r="AE38" i="9"/>
  <c r="D47" i="9"/>
  <c r="BL47" i="9" s="1"/>
  <c r="G49" i="9"/>
  <c r="AF49" i="9" s="1"/>
  <c r="F114" i="9"/>
  <c r="G114" i="9" s="1"/>
  <c r="H114" i="9" s="1"/>
  <c r="G78" i="9"/>
  <c r="AF78" i="9" s="1"/>
  <c r="G81" i="9"/>
  <c r="AF81" i="9" s="1"/>
  <c r="G94" i="9"/>
  <c r="AF94" i="9" s="1"/>
  <c r="AE94" i="9"/>
  <c r="AE91" i="9" s="1"/>
  <c r="G101" i="9"/>
  <c r="AF101" i="9" s="1"/>
  <c r="C9" i="10"/>
  <c r="D27" i="10"/>
  <c r="BL27" i="10" s="1"/>
  <c r="AE27" i="10"/>
  <c r="D38" i="10"/>
  <c r="BL38" i="10" s="1"/>
  <c r="L37" i="10"/>
  <c r="L87" i="10" s="1"/>
  <c r="L77" i="10" s="1"/>
  <c r="P37" i="10"/>
  <c r="T37" i="10"/>
  <c r="X37" i="10"/>
  <c r="X74" i="10" s="1"/>
  <c r="AE38" i="10"/>
  <c r="AJ37" i="10"/>
  <c r="AM37" i="10"/>
  <c r="AM87" i="10" s="1"/>
  <c r="AM77" i="10" s="1"/>
  <c r="AP37" i="10"/>
  <c r="AP87" i="10" s="1"/>
  <c r="AP77" i="10" s="1"/>
  <c r="AS37" i="10"/>
  <c r="AS87" i="10" s="1"/>
  <c r="AS77" i="10" s="1"/>
  <c r="AV37" i="10"/>
  <c r="AY37" i="10"/>
  <c r="BB37" i="10"/>
  <c r="BE37" i="10"/>
  <c r="BH37" i="10"/>
  <c r="BI37" i="10"/>
  <c r="BI87" i="10" s="1"/>
  <c r="BI77" i="10" s="1"/>
  <c r="BJ37" i="10"/>
  <c r="G47" i="10"/>
  <c r="AF47" i="10" s="1"/>
  <c r="AA47" i="10"/>
  <c r="BK47" i="10" s="1"/>
  <c r="AC47" i="10"/>
  <c r="AC37" i="10" s="1"/>
  <c r="G49" i="10"/>
  <c r="AF49" i="10" s="1"/>
  <c r="G78" i="10"/>
  <c r="AF78" i="10" s="1"/>
  <c r="G81" i="10"/>
  <c r="AF81" i="10" s="1"/>
  <c r="G84" i="10"/>
  <c r="AF84" i="10" s="1"/>
  <c r="AE94" i="10"/>
  <c r="AE91" i="10" s="1"/>
  <c r="D101" i="10"/>
  <c r="BL101" i="10" s="1"/>
  <c r="I101" i="10"/>
  <c r="AI101" i="10" s="1"/>
  <c r="AH101" i="10"/>
  <c r="AK101" i="10" s="1"/>
  <c r="AN101" i="10" s="1"/>
  <c r="AQ101" i="10" s="1"/>
  <c r="AT101" i="10" s="1"/>
  <c r="AW101" i="10" s="1"/>
  <c r="AZ101" i="10" s="1"/>
  <c r="BC101" i="10" s="1"/>
  <c r="BF101" i="10" s="1"/>
  <c r="G47" i="9"/>
  <c r="AF47" i="9" s="1"/>
  <c r="AG37" i="10"/>
  <c r="AE101" i="8"/>
  <c r="AH101" i="8" s="1"/>
  <c r="AK101" i="8" s="1"/>
  <c r="AN101" i="8" s="1"/>
  <c r="AQ101" i="8" s="1"/>
  <c r="AT101" i="8" s="1"/>
  <c r="AW101" i="8" s="1"/>
  <c r="AZ101" i="8" s="1"/>
  <c r="BC101" i="8" s="1"/>
  <c r="BF101" i="8" s="1"/>
  <c r="AM74" i="8"/>
  <c r="AM75" i="8" s="1"/>
  <c r="AA37" i="8"/>
  <c r="AA74" i="8" s="1"/>
  <c r="AA76" i="8" s="1"/>
  <c r="C37" i="8"/>
  <c r="G38" i="8"/>
  <c r="AF38" i="8" s="1"/>
  <c r="J37" i="8"/>
  <c r="N37" i="8"/>
  <c r="R37" i="8"/>
  <c r="V37" i="8"/>
  <c r="Z37" i="8"/>
  <c r="AD37" i="8"/>
  <c r="AD74" i="8" s="1"/>
  <c r="D49" i="8"/>
  <c r="BL49" i="8" s="1"/>
  <c r="AE49" i="8"/>
  <c r="AE47" i="8" s="1"/>
  <c r="AE37" i="8" s="1"/>
  <c r="G78" i="8"/>
  <c r="AF78" i="8" s="1"/>
  <c r="G81" i="8"/>
  <c r="AF81" i="8" s="1"/>
  <c r="D84" i="8"/>
  <c r="BL84" i="8" s="1"/>
  <c r="AG74" i="8"/>
  <c r="AG75" i="8" s="1"/>
  <c r="AE81" i="8"/>
  <c r="G84" i="8"/>
  <c r="AF84" i="8" s="1"/>
  <c r="D10" i="8"/>
  <c r="AB10" i="8" s="1"/>
  <c r="D27" i="8"/>
  <c r="BL27" i="8" s="1"/>
  <c r="AE38" i="8"/>
  <c r="G27" i="8"/>
  <c r="AF27" i="8" s="1"/>
  <c r="BG12" i="1"/>
  <c r="BG11" i="1" s="1"/>
  <c r="AE27" i="8"/>
  <c r="G94" i="8"/>
  <c r="AF94" i="8" s="1"/>
  <c r="AE94" i="8"/>
  <c r="AH94" i="8" s="1"/>
  <c r="AK94" i="8" s="1"/>
  <c r="AN94" i="8" s="1"/>
  <c r="AQ94" i="8" s="1"/>
  <c r="AT94" i="8" s="1"/>
  <c r="AW94" i="8" s="1"/>
  <c r="AZ94" i="8" s="1"/>
  <c r="BC94" i="8" s="1"/>
  <c r="BF94" i="8" s="1"/>
  <c r="G49" i="8"/>
  <c r="AF49" i="8" s="1"/>
  <c r="AE84" i="8"/>
  <c r="AE10" i="8"/>
  <c r="AF11" i="8"/>
  <c r="G10" i="8"/>
  <c r="BK12" i="8"/>
  <c r="AZ12" i="11"/>
  <c r="AY12" i="11"/>
  <c r="BF12" i="11"/>
  <c r="BE12" i="11"/>
  <c r="CD12" i="11"/>
  <c r="CC12" i="11"/>
  <c r="CP12" i="11"/>
  <c r="CO12" i="11"/>
  <c r="DB12" i="11"/>
  <c r="DA12" i="11"/>
  <c r="DR12" i="11"/>
  <c r="DQ12" i="11"/>
  <c r="AE12" i="8"/>
  <c r="AH12" i="8" s="1"/>
  <c r="BC12" i="11"/>
  <c r="BD12" i="11"/>
  <c r="BK12" i="11"/>
  <c r="BL12" i="11"/>
  <c r="BW12" i="11"/>
  <c r="BX12" i="11"/>
  <c r="CI12" i="11"/>
  <c r="CJ12" i="11"/>
  <c r="CU12" i="11"/>
  <c r="CV12" i="11"/>
  <c r="DG12" i="11"/>
  <c r="DH12" i="11"/>
  <c r="BL73" i="8"/>
  <c r="BL63" i="8"/>
  <c r="BL121" i="8"/>
  <c r="BF121" i="8"/>
  <c r="BC121" i="8"/>
  <c r="AZ121" i="8"/>
  <c r="AW121" i="8"/>
  <c r="AT121" i="8"/>
  <c r="AQ121" i="8"/>
  <c r="AN121" i="8"/>
  <c r="AK121" i="8"/>
  <c r="AH121" i="8"/>
  <c r="AE121" i="8"/>
  <c r="BL123" i="8"/>
  <c r="BF123" i="8"/>
  <c r="BC123" i="8"/>
  <c r="AZ123" i="8"/>
  <c r="AW123" i="8"/>
  <c r="AT123" i="8"/>
  <c r="AQ123" i="8"/>
  <c r="AN123" i="8"/>
  <c r="AK123" i="8"/>
  <c r="AH123" i="8"/>
  <c r="AE123" i="8"/>
  <c r="BL125" i="8"/>
  <c r="BF125" i="8"/>
  <c r="BC125" i="8"/>
  <c r="AZ125" i="8"/>
  <c r="AW125" i="8"/>
  <c r="AT125" i="8"/>
  <c r="AQ125" i="8"/>
  <c r="AN125" i="8"/>
  <c r="AK125" i="8"/>
  <c r="AH125" i="8"/>
  <c r="AE125" i="8"/>
  <c r="BL127" i="8"/>
  <c r="BF127" i="8"/>
  <c r="BC127" i="8"/>
  <c r="AZ127" i="8"/>
  <c r="AW127" i="8"/>
  <c r="AT127" i="8"/>
  <c r="AQ127" i="8"/>
  <c r="AN127" i="8"/>
  <c r="AK127" i="8"/>
  <c r="AH127" i="8"/>
  <c r="AE127" i="8"/>
  <c r="BL129" i="8"/>
  <c r="BF129" i="8"/>
  <c r="BC129" i="8"/>
  <c r="AZ129" i="8"/>
  <c r="AW129" i="8"/>
  <c r="AT129" i="8"/>
  <c r="AQ129" i="8"/>
  <c r="AN129" i="8"/>
  <c r="AK129" i="8"/>
  <c r="AH129" i="8"/>
  <c r="AE129" i="8"/>
  <c r="BL131" i="8"/>
  <c r="BF131" i="8"/>
  <c r="BC131" i="8"/>
  <c r="AZ131" i="8"/>
  <c r="AW131" i="8"/>
  <c r="AT131" i="8"/>
  <c r="AQ131" i="8"/>
  <c r="AN131" i="8"/>
  <c r="AK131" i="8"/>
  <c r="AH131" i="8"/>
  <c r="AE131" i="8"/>
  <c r="BL73" i="9"/>
  <c r="BL63" i="9"/>
  <c r="BL120" i="9"/>
  <c r="BF120" i="9"/>
  <c r="BC120" i="9"/>
  <c r="AZ120" i="9"/>
  <c r="AW120" i="9"/>
  <c r="AT120" i="9"/>
  <c r="AQ120" i="9"/>
  <c r="AN120" i="9"/>
  <c r="AK120" i="9"/>
  <c r="AH120" i="9"/>
  <c r="AE120" i="9"/>
  <c r="BL122" i="9"/>
  <c r="BF122" i="9"/>
  <c r="BC122" i="9"/>
  <c r="AZ122" i="9"/>
  <c r="AW122" i="9"/>
  <c r="AT122" i="9"/>
  <c r="AQ122" i="9"/>
  <c r="AN122" i="9"/>
  <c r="AK122" i="9"/>
  <c r="AH122" i="9"/>
  <c r="AE122" i="9"/>
  <c r="BL124" i="9"/>
  <c r="BF124" i="9"/>
  <c r="BC124" i="9"/>
  <c r="AZ124" i="9"/>
  <c r="AW124" i="9"/>
  <c r="AT124" i="9"/>
  <c r="AQ124" i="9"/>
  <c r="AN124" i="9"/>
  <c r="AK124" i="9"/>
  <c r="AH124" i="9"/>
  <c r="AE124" i="9"/>
  <c r="BL126" i="9"/>
  <c r="BF126" i="9"/>
  <c r="BC126" i="9"/>
  <c r="AZ126" i="9"/>
  <c r="AW126" i="9"/>
  <c r="AT126" i="9"/>
  <c r="AQ126" i="9"/>
  <c r="AN126" i="9"/>
  <c r="AK126" i="9"/>
  <c r="AH126" i="9"/>
  <c r="AE126" i="9"/>
  <c r="BL128" i="9"/>
  <c r="BF128" i="9"/>
  <c r="BC128" i="9"/>
  <c r="AZ128" i="9"/>
  <c r="AW128" i="9"/>
  <c r="AT128" i="9"/>
  <c r="AQ128" i="9"/>
  <c r="AN128" i="9"/>
  <c r="AK128" i="9"/>
  <c r="AH128" i="9"/>
  <c r="AE128" i="9"/>
  <c r="BL130" i="9"/>
  <c r="BF130" i="9"/>
  <c r="BC130" i="9"/>
  <c r="AZ130" i="9"/>
  <c r="AW130" i="9"/>
  <c r="AT130" i="9"/>
  <c r="AQ130" i="9"/>
  <c r="AN130" i="9"/>
  <c r="AK130" i="9"/>
  <c r="AH130" i="9"/>
  <c r="AE130" i="9"/>
  <c r="AB97" i="10"/>
  <c r="BL97" i="10"/>
  <c r="AB98" i="10"/>
  <c r="BL98" i="10"/>
  <c r="AB99" i="10"/>
  <c r="BL99" i="10"/>
  <c r="AB100" i="10"/>
  <c r="BL100" i="10"/>
  <c r="AB106" i="10"/>
  <c r="BL106" i="10"/>
  <c r="AB107" i="10"/>
  <c r="BL107" i="10"/>
  <c r="AB108" i="10"/>
  <c r="BL108" i="10"/>
  <c r="AB109" i="10"/>
  <c r="BL109" i="10"/>
  <c r="AB110" i="10"/>
  <c r="BL110" i="10"/>
  <c r="AB111" i="10"/>
  <c r="BL111" i="10"/>
  <c r="AB112" i="10"/>
  <c r="BL112" i="10"/>
  <c r="BL120" i="10"/>
  <c r="BF120" i="10"/>
  <c r="BC120" i="10"/>
  <c r="AZ120" i="10"/>
  <c r="AW120" i="10"/>
  <c r="AT120" i="10"/>
  <c r="AQ120" i="10"/>
  <c r="AN120" i="10"/>
  <c r="AK120" i="10"/>
  <c r="AH120" i="10"/>
  <c r="AE120" i="10"/>
  <c r="BL122" i="10"/>
  <c r="BF122" i="10"/>
  <c r="BC122" i="10"/>
  <c r="AZ122" i="10"/>
  <c r="AW122" i="10"/>
  <c r="AT122" i="10"/>
  <c r="AQ122" i="10"/>
  <c r="AN122" i="10"/>
  <c r="AK122" i="10"/>
  <c r="AH122" i="10"/>
  <c r="AE122" i="10"/>
  <c r="BL124" i="10"/>
  <c r="BF124" i="10"/>
  <c r="BC124" i="10"/>
  <c r="AZ124" i="10"/>
  <c r="AW124" i="10"/>
  <c r="AT124" i="10"/>
  <c r="AQ124" i="10"/>
  <c r="AN124" i="10"/>
  <c r="AK124" i="10"/>
  <c r="AH124" i="10"/>
  <c r="AE124" i="10"/>
  <c r="BL126" i="10"/>
  <c r="BF126" i="10"/>
  <c r="BC126" i="10"/>
  <c r="AZ126" i="10"/>
  <c r="AW126" i="10"/>
  <c r="AT126" i="10"/>
  <c r="AQ126" i="10"/>
  <c r="AN126" i="10"/>
  <c r="AK126" i="10"/>
  <c r="AH126" i="10"/>
  <c r="AE126" i="10"/>
  <c r="BL128" i="10"/>
  <c r="BF128" i="10"/>
  <c r="BC128" i="10"/>
  <c r="AZ128" i="10"/>
  <c r="AW128" i="10"/>
  <c r="AT128" i="10"/>
  <c r="AQ128" i="10"/>
  <c r="AN128" i="10"/>
  <c r="AK128" i="10"/>
  <c r="AH128" i="10"/>
  <c r="AE128" i="10"/>
  <c r="E91" i="8"/>
  <c r="AC91" i="8"/>
  <c r="D101" i="8"/>
  <c r="BL101" i="8" s="1"/>
  <c r="I101" i="8"/>
  <c r="AI101" i="8" s="1"/>
  <c r="G10" i="9"/>
  <c r="AF10" i="9" s="1"/>
  <c r="I16" i="9"/>
  <c r="AI16" i="9" s="1"/>
  <c r="D91" i="9"/>
  <c r="BL91" i="9" s="1"/>
  <c r="E91" i="9"/>
  <c r="AC91" i="9"/>
  <c r="D101" i="9"/>
  <c r="BL101" i="9" s="1"/>
  <c r="I101" i="9"/>
  <c r="AI101" i="9" s="1"/>
  <c r="D10" i="10"/>
  <c r="AE10" i="10"/>
  <c r="D49" i="10"/>
  <c r="BL49" i="10" s="1"/>
  <c r="E114" i="10"/>
  <c r="AC114" i="10"/>
  <c r="BG114" i="10" s="1"/>
  <c r="BJ114" i="10"/>
  <c r="G94" i="10"/>
  <c r="AF94" i="10" s="1"/>
  <c r="N124" i="1"/>
  <c r="N125" i="1"/>
  <c r="N126" i="1"/>
  <c r="N127" i="1"/>
  <c r="N128" i="1"/>
  <c r="N129" i="1"/>
  <c r="N130" i="1"/>
  <c r="R124" i="1"/>
  <c r="R125" i="1"/>
  <c r="R126" i="1"/>
  <c r="R127" i="1"/>
  <c r="R128" i="1"/>
  <c r="R129" i="1"/>
  <c r="R130" i="1"/>
  <c r="V124" i="1"/>
  <c r="V125" i="1"/>
  <c r="V126" i="1"/>
  <c r="V127" i="1"/>
  <c r="V128" i="1"/>
  <c r="V129" i="1"/>
  <c r="V130" i="1"/>
  <c r="Z124" i="1"/>
  <c r="Z125" i="1"/>
  <c r="Z126" i="1"/>
  <c r="Z127" i="1"/>
  <c r="Z128" i="1"/>
  <c r="Z129" i="1"/>
  <c r="Z130" i="1"/>
  <c r="AD124" i="1"/>
  <c r="AD125" i="1"/>
  <c r="AD126" i="1"/>
  <c r="AD127" i="1"/>
  <c r="AD128" i="1"/>
  <c r="AD129" i="1"/>
  <c r="AD130" i="1"/>
  <c r="AH124" i="1"/>
  <c r="AH125" i="1"/>
  <c r="AH126" i="1"/>
  <c r="AH127" i="1"/>
  <c r="AH128" i="1"/>
  <c r="AH129" i="1"/>
  <c r="AH130" i="1"/>
  <c r="AL124" i="1"/>
  <c r="AL125" i="1"/>
  <c r="AL126" i="1"/>
  <c r="AL127" i="1"/>
  <c r="AL128" i="1"/>
  <c r="AL129" i="1"/>
  <c r="AL130" i="1"/>
  <c r="AP124" i="1"/>
  <c r="AP125" i="1"/>
  <c r="AP126" i="1"/>
  <c r="AP127" i="1"/>
  <c r="AP128" i="1"/>
  <c r="AP129" i="1"/>
  <c r="AP130" i="1"/>
  <c r="AT124" i="1"/>
  <c r="AT125" i="1"/>
  <c r="AT126" i="1"/>
  <c r="AT127" i="1"/>
  <c r="AT128" i="1"/>
  <c r="AT129" i="1"/>
  <c r="AT130" i="1"/>
  <c r="BJ120" i="1"/>
  <c r="BJ121" i="1"/>
  <c r="BJ122" i="1"/>
  <c r="BJ123" i="1"/>
  <c r="BJ124" i="1"/>
  <c r="BJ125" i="1"/>
  <c r="BJ126" i="1"/>
  <c r="BJ127" i="1"/>
  <c r="BJ128" i="1"/>
  <c r="BJ129" i="1"/>
  <c r="BJ130" i="1"/>
  <c r="BP120" i="1"/>
  <c r="BP121" i="1"/>
  <c r="BP122" i="1"/>
  <c r="BP123" i="1"/>
  <c r="BP124" i="1"/>
  <c r="BP125" i="1"/>
  <c r="BP126" i="1"/>
  <c r="BP127" i="1"/>
  <c r="BP128" i="1"/>
  <c r="BP129" i="1"/>
  <c r="BP130" i="1"/>
  <c r="BV120" i="1"/>
  <c r="BV121" i="1"/>
  <c r="BV122" i="1"/>
  <c r="BV123" i="1"/>
  <c r="BV124" i="1"/>
  <c r="BV125" i="1"/>
  <c r="BV126" i="1"/>
  <c r="BV127" i="1"/>
  <c r="BV128" i="1"/>
  <c r="BV129" i="1"/>
  <c r="BV130" i="1"/>
  <c r="BY12" i="1"/>
  <c r="BY11" i="1" s="1"/>
  <c r="CB120" i="1"/>
  <c r="CB121" i="1"/>
  <c r="CB122" i="1"/>
  <c r="CB123" i="1"/>
  <c r="CB124" i="1"/>
  <c r="CB125" i="1"/>
  <c r="CB126" i="1"/>
  <c r="CB127" i="1"/>
  <c r="CB128" i="1"/>
  <c r="CB129" i="1"/>
  <c r="CB130" i="1"/>
  <c r="CH120" i="1"/>
  <c r="CH121" i="1"/>
  <c r="CH122" i="1"/>
  <c r="CH123" i="1"/>
  <c r="CH124" i="1"/>
  <c r="CH125" i="1"/>
  <c r="CH126" i="1"/>
  <c r="CH127" i="1"/>
  <c r="CH128" i="1"/>
  <c r="CH129" i="1"/>
  <c r="CH130" i="1"/>
  <c r="CN120" i="1"/>
  <c r="CN121" i="1"/>
  <c r="CN122" i="1"/>
  <c r="CN123" i="1"/>
  <c r="CN124" i="1"/>
  <c r="CN125" i="1"/>
  <c r="CN126" i="1"/>
  <c r="CN127" i="1"/>
  <c r="CN128" i="1"/>
  <c r="CN129" i="1"/>
  <c r="CN130" i="1"/>
  <c r="CT120" i="1"/>
  <c r="CT121" i="1"/>
  <c r="CT122" i="1"/>
  <c r="CT123" i="1"/>
  <c r="CT124" i="1"/>
  <c r="CT125" i="1"/>
  <c r="CT126" i="1"/>
  <c r="CT127" i="1"/>
  <c r="CT128" i="1"/>
  <c r="CT129" i="1"/>
  <c r="CT130" i="1"/>
  <c r="CZ120" i="1"/>
  <c r="CZ121" i="1"/>
  <c r="CZ122" i="1"/>
  <c r="CZ123" i="1"/>
  <c r="CZ124" i="1"/>
  <c r="CZ125" i="1"/>
  <c r="CZ126" i="1"/>
  <c r="CZ127" i="1"/>
  <c r="CZ128" i="1"/>
  <c r="CZ129" i="1"/>
  <c r="CZ130" i="1"/>
  <c r="DF120" i="1"/>
  <c r="DF121" i="1"/>
  <c r="DF122" i="1"/>
  <c r="DF123" i="1"/>
  <c r="DF124" i="1"/>
  <c r="DF125" i="1"/>
  <c r="DF126" i="1"/>
  <c r="DF127" i="1"/>
  <c r="DF128" i="1"/>
  <c r="DF129" i="1"/>
  <c r="DF130" i="1"/>
  <c r="BD114" i="11"/>
  <c r="BC114" i="11"/>
  <c r="AB97" i="8"/>
  <c r="BL97" i="8"/>
  <c r="AB98" i="8"/>
  <c r="BL98" i="8"/>
  <c r="AB99" i="8"/>
  <c r="BL99" i="8"/>
  <c r="AB100" i="8"/>
  <c r="BL100" i="8"/>
  <c r="AB106" i="8"/>
  <c r="BL106" i="8"/>
  <c r="AB107" i="8"/>
  <c r="BL107" i="8"/>
  <c r="AB108" i="8"/>
  <c r="BL108" i="8"/>
  <c r="AB109" i="8"/>
  <c r="BL109" i="8"/>
  <c r="AB110" i="8"/>
  <c r="BL110" i="8"/>
  <c r="AB111" i="8"/>
  <c r="BL111" i="8"/>
  <c r="AB112" i="8"/>
  <c r="BL112" i="8"/>
  <c r="BL120" i="8"/>
  <c r="BF120" i="8"/>
  <c r="BC120" i="8"/>
  <c r="AZ120" i="8"/>
  <c r="AW120" i="8"/>
  <c r="AT120" i="8"/>
  <c r="AQ120" i="8"/>
  <c r="AN120" i="8"/>
  <c r="AK120" i="8"/>
  <c r="AH120" i="8"/>
  <c r="AE120" i="8"/>
  <c r="BL122" i="8"/>
  <c r="BF122" i="8"/>
  <c r="BC122" i="8"/>
  <c r="AZ122" i="8"/>
  <c r="AW122" i="8"/>
  <c r="AT122" i="8"/>
  <c r="AQ122" i="8"/>
  <c r="AN122" i="8"/>
  <c r="AK122" i="8"/>
  <c r="AH122" i="8"/>
  <c r="AE122" i="8"/>
  <c r="BL124" i="8"/>
  <c r="BF124" i="8"/>
  <c r="BC124" i="8"/>
  <c r="AZ124" i="8"/>
  <c r="AW124" i="8"/>
  <c r="AT124" i="8"/>
  <c r="AQ124" i="8"/>
  <c r="AN124" i="8"/>
  <c r="AK124" i="8"/>
  <c r="AH124" i="8"/>
  <c r="AE124" i="8"/>
  <c r="BL126" i="8"/>
  <c r="BF126" i="8"/>
  <c r="BC126" i="8"/>
  <c r="AZ126" i="8"/>
  <c r="AW126" i="8"/>
  <c r="AT126" i="8"/>
  <c r="AQ126" i="8"/>
  <c r="AN126" i="8"/>
  <c r="AK126" i="8"/>
  <c r="AH126" i="8"/>
  <c r="AE126" i="8"/>
  <c r="BL128" i="8"/>
  <c r="BF128" i="8"/>
  <c r="BC128" i="8"/>
  <c r="AZ128" i="8"/>
  <c r="AW128" i="8"/>
  <c r="AT128" i="8"/>
  <c r="AQ128" i="8"/>
  <c r="AN128" i="8"/>
  <c r="AK128" i="8"/>
  <c r="AH128" i="8"/>
  <c r="AE128" i="8"/>
  <c r="BL130" i="8"/>
  <c r="BF130" i="8"/>
  <c r="BC130" i="8"/>
  <c r="AZ130" i="8"/>
  <c r="AW130" i="8"/>
  <c r="AT130" i="8"/>
  <c r="AQ130" i="8"/>
  <c r="AN130" i="8"/>
  <c r="AK130" i="8"/>
  <c r="AH130" i="8"/>
  <c r="AE130" i="8"/>
  <c r="AB97" i="9"/>
  <c r="BL97" i="9"/>
  <c r="AB98" i="9"/>
  <c r="BL98" i="9"/>
  <c r="AB99" i="9"/>
  <c r="BL99" i="9"/>
  <c r="AB100" i="9"/>
  <c r="BL100" i="9"/>
  <c r="AB106" i="9"/>
  <c r="BL106" i="9"/>
  <c r="AB107" i="9"/>
  <c r="BL107" i="9"/>
  <c r="AB108" i="9"/>
  <c r="BL108" i="9"/>
  <c r="AB109" i="9"/>
  <c r="BL109" i="9"/>
  <c r="AB110" i="9"/>
  <c r="BL110" i="9"/>
  <c r="AB111" i="9"/>
  <c r="BL111" i="9"/>
  <c r="AB112" i="9"/>
  <c r="BL112" i="9"/>
  <c r="BL121" i="9"/>
  <c r="BF121" i="9"/>
  <c r="BC121" i="9"/>
  <c r="AZ121" i="9"/>
  <c r="AW121" i="9"/>
  <c r="AT121" i="9"/>
  <c r="AQ121" i="9"/>
  <c r="AN121" i="9"/>
  <c r="AK121" i="9"/>
  <c r="AH121" i="9"/>
  <c r="AE121" i="9"/>
  <c r="BL123" i="9"/>
  <c r="BF123" i="9"/>
  <c r="BC123" i="9"/>
  <c r="AZ123" i="9"/>
  <c r="AW123" i="9"/>
  <c r="AT123" i="9"/>
  <c r="AQ123" i="9"/>
  <c r="AN123" i="9"/>
  <c r="AK123" i="9"/>
  <c r="AH123" i="9"/>
  <c r="AE123" i="9"/>
  <c r="BL125" i="9"/>
  <c r="BF125" i="9"/>
  <c r="BC125" i="9"/>
  <c r="AZ125" i="9"/>
  <c r="AW125" i="9"/>
  <c r="AT125" i="9"/>
  <c r="AQ125" i="9"/>
  <c r="AN125" i="9"/>
  <c r="AK125" i="9"/>
  <c r="AH125" i="9"/>
  <c r="AE125" i="9"/>
  <c r="BL127" i="9"/>
  <c r="BF127" i="9"/>
  <c r="BC127" i="9"/>
  <c r="AZ127" i="9"/>
  <c r="AW127" i="9"/>
  <c r="AT127" i="9"/>
  <c r="AQ127" i="9"/>
  <c r="AN127" i="9"/>
  <c r="AK127" i="9"/>
  <c r="AH127" i="9"/>
  <c r="AE127" i="9"/>
  <c r="BL129" i="9"/>
  <c r="BF129" i="9"/>
  <c r="BC129" i="9"/>
  <c r="AZ129" i="9"/>
  <c r="AW129" i="9"/>
  <c r="AT129" i="9"/>
  <c r="AQ129" i="9"/>
  <c r="AN129" i="9"/>
  <c r="AK129" i="9"/>
  <c r="AH129" i="9"/>
  <c r="AE129" i="9"/>
  <c r="BL131" i="9"/>
  <c r="BF131" i="9"/>
  <c r="BC131" i="9"/>
  <c r="AZ131" i="9"/>
  <c r="AW131" i="9"/>
  <c r="AT131" i="9"/>
  <c r="AQ131" i="9"/>
  <c r="AN131" i="9"/>
  <c r="AK131" i="9"/>
  <c r="AH131" i="9"/>
  <c r="AE131" i="9"/>
  <c r="BL73" i="10"/>
  <c r="BL63" i="10"/>
  <c r="BL118" i="10"/>
  <c r="BF118" i="10"/>
  <c r="BC118" i="10"/>
  <c r="AZ118" i="10"/>
  <c r="AW118" i="10"/>
  <c r="AT118" i="10"/>
  <c r="AQ118" i="10"/>
  <c r="AN118" i="10"/>
  <c r="AK118" i="10"/>
  <c r="AH118" i="10"/>
  <c r="AE118" i="10"/>
  <c r="BL121" i="10"/>
  <c r="BF121" i="10"/>
  <c r="BC121" i="10"/>
  <c r="AZ121" i="10"/>
  <c r="AW121" i="10"/>
  <c r="AT121" i="10"/>
  <c r="AQ121" i="10"/>
  <c r="AN121" i="10"/>
  <c r="AK121" i="10"/>
  <c r="AH121" i="10"/>
  <c r="AE121" i="10"/>
  <c r="BL123" i="10"/>
  <c r="BF123" i="10"/>
  <c r="BC123" i="10"/>
  <c r="AZ123" i="10"/>
  <c r="AW123" i="10"/>
  <c r="AT123" i="10"/>
  <c r="AQ123" i="10"/>
  <c r="AN123" i="10"/>
  <c r="AK123" i="10"/>
  <c r="AH123" i="10"/>
  <c r="AE123" i="10"/>
  <c r="BL125" i="10"/>
  <c r="BF125" i="10"/>
  <c r="BC125" i="10"/>
  <c r="AZ125" i="10"/>
  <c r="AW125" i="10"/>
  <c r="AT125" i="10"/>
  <c r="AQ125" i="10"/>
  <c r="AN125" i="10"/>
  <c r="AK125" i="10"/>
  <c r="AH125" i="10"/>
  <c r="AE125" i="10"/>
  <c r="BL127" i="10"/>
  <c r="BF127" i="10"/>
  <c r="BC127" i="10"/>
  <c r="AZ127" i="10"/>
  <c r="AW127" i="10"/>
  <c r="AT127" i="10"/>
  <c r="AQ127" i="10"/>
  <c r="AN127" i="10"/>
  <c r="AK127" i="10"/>
  <c r="AH127" i="10"/>
  <c r="AE127" i="10"/>
  <c r="M124" i="1"/>
  <c r="M125" i="1"/>
  <c r="M126" i="1"/>
  <c r="M127" i="1"/>
  <c r="M128" i="1"/>
  <c r="M129" i="1"/>
  <c r="M130" i="1"/>
  <c r="Q124" i="1"/>
  <c r="Q125" i="1"/>
  <c r="Q126" i="1"/>
  <c r="Q127" i="1"/>
  <c r="Q128" i="1"/>
  <c r="Q129" i="1"/>
  <c r="Q130" i="1"/>
  <c r="U124" i="1"/>
  <c r="U125" i="1"/>
  <c r="U126" i="1"/>
  <c r="U127" i="1"/>
  <c r="U128" i="1"/>
  <c r="U129" i="1"/>
  <c r="U130" i="1"/>
  <c r="Y124" i="1"/>
  <c r="Y125" i="1"/>
  <c r="Y126" i="1"/>
  <c r="Y127" i="1"/>
  <c r="Y128" i="1"/>
  <c r="Y129" i="1"/>
  <c r="Y130" i="1"/>
  <c r="AC124" i="1"/>
  <c r="AC125" i="1"/>
  <c r="AC126" i="1"/>
  <c r="AC127" i="1"/>
  <c r="AC128" i="1"/>
  <c r="AC129" i="1"/>
  <c r="AC130" i="1"/>
  <c r="AG124" i="1"/>
  <c r="AG125" i="1"/>
  <c r="AG126" i="1"/>
  <c r="AG127" i="1"/>
  <c r="AG128" i="1"/>
  <c r="AG129" i="1"/>
  <c r="AG130" i="1"/>
  <c r="AK124" i="1"/>
  <c r="AK125" i="1"/>
  <c r="AK126" i="1"/>
  <c r="AK127" i="1"/>
  <c r="AK128" i="1"/>
  <c r="AK129" i="1"/>
  <c r="AK130" i="1"/>
  <c r="AO124" i="1"/>
  <c r="AO125" i="1"/>
  <c r="AO126" i="1"/>
  <c r="AO127" i="1"/>
  <c r="AO128" i="1"/>
  <c r="AO129" i="1"/>
  <c r="AO130" i="1"/>
  <c r="AS124" i="1"/>
  <c r="AS125" i="1"/>
  <c r="AS126" i="1"/>
  <c r="AS127" i="1"/>
  <c r="AS128" i="1"/>
  <c r="AS129" i="1"/>
  <c r="AS130" i="1"/>
  <c r="BE114" i="1"/>
  <c r="BI120" i="1"/>
  <c r="BI121" i="1"/>
  <c r="BI122" i="1"/>
  <c r="BI123" i="1"/>
  <c r="BI124" i="1"/>
  <c r="BI125" i="1"/>
  <c r="BI126" i="1"/>
  <c r="BI127" i="1"/>
  <c r="BI128" i="1"/>
  <c r="BI129" i="1"/>
  <c r="BI130" i="1"/>
  <c r="BO120" i="1"/>
  <c r="BO121" i="1"/>
  <c r="BO122" i="1"/>
  <c r="BO123" i="1"/>
  <c r="BO124" i="1"/>
  <c r="BO125" i="1"/>
  <c r="BO126" i="1"/>
  <c r="BO127" i="1"/>
  <c r="BO128" i="1"/>
  <c r="BO129" i="1"/>
  <c r="BO130" i="1"/>
  <c r="BU120" i="1"/>
  <c r="BU121" i="1"/>
  <c r="BU122" i="1"/>
  <c r="BU123" i="1"/>
  <c r="BU124" i="1"/>
  <c r="BU125" i="1"/>
  <c r="BU126" i="1"/>
  <c r="BU127" i="1"/>
  <c r="BU128" i="1"/>
  <c r="BU129" i="1"/>
  <c r="BU130" i="1"/>
  <c r="CA120" i="1"/>
  <c r="CA121" i="1"/>
  <c r="CA122" i="1"/>
  <c r="CA123" i="1"/>
  <c r="CA124" i="1"/>
  <c r="CA125" i="1"/>
  <c r="CA126" i="1"/>
  <c r="CA127" i="1"/>
  <c r="CA128" i="1"/>
  <c r="CA129" i="1"/>
  <c r="CA130" i="1"/>
  <c r="CG120" i="1"/>
  <c r="CG121" i="1"/>
  <c r="CG122" i="1"/>
  <c r="CG123" i="1"/>
  <c r="CG124" i="1"/>
  <c r="CG125" i="1"/>
  <c r="CG126" i="1"/>
  <c r="CG127" i="1"/>
  <c r="CG128" i="1"/>
  <c r="CG129" i="1"/>
  <c r="CG130" i="1"/>
  <c r="CM120" i="1"/>
  <c r="CM121" i="1"/>
  <c r="CM122" i="1"/>
  <c r="CM123" i="1"/>
  <c r="CM124" i="1"/>
  <c r="CM125" i="1"/>
  <c r="CM126" i="1"/>
  <c r="CM127" i="1"/>
  <c r="CM128" i="1"/>
  <c r="CM129" i="1"/>
  <c r="CM130" i="1"/>
  <c r="CS120" i="1"/>
  <c r="CS121" i="1"/>
  <c r="CS122" i="1"/>
  <c r="CS123" i="1"/>
  <c r="CS124" i="1"/>
  <c r="CS125" i="1"/>
  <c r="CS126" i="1"/>
  <c r="CS127" i="1"/>
  <c r="CS128" i="1"/>
  <c r="CS129" i="1"/>
  <c r="CS130" i="1"/>
  <c r="CY120" i="1"/>
  <c r="CY121" i="1"/>
  <c r="CY122" i="1"/>
  <c r="CY123" i="1"/>
  <c r="CY124" i="1"/>
  <c r="CY125" i="1"/>
  <c r="CY126" i="1"/>
  <c r="CY127" i="1"/>
  <c r="CY128" i="1"/>
  <c r="CY129" i="1"/>
  <c r="CY130" i="1"/>
  <c r="DE120" i="1"/>
  <c r="DE121" i="1"/>
  <c r="DE122" i="1"/>
  <c r="DE123" i="1"/>
  <c r="DE124" i="1"/>
  <c r="DE125" i="1"/>
  <c r="DE126" i="1"/>
  <c r="DE127" i="1"/>
  <c r="DE128" i="1"/>
  <c r="DE129" i="1"/>
  <c r="DE130" i="1"/>
  <c r="CB108" i="11"/>
  <c r="AB108" i="11"/>
  <c r="CG112" i="11"/>
  <c r="AE112" i="11"/>
  <c r="CG111" i="11"/>
  <c r="AE111" i="11"/>
  <c r="CG110" i="11"/>
  <c r="AE110" i="11"/>
  <c r="CG109" i="11"/>
  <c r="AE109" i="11"/>
  <c r="CH112" i="11"/>
  <c r="AF112" i="11"/>
  <c r="CH111" i="11"/>
  <c r="AF111" i="11"/>
  <c r="CH110" i="11"/>
  <c r="AF110" i="11"/>
  <c r="CH109" i="11"/>
  <c r="AF109" i="11"/>
  <c r="BY86" i="11"/>
  <c r="BY84" i="11" s="1"/>
  <c r="CA83" i="11"/>
  <c r="AA83" i="11"/>
  <c r="BU78" i="11"/>
  <c r="CB92" i="11"/>
  <c r="AB92" i="11"/>
  <c r="CB80" i="11"/>
  <c r="AB80" i="11"/>
  <c r="BU38" i="11"/>
  <c r="S37" i="11"/>
  <c r="BU37" i="11" s="1"/>
  <c r="CB58" i="11"/>
  <c r="AB58" i="11"/>
  <c r="CB56" i="11"/>
  <c r="AB56" i="11"/>
  <c r="CE28" i="11"/>
  <c r="BY27" i="11"/>
  <c r="CO8" i="11"/>
  <c r="CQ8" i="11" s="1"/>
  <c r="CM8" i="11"/>
  <c r="CF28" i="11"/>
  <c r="BZ27" i="11"/>
  <c r="CP8" i="11"/>
  <c r="CR8" i="11" s="1"/>
  <c r="CN8" i="11"/>
  <c r="CH102" i="11"/>
  <c r="AF102" i="11"/>
  <c r="CB100" i="11"/>
  <c r="AB100" i="11"/>
  <c r="CB99" i="11"/>
  <c r="AB99" i="11"/>
  <c r="CB98" i="11"/>
  <c r="AB98" i="11"/>
  <c r="CB97" i="11"/>
  <c r="AB97" i="11"/>
  <c r="CB96" i="11"/>
  <c r="AB96" i="11"/>
  <c r="CB95" i="11"/>
  <c r="AB95" i="11"/>
  <c r="CB85" i="11"/>
  <c r="AB85" i="11"/>
  <c r="CA61" i="11"/>
  <c r="AA61" i="11"/>
  <c r="CA58" i="11"/>
  <c r="AA58" i="11"/>
  <c r="CA56" i="11"/>
  <c r="AA56" i="11"/>
  <c r="CL55" i="11"/>
  <c r="CF47" i="11"/>
  <c r="CF39" i="11"/>
  <c r="BZ38" i="11"/>
  <c r="BZ37" i="11" s="1"/>
  <c r="CA11" i="11"/>
  <c r="AA11" i="11"/>
  <c r="W10" i="11"/>
  <c r="BT9" i="11"/>
  <c r="BT74" i="11" s="1"/>
  <c r="P74" i="11"/>
  <c r="BP9" i="11"/>
  <c r="CG102" i="11"/>
  <c r="AE102" i="11"/>
  <c r="CA100" i="11"/>
  <c r="AA100" i="11"/>
  <c r="CA99" i="11"/>
  <c r="AA99" i="11"/>
  <c r="CA98" i="11"/>
  <c r="AA98" i="11"/>
  <c r="CA97" i="11"/>
  <c r="AA97" i="11"/>
  <c r="CA96" i="11"/>
  <c r="AA96" i="11"/>
  <c r="CA95" i="11"/>
  <c r="AA95" i="11"/>
  <c r="CH107" i="11"/>
  <c r="AF107" i="11"/>
  <c r="CH106" i="11"/>
  <c r="AF106" i="11"/>
  <c r="CH105" i="11"/>
  <c r="AF105" i="11"/>
  <c r="CH104" i="11"/>
  <c r="AF104" i="11"/>
  <c r="CH103" i="11"/>
  <c r="AF103" i="11"/>
  <c r="CA93" i="11"/>
  <c r="AA93" i="11"/>
  <c r="CE79" i="11"/>
  <c r="BY78" i="11"/>
  <c r="CF92" i="11"/>
  <c r="CB82" i="11"/>
  <c r="AB82" i="11"/>
  <c r="X81" i="11"/>
  <c r="CB81" i="11" s="1"/>
  <c r="CA36" i="11"/>
  <c r="AA36" i="11"/>
  <c r="CA35" i="11"/>
  <c r="AA35" i="11"/>
  <c r="CA34" i="11"/>
  <c r="AA34" i="11"/>
  <c r="CA33" i="11"/>
  <c r="AA33" i="11"/>
  <c r="CA32" i="11"/>
  <c r="AA32" i="11"/>
  <c r="CA31" i="11"/>
  <c r="AA31" i="11"/>
  <c r="CA30" i="11"/>
  <c r="AA30" i="11"/>
  <c r="CB53" i="11"/>
  <c r="AB53" i="11"/>
  <c r="CB45" i="11"/>
  <c r="AB45" i="11"/>
  <c r="CB44" i="11"/>
  <c r="AB44" i="11"/>
  <c r="CB43" i="11"/>
  <c r="AB43" i="11"/>
  <c r="CB42" i="11"/>
  <c r="AB42" i="11"/>
  <c r="CB40" i="11"/>
  <c r="AB40" i="11"/>
  <c r="K75" i="11"/>
  <c r="K76" i="11"/>
  <c r="CB28" i="11"/>
  <c r="AB28" i="11"/>
  <c r="X27" i="11"/>
  <c r="CB27" i="11" s="1"/>
  <c r="CG108" i="11"/>
  <c r="AE108" i="11"/>
  <c r="CG107" i="11"/>
  <c r="AE107" i="11"/>
  <c r="CG106" i="11"/>
  <c r="AE106" i="11"/>
  <c r="CG105" i="11"/>
  <c r="AE105" i="11"/>
  <c r="CG104" i="11"/>
  <c r="AE104" i="11"/>
  <c r="CG103" i="11"/>
  <c r="AE103" i="11"/>
  <c r="CA101" i="11"/>
  <c r="AA101" i="11"/>
  <c r="BZ86" i="11"/>
  <c r="BZ84" i="11" s="1"/>
  <c r="CE82" i="11"/>
  <c r="BY81" i="11"/>
  <c r="CF85" i="11"/>
  <c r="CB79" i="11"/>
  <c r="AB79" i="11"/>
  <c r="X78" i="11"/>
  <c r="CA53" i="11"/>
  <c r="AA53" i="11"/>
  <c r="CA45" i="11"/>
  <c r="AA45" i="11"/>
  <c r="CA44" i="11"/>
  <c r="AA44" i="11"/>
  <c r="CA43" i="11"/>
  <c r="AA43" i="11"/>
  <c r="CA42" i="11"/>
  <c r="AA42" i="11"/>
  <c r="CA40" i="11"/>
  <c r="AA40" i="11"/>
  <c r="BV38" i="11"/>
  <c r="T37" i="11"/>
  <c r="BV37" i="11" s="1"/>
  <c r="CE11" i="11"/>
  <c r="BY10" i="11"/>
  <c r="CB29" i="11"/>
  <c r="AB29" i="11"/>
  <c r="BV10" i="11"/>
  <c r="T9" i="11"/>
  <c r="BS84" i="11"/>
  <c r="CE85" i="11"/>
  <c r="CA79" i="11"/>
  <c r="AA79" i="11"/>
  <c r="W78" i="11"/>
  <c r="CF82" i="11"/>
  <c r="BZ81" i="11"/>
  <c r="CA39" i="11"/>
  <c r="AA39" i="11"/>
  <c r="W38" i="11"/>
  <c r="DU9" i="11"/>
  <c r="BA9" i="11"/>
  <c r="CB55" i="11"/>
  <c r="AB55" i="11"/>
  <c r="CA26" i="11"/>
  <c r="AA26" i="11"/>
  <c r="CA25" i="11"/>
  <c r="AA25" i="11"/>
  <c r="CA24" i="11"/>
  <c r="AA24" i="11"/>
  <c r="CA23" i="11"/>
  <c r="AA23" i="11"/>
  <c r="CA22" i="11"/>
  <c r="AA22" i="11"/>
  <c r="CA21" i="11"/>
  <c r="AA21" i="11"/>
  <c r="CA20" i="11"/>
  <c r="AA20" i="11"/>
  <c r="CA19" i="11"/>
  <c r="AA19" i="11"/>
  <c r="CA18" i="11"/>
  <c r="AA18" i="11"/>
  <c r="CA17" i="11"/>
  <c r="AA17" i="11"/>
  <c r="CA14" i="11"/>
  <c r="AA14" i="11"/>
  <c r="CA13" i="11"/>
  <c r="AA13" i="11"/>
  <c r="CA12" i="11"/>
  <c r="AA12" i="11"/>
  <c r="CB26" i="11"/>
  <c r="AB26" i="11"/>
  <c r="CB25" i="11"/>
  <c r="AB25" i="11"/>
  <c r="CB24" i="11"/>
  <c r="AB24" i="11"/>
  <c r="CB23" i="11"/>
  <c r="AB23" i="11"/>
  <c r="CB22" i="11"/>
  <c r="AB22" i="11"/>
  <c r="CB21" i="11"/>
  <c r="AB21" i="11"/>
  <c r="CB20" i="11"/>
  <c r="AB20" i="11"/>
  <c r="CB19" i="11"/>
  <c r="AB19" i="11"/>
  <c r="CB18" i="11"/>
  <c r="AB18" i="11"/>
  <c r="CB17" i="11"/>
  <c r="AB17" i="11"/>
  <c r="CB14" i="11"/>
  <c r="AB14" i="11"/>
  <c r="CB13" i="11"/>
  <c r="AB13" i="11"/>
  <c r="CB12" i="11"/>
  <c r="AB12" i="11"/>
  <c r="BV101" i="11"/>
  <c r="X101" i="11"/>
  <c r="BV86" i="11"/>
  <c r="X86" i="11"/>
  <c r="CE92" i="11"/>
  <c r="CA82" i="11"/>
  <c r="AA82" i="11"/>
  <c r="W81" i="11"/>
  <c r="CA81" i="11" s="1"/>
  <c r="CB93" i="11"/>
  <c r="AB93" i="11"/>
  <c r="CF79" i="11"/>
  <c r="BZ78" i="11"/>
  <c r="CA55" i="11"/>
  <c r="AA55" i="11"/>
  <c r="W47" i="11"/>
  <c r="CA47" i="11" s="1"/>
  <c r="CB36" i="11"/>
  <c r="AB36" i="11"/>
  <c r="CB35" i="11"/>
  <c r="AB35" i="11"/>
  <c r="CB34" i="11"/>
  <c r="AB34" i="11"/>
  <c r="CB33" i="11"/>
  <c r="AB33" i="11"/>
  <c r="CB32" i="11"/>
  <c r="AB32" i="11"/>
  <c r="CB31" i="11"/>
  <c r="AB31" i="11"/>
  <c r="CB30" i="11"/>
  <c r="AB30" i="11"/>
  <c r="CA29" i="11"/>
  <c r="AA29" i="11"/>
  <c r="BU10" i="11"/>
  <c r="S9" i="11"/>
  <c r="CF11" i="11"/>
  <c r="BZ10" i="11"/>
  <c r="BU86" i="11"/>
  <c r="W86" i="11"/>
  <c r="W84" i="11" s="1"/>
  <c r="CA84" i="11" s="1"/>
  <c r="CA85" i="11"/>
  <c r="AA85" i="11"/>
  <c r="CK55" i="11"/>
  <c r="CE47" i="11"/>
  <c r="CE39" i="11"/>
  <c r="BY38" i="11"/>
  <c r="BY37" i="11" s="1"/>
  <c r="CA28" i="11"/>
  <c r="AA28" i="11"/>
  <c r="W27" i="11"/>
  <c r="CA27" i="11" s="1"/>
  <c r="CA92" i="11"/>
  <c r="AA92" i="11"/>
  <c r="CA80" i="11"/>
  <c r="AA80" i="11"/>
  <c r="CB83" i="11"/>
  <c r="AB83" i="11"/>
  <c r="BV78" i="11"/>
  <c r="CB39" i="11"/>
  <c r="AB39" i="11"/>
  <c r="X38" i="11"/>
  <c r="BS9" i="11"/>
  <c r="BS74" i="11" s="1"/>
  <c r="O74" i="11"/>
  <c r="BO9" i="11"/>
  <c r="CA16" i="11"/>
  <c r="AA16" i="11"/>
  <c r="CA15" i="11"/>
  <c r="AA15" i="11"/>
  <c r="CB11" i="11"/>
  <c r="AB11" i="11"/>
  <c r="X10" i="11"/>
  <c r="T84" i="11"/>
  <c r="BV84" i="11" s="1"/>
  <c r="AF131" i="9"/>
  <c r="AF131" i="8"/>
  <c r="AF128" i="10"/>
  <c r="AK28" i="10"/>
  <c r="AH27" i="10"/>
  <c r="AM8" i="10"/>
  <c r="AN8" i="10" s="1"/>
  <c r="AL8" i="10"/>
  <c r="AK11" i="10"/>
  <c r="AH10" i="10"/>
  <c r="AK39" i="10"/>
  <c r="AH38" i="10"/>
  <c r="AK55" i="10"/>
  <c r="AH47" i="10"/>
  <c r="AK79" i="10"/>
  <c r="AH78" i="10"/>
  <c r="AK82" i="10"/>
  <c r="AH81" i="10"/>
  <c r="AK85" i="10"/>
  <c r="AI8" i="10"/>
  <c r="BK9" i="10"/>
  <c r="AB10" i="10"/>
  <c r="BK10" i="10"/>
  <c r="I11" i="10"/>
  <c r="AB11" i="10"/>
  <c r="I12" i="10"/>
  <c r="AB12" i="10"/>
  <c r="AE12" i="10"/>
  <c r="AH12" i="10" s="1"/>
  <c r="AK12" i="10" s="1"/>
  <c r="AN12" i="10" s="1"/>
  <c r="AQ12" i="10" s="1"/>
  <c r="AT12" i="10" s="1"/>
  <c r="AW12" i="10" s="1"/>
  <c r="AZ12" i="10" s="1"/>
  <c r="BC12" i="10" s="1"/>
  <c r="BF12" i="10" s="1"/>
  <c r="BK12" i="10"/>
  <c r="I13" i="10"/>
  <c r="AB13" i="10"/>
  <c r="I14" i="10"/>
  <c r="AB14" i="10"/>
  <c r="I15" i="10"/>
  <c r="I16" i="10"/>
  <c r="I17" i="10"/>
  <c r="AB17" i="10"/>
  <c r="I18" i="10"/>
  <c r="AB18" i="10"/>
  <c r="I19" i="10"/>
  <c r="AB19" i="10"/>
  <c r="I20" i="10"/>
  <c r="AB20" i="10"/>
  <c r="I21" i="10"/>
  <c r="AB21" i="10"/>
  <c r="I22" i="10"/>
  <c r="AB22" i="10"/>
  <c r="I23" i="10"/>
  <c r="AB23" i="10"/>
  <c r="I24" i="10"/>
  <c r="AB24" i="10"/>
  <c r="I25" i="10"/>
  <c r="AB25" i="10"/>
  <c r="I26" i="10"/>
  <c r="AB26" i="10"/>
  <c r="AB27" i="10"/>
  <c r="I28" i="10"/>
  <c r="AB28" i="10"/>
  <c r="I29" i="10"/>
  <c r="AB29" i="10"/>
  <c r="I30" i="10"/>
  <c r="AB30" i="10"/>
  <c r="I31" i="10"/>
  <c r="AB31" i="10"/>
  <c r="I32" i="10"/>
  <c r="AB32" i="10"/>
  <c r="I33" i="10"/>
  <c r="AB33" i="10"/>
  <c r="I34" i="10"/>
  <c r="AB34" i="10"/>
  <c r="I35" i="10"/>
  <c r="AB35" i="10"/>
  <c r="I36" i="10"/>
  <c r="AB36" i="10"/>
  <c r="X87" i="10"/>
  <c r="X77" i="10" s="1"/>
  <c r="BE87" i="10"/>
  <c r="BE77" i="10" s="1"/>
  <c r="AB15" i="10"/>
  <c r="AB16" i="10"/>
  <c r="AK92" i="10"/>
  <c r="I39" i="10"/>
  <c r="AB39" i="10"/>
  <c r="I40" i="10"/>
  <c r="AB40" i="10"/>
  <c r="AB41" i="10"/>
  <c r="I42" i="10"/>
  <c r="AB42" i="10"/>
  <c r="I43" i="10"/>
  <c r="AB43" i="10"/>
  <c r="I44" i="10"/>
  <c r="AB44" i="10"/>
  <c r="I45" i="10"/>
  <c r="AB45" i="10"/>
  <c r="AB46" i="10"/>
  <c r="AB48" i="10"/>
  <c r="AB49" i="10"/>
  <c r="AB50" i="10"/>
  <c r="AB51" i="10"/>
  <c r="AB52" i="10"/>
  <c r="I53" i="10"/>
  <c r="AB53" i="10"/>
  <c r="AB54" i="10"/>
  <c r="I55" i="10"/>
  <c r="AB55" i="10"/>
  <c r="I56" i="10"/>
  <c r="AB56" i="10"/>
  <c r="AB57" i="10"/>
  <c r="I58" i="10"/>
  <c r="AB58" i="10"/>
  <c r="AB59" i="10"/>
  <c r="AB60" i="10"/>
  <c r="I61" i="10"/>
  <c r="AB61" i="10"/>
  <c r="AB62" i="10"/>
  <c r="AB63" i="10"/>
  <c r="BL64" i="10"/>
  <c r="BL65" i="10"/>
  <c r="BL66" i="10"/>
  <c r="BL67" i="10"/>
  <c r="BL68" i="10"/>
  <c r="BL69" i="10"/>
  <c r="BL70" i="10"/>
  <c r="BL71" i="10"/>
  <c r="BL72" i="10"/>
  <c r="I79" i="10"/>
  <c r="AB79" i="10"/>
  <c r="I80" i="10"/>
  <c r="AB80" i="10"/>
  <c r="I82" i="10"/>
  <c r="AB82" i="10"/>
  <c r="I83" i="10"/>
  <c r="AB83" i="10"/>
  <c r="I85" i="10"/>
  <c r="AB85" i="10"/>
  <c r="I86" i="10"/>
  <c r="AB86" i="10"/>
  <c r="AF86" i="10"/>
  <c r="AH86" i="10"/>
  <c r="I92" i="10"/>
  <c r="AB92" i="10"/>
  <c r="I93" i="10"/>
  <c r="AB93" i="10"/>
  <c r="AB94" i="10"/>
  <c r="I95" i="10"/>
  <c r="AB95" i="10"/>
  <c r="I96" i="10"/>
  <c r="AB96" i="10"/>
  <c r="I97" i="10"/>
  <c r="I98" i="10"/>
  <c r="I99" i="10"/>
  <c r="I100" i="10"/>
  <c r="K101" i="10"/>
  <c r="AB101" i="10"/>
  <c r="K102" i="10"/>
  <c r="AB102" i="10"/>
  <c r="K103" i="10"/>
  <c r="AB103" i="10"/>
  <c r="K104" i="10"/>
  <c r="AB104" i="10"/>
  <c r="K105" i="10"/>
  <c r="AB105" i="10"/>
  <c r="K106" i="10"/>
  <c r="K107" i="10"/>
  <c r="K108" i="10"/>
  <c r="K109" i="10"/>
  <c r="K110" i="10"/>
  <c r="K111" i="10"/>
  <c r="K112" i="10"/>
  <c r="AK28" i="9"/>
  <c r="AH27" i="9"/>
  <c r="AM8" i="9"/>
  <c r="AN8" i="9" s="1"/>
  <c r="AL8" i="9"/>
  <c r="AK11" i="9"/>
  <c r="AH10" i="9"/>
  <c r="AA118" i="9"/>
  <c r="C118" i="9"/>
  <c r="D118" i="9"/>
  <c r="BL118" i="9" s="1"/>
  <c r="BI118" i="9"/>
  <c r="AK39" i="9"/>
  <c r="AH38" i="9"/>
  <c r="AK55" i="9"/>
  <c r="AH47" i="9"/>
  <c r="AK79" i="9"/>
  <c r="AH78" i="9"/>
  <c r="AK82" i="9"/>
  <c r="AH81" i="9"/>
  <c r="AK85" i="9"/>
  <c r="AI8" i="9"/>
  <c r="BK9" i="9"/>
  <c r="AB10" i="9"/>
  <c r="BK10" i="9"/>
  <c r="I11" i="9"/>
  <c r="AB11" i="9"/>
  <c r="I12" i="9"/>
  <c r="AB12" i="9"/>
  <c r="AE12" i="9"/>
  <c r="AH12" i="9" s="1"/>
  <c r="AK12" i="9" s="1"/>
  <c r="AN12" i="9" s="1"/>
  <c r="AQ12" i="9" s="1"/>
  <c r="AT12" i="9" s="1"/>
  <c r="AW12" i="9" s="1"/>
  <c r="AZ12" i="9" s="1"/>
  <c r="BC12" i="9" s="1"/>
  <c r="BF12" i="9" s="1"/>
  <c r="BK12" i="9"/>
  <c r="I13" i="9"/>
  <c r="AB13" i="9"/>
  <c r="I14" i="9"/>
  <c r="AB14" i="9"/>
  <c r="I17" i="9"/>
  <c r="AB17" i="9"/>
  <c r="I18" i="9"/>
  <c r="AB18" i="9"/>
  <c r="I19" i="9"/>
  <c r="AB19" i="9"/>
  <c r="I20" i="9"/>
  <c r="AB20" i="9"/>
  <c r="I21" i="9"/>
  <c r="AB21" i="9"/>
  <c r="I22" i="9"/>
  <c r="AB22" i="9"/>
  <c r="I23" i="9"/>
  <c r="AB23" i="9"/>
  <c r="I24" i="9"/>
  <c r="AB24" i="9"/>
  <c r="I25" i="9"/>
  <c r="AB25" i="9"/>
  <c r="I26" i="9"/>
  <c r="AB26" i="9"/>
  <c r="I28" i="9"/>
  <c r="AB28" i="9"/>
  <c r="I29" i="9"/>
  <c r="AB29" i="9"/>
  <c r="I30" i="9"/>
  <c r="AB30" i="9"/>
  <c r="I31" i="9"/>
  <c r="AB31" i="9"/>
  <c r="I32" i="9"/>
  <c r="AB32" i="9"/>
  <c r="I33" i="9"/>
  <c r="AB33" i="9"/>
  <c r="I34" i="9"/>
  <c r="AB34" i="9"/>
  <c r="I35" i="9"/>
  <c r="AB35" i="9"/>
  <c r="I36" i="9"/>
  <c r="AB36" i="9"/>
  <c r="T87" i="9"/>
  <c r="T77" i="9" s="1"/>
  <c r="AY87" i="9"/>
  <c r="AY77" i="9" s="1"/>
  <c r="AB15" i="9"/>
  <c r="K16" i="9"/>
  <c r="AB16" i="9"/>
  <c r="AK92" i="9"/>
  <c r="AC118" i="9"/>
  <c r="AD114" i="9"/>
  <c r="AE114" i="9" s="1"/>
  <c r="I39" i="9"/>
  <c r="AB39" i="9"/>
  <c r="I40" i="9"/>
  <c r="AB40" i="9"/>
  <c r="AB41" i="9"/>
  <c r="I42" i="9"/>
  <c r="AB42" i="9"/>
  <c r="I43" i="9"/>
  <c r="AB43" i="9"/>
  <c r="I44" i="9"/>
  <c r="AB44" i="9"/>
  <c r="I45" i="9"/>
  <c r="AB45" i="9"/>
  <c r="AB46" i="9"/>
  <c r="AB48" i="9"/>
  <c r="AB49" i="9"/>
  <c r="AB50" i="9"/>
  <c r="AB51" i="9"/>
  <c r="AB52" i="9"/>
  <c r="I53" i="9"/>
  <c r="AB53" i="9"/>
  <c r="AB54" i="9"/>
  <c r="I55" i="9"/>
  <c r="AB55" i="9"/>
  <c r="I56" i="9"/>
  <c r="AB56" i="9"/>
  <c r="AB57" i="9"/>
  <c r="I58" i="9"/>
  <c r="AB58" i="9"/>
  <c r="AB59" i="9"/>
  <c r="AB60" i="9"/>
  <c r="I61" i="9"/>
  <c r="AB61" i="9"/>
  <c r="AB62" i="9"/>
  <c r="AB63" i="9"/>
  <c r="BL64" i="9"/>
  <c r="BL65" i="9"/>
  <c r="BL66" i="9"/>
  <c r="BL67" i="9"/>
  <c r="BL68" i="9"/>
  <c r="BL69" i="9"/>
  <c r="BL70" i="9"/>
  <c r="BL71" i="9"/>
  <c r="BL72" i="9"/>
  <c r="I79" i="9"/>
  <c r="AB79" i="9"/>
  <c r="I80" i="9"/>
  <c r="AB80" i="9"/>
  <c r="I82" i="9"/>
  <c r="AB82" i="9"/>
  <c r="I83" i="9"/>
  <c r="AB83" i="9"/>
  <c r="AB84" i="9"/>
  <c r="I85" i="9"/>
  <c r="AB85" i="9"/>
  <c r="I86" i="9"/>
  <c r="AB86" i="9"/>
  <c r="AF86" i="9"/>
  <c r="AH86" i="9"/>
  <c r="AH84" i="9" s="1"/>
  <c r="AB91" i="9"/>
  <c r="I92" i="9"/>
  <c r="AB92" i="9"/>
  <c r="I93" i="9"/>
  <c r="AB93" i="9"/>
  <c r="I95" i="9"/>
  <c r="AB95" i="9"/>
  <c r="I96" i="9"/>
  <c r="AB96" i="9"/>
  <c r="I97" i="9"/>
  <c r="I98" i="9"/>
  <c r="I99" i="9"/>
  <c r="I100" i="9"/>
  <c r="AB101" i="9"/>
  <c r="K102" i="9"/>
  <c r="AB102" i="9"/>
  <c r="K103" i="9"/>
  <c r="AB103" i="9"/>
  <c r="K104" i="9"/>
  <c r="AB104" i="9"/>
  <c r="K105" i="9"/>
  <c r="AB105" i="9"/>
  <c r="K106" i="9"/>
  <c r="K107" i="9"/>
  <c r="K108" i="9"/>
  <c r="K109" i="9"/>
  <c r="K110" i="9"/>
  <c r="K111" i="9"/>
  <c r="K112" i="9"/>
  <c r="AK11" i="8"/>
  <c r="AH10" i="8"/>
  <c r="AI15" i="8"/>
  <c r="K15" i="8"/>
  <c r="AI16" i="8"/>
  <c r="K16" i="8"/>
  <c r="AM8" i="8"/>
  <c r="AN8" i="8" s="1"/>
  <c r="AL8" i="8"/>
  <c r="AK28" i="8"/>
  <c r="AH27" i="8"/>
  <c r="AB15" i="8"/>
  <c r="AF15" i="8"/>
  <c r="AB16" i="8"/>
  <c r="AF16" i="8"/>
  <c r="C118" i="8"/>
  <c r="D118" i="8"/>
  <c r="BL118" i="8" s="1"/>
  <c r="BI118" i="8"/>
  <c r="AK39" i="8"/>
  <c r="AH38" i="8"/>
  <c r="AK55" i="8"/>
  <c r="AH47" i="8"/>
  <c r="AK79" i="8"/>
  <c r="AH78" i="8"/>
  <c r="AK82" i="8"/>
  <c r="AH81" i="8"/>
  <c r="AK85" i="8"/>
  <c r="AI8" i="8"/>
  <c r="AG76" i="8"/>
  <c r="BK10" i="8"/>
  <c r="I11" i="8"/>
  <c r="AB11" i="8"/>
  <c r="I12" i="8"/>
  <c r="AB12" i="8"/>
  <c r="I13" i="8"/>
  <c r="AB13" i="8"/>
  <c r="I14" i="8"/>
  <c r="AB14" i="8"/>
  <c r="I17" i="8"/>
  <c r="AB17" i="8"/>
  <c r="I18" i="8"/>
  <c r="AB18" i="8"/>
  <c r="I19" i="8"/>
  <c r="AB19" i="8"/>
  <c r="I20" i="8"/>
  <c r="AB20" i="8"/>
  <c r="I21" i="8"/>
  <c r="AB21" i="8"/>
  <c r="I22" i="8"/>
  <c r="AB22" i="8"/>
  <c r="I23" i="8"/>
  <c r="AB23" i="8"/>
  <c r="I24" i="8"/>
  <c r="AB24" i="8"/>
  <c r="I25" i="8"/>
  <c r="AB25" i="8"/>
  <c r="I26" i="8"/>
  <c r="AB26" i="8"/>
  <c r="I28" i="8"/>
  <c r="AB28" i="8"/>
  <c r="I29" i="8"/>
  <c r="AB29" i="8"/>
  <c r="I30" i="8"/>
  <c r="AB30" i="8"/>
  <c r="I31" i="8"/>
  <c r="AB31" i="8"/>
  <c r="I32" i="8"/>
  <c r="AB32" i="8"/>
  <c r="I33" i="8"/>
  <c r="AB33" i="8"/>
  <c r="I34" i="8"/>
  <c r="AB34" i="8"/>
  <c r="I35" i="8"/>
  <c r="AB35" i="8"/>
  <c r="I36" i="8"/>
  <c r="AB36" i="8"/>
  <c r="R87" i="8"/>
  <c r="R77" i="8" s="1"/>
  <c r="T87" i="8"/>
  <c r="T77" i="8" s="1"/>
  <c r="X87" i="8"/>
  <c r="X77" i="8" s="1"/>
  <c r="AG87" i="8"/>
  <c r="AG77" i="8" s="1"/>
  <c r="AP87" i="8"/>
  <c r="AP77" i="8" s="1"/>
  <c r="BB87" i="8"/>
  <c r="BB77" i="8" s="1"/>
  <c r="AC118" i="8"/>
  <c r="AD114" i="8"/>
  <c r="AE114" i="8" s="1"/>
  <c r="AK92" i="8"/>
  <c r="AB38" i="8"/>
  <c r="I39" i="8"/>
  <c r="AB39" i="8"/>
  <c r="I40" i="8"/>
  <c r="AB40" i="8"/>
  <c r="AB41" i="8"/>
  <c r="I42" i="8"/>
  <c r="AB42" i="8"/>
  <c r="I43" i="8"/>
  <c r="AB43" i="8"/>
  <c r="I44" i="8"/>
  <c r="AB44" i="8"/>
  <c r="I45" i="8"/>
  <c r="AB45" i="8"/>
  <c r="AB46" i="8"/>
  <c r="AB48" i="8"/>
  <c r="AB49" i="8"/>
  <c r="AB50" i="8"/>
  <c r="AB51" i="8"/>
  <c r="AB52" i="8"/>
  <c r="I53" i="8"/>
  <c r="AB53" i="8"/>
  <c r="AB54" i="8"/>
  <c r="I55" i="8"/>
  <c r="AB55" i="8"/>
  <c r="I56" i="8"/>
  <c r="AB56" i="8"/>
  <c r="AB57" i="8"/>
  <c r="I58" i="8"/>
  <c r="AB58" i="8"/>
  <c r="AB59" i="8"/>
  <c r="AB60" i="8"/>
  <c r="I61" i="8"/>
  <c r="AB61" i="8"/>
  <c r="AB62" i="8"/>
  <c r="AB63" i="8"/>
  <c r="BL64" i="8"/>
  <c r="BL65" i="8"/>
  <c r="BL66" i="8"/>
  <c r="BL67" i="8"/>
  <c r="BL68" i="8"/>
  <c r="BL69" i="8"/>
  <c r="BL70" i="8"/>
  <c r="BL71" i="8"/>
  <c r="BL72" i="8"/>
  <c r="I79" i="8"/>
  <c r="AB79" i="8"/>
  <c r="I80" i="8"/>
  <c r="AB80" i="8"/>
  <c r="AB81" i="8"/>
  <c r="I82" i="8"/>
  <c r="AB82" i="8"/>
  <c r="I83" i="8"/>
  <c r="AB83" i="8"/>
  <c r="AB84" i="8"/>
  <c r="I85" i="8"/>
  <c r="AB85" i="8"/>
  <c r="I86" i="8"/>
  <c r="AB86" i="8"/>
  <c r="AF86" i="8"/>
  <c r="AH86" i="8"/>
  <c r="I92" i="8"/>
  <c r="AB92" i="8"/>
  <c r="I93" i="8"/>
  <c r="AB93" i="8"/>
  <c r="I95" i="8"/>
  <c r="AB95" i="8"/>
  <c r="I96" i="8"/>
  <c r="AB96" i="8"/>
  <c r="I97" i="8"/>
  <c r="I98" i="8"/>
  <c r="I99" i="8"/>
  <c r="I100" i="8"/>
  <c r="K102" i="8"/>
  <c r="AB102" i="8"/>
  <c r="K103" i="8"/>
  <c r="AB103" i="8"/>
  <c r="K104" i="8"/>
  <c r="AB104" i="8"/>
  <c r="K105" i="8"/>
  <c r="AB105" i="8"/>
  <c r="K106" i="8"/>
  <c r="K107" i="8"/>
  <c r="K108" i="8"/>
  <c r="K109" i="8"/>
  <c r="K110" i="8"/>
  <c r="K111" i="8"/>
  <c r="K112" i="8"/>
  <c r="BX7" i="5"/>
  <c r="BZ7" i="5" s="1"/>
  <c r="BV7" i="5"/>
  <c r="BN9" i="5"/>
  <c r="BT10" i="5"/>
  <c r="BW7" i="5"/>
  <c r="BY7" i="5" s="1"/>
  <c r="BU7" i="5"/>
  <c r="AY99" i="5"/>
  <c r="C99" i="5"/>
  <c r="DO99" i="5"/>
  <c r="DS11" i="5"/>
  <c r="AZ11" i="5"/>
  <c r="DT11" i="5" s="1"/>
  <c r="BP20" i="5"/>
  <c r="T20" i="5"/>
  <c r="BT27" i="5"/>
  <c r="BN26" i="5"/>
  <c r="DU38" i="5"/>
  <c r="DV38" i="5"/>
  <c r="BA38" i="5"/>
  <c r="BT39" i="5"/>
  <c r="BZ39" i="5" s="1"/>
  <c r="CF39" i="5" s="1"/>
  <c r="CL39" i="5" s="1"/>
  <c r="CR39" i="5" s="1"/>
  <c r="CX39" i="5" s="1"/>
  <c r="DD39" i="5" s="1"/>
  <c r="DJ39" i="5" s="1"/>
  <c r="BN37" i="5"/>
  <c r="BO7" i="5"/>
  <c r="DS8" i="5"/>
  <c r="CI65" i="5"/>
  <c r="DS9" i="5"/>
  <c r="AL10" i="5"/>
  <c r="P11" i="5"/>
  <c r="BH11" i="5"/>
  <c r="BN11" i="5" s="1"/>
  <c r="BT11" i="5" s="1"/>
  <c r="BZ11" i="5" s="1"/>
  <c r="CF11" i="5" s="1"/>
  <c r="CL11" i="5" s="1"/>
  <c r="CR11" i="5" s="1"/>
  <c r="CX11" i="5" s="1"/>
  <c r="DD11" i="5" s="1"/>
  <c r="DJ11" i="5" s="1"/>
  <c r="BG11" i="5"/>
  <c r="BM11" i="5" s="1"/>
  <c r="BS11" i="5" s="1"/>
  <c r="BY11" i="5" s="1"/>
  <c r="CE11" i="5" s="1"/>
  <c r="CK11" i="5" s="1"/>
  <c r="CQ11" i="5" s="1"/>
  <c r="CW11" i="5" s="1"/>
  <c r="DC11" i="5" s="1"/>
  <c r="DI11" i="5" s="1"/>
  <c r="BP28" i="5"/>
  <c r="BK76" i="5"/>
  <c r="BK66" i="5" s="1"/>
  <c r="D99" i="5"/>
  <c r="DU11" i="5"/>
  <c r="DV11" i="5"/>
  <c r="BV24" i="5"/>
  <c r="X24" i="5"/>
  <c r="BS27" i="5"/>
  <c r="BM26" i="5"/>
  <c r="BP30" i="5"/>
  <c r="T30" i="5"/>
  <c r="S32" i="5"/>
  <c r="BO32" i="5"/>
  <c r="T35" i="5"/>
  <c r="BP35" i="5"/>
  <c r="O38" i="5"/>
  <c r="BZ38" i="5"/>
  <c r="T41" i="5"/>
  <c r="BP41" i="5"/>
  <c r="BP7" i="5"/>
  <c r="DT9" i="5"/>
  <c r="K10" i="5"/>
  <c r="M10" i="5"/>
  <c r="P10" i="5"/>
  <c r="O11" i="5"/>
  <c r="BA11" i="5"/>
  <c r="E81" i="5"/>
  <c r="AW80" i="5"/>
  <c r="T43" i="5"/>
  <c r="BP43" i="5"/>
  <c r="T44" i="5"/>
  <c r="BP44" i="5"/>
  <c r="BT54" i="5"/>
  <c r="BN46" i="5"/>
  <c r="T57" i="5"/>
  <c r="BP57" i="5"/>
  <c r="K12" i="5"/>
  <c r="M12" i="5"/>
  <c r="Q12" i="5" s="1"/>
  <c r="P12" i="5"/>
  <c r="O13" i="5"/>
  <c r="Q13" i="5"/>
  <c r="T13" i="5"/>
  <c r="K14" i="5"/>
  <c r="K15" i="5"/>
  <c r="P16" i="5"/>
  <c r="U16" i="5"/>
  <c r="Y16" i="5" s="1"/>
  <c r="K17" i="5"/>
  <c r="M17" i="5"/>
  <c r="Q17" i="5" s="1"/>
  <c r="P17" i="5"/>
  <c r="K18" i="5"/>
  <c r="M18" i="5"/>
  <c r="Q18" i="5" s="1"/>
  <c r="U18" i="5" s="1"/>
  <c r="P18" i="5"/>
  <c r="BJ20" i="5"/>
  <c r="K21" i="5"/>
  <c r="M21" i="5"/>
  <c r="Q21" i="5" s="1"/>
  <c r="U21" i="5" s="1"/>
  <c r="P21" i="5"/>
  <c r="K22" i="5"/>
  <c r="M22" i="5"/>
  <c r="Q22" i="5" s="1"/>
  <c r="P22" i="5"/>
  <c r="P23" i="5"/>
  <c r="BP24" i="5"/>
  <c r="AL25" i="5"/>
  <c r="BI25" i="5"/>
  <c r="P27" i="5"/>
  <c r="O29" i="5"/>
  <c r="BA29" i="5"/>
  <c r="DU29" i="5"/>
  <c r="O30" i="5"/>
  <c r="AL30" i="5"/>
  <c r="P31" i="5"/>
  <c r="DT31" i="5"/>
  <c r="P32" i="5"/>
  <c r="AL32" i="5"/>
  <c r="O33" i="5"/>
  <c r="BA33" i="5"/>
  <c r="DU33" i="5"/>
  <c r="O34" i="5"/>
  <c r="AK34" i="5"/>
  <c r="O35" i="5"/>
  <c r="BJ35" i="5"/>
  <c r="AT76" i="5"/>
  <c r="AT66" i="5" s="1"/>
  <c r="AX76" i="5"/>
  <c r="AX66" i="5" s="1"/>
  <c r="BD76" i="5"/>
  <c r="BD66" i="5" s="1"/>
  <c r="BL76" i="5"/>
  <c r="BL66" i="5" s="1"/>
  <c r="BX76" i="5"/>
  <c r="BX66" i="5" s="1"/>
  <c r="CJ76" i="5"/>
  <c r="CJ66" i="5" s="1"/>
  <c r="CP76" i="5"/>
  <c r="CP66" i="5" s="1"/>
  <c r="CV76" i="5"/>
  <c r="CV66" i="5" s="1"/>
  <c r="BG38" i="5"/>
  <c r="P39" i="5"/>
  <c r="O41" i="5"/>
  <c r="BJ41" i="5"/>
  <c r="DV41" i="5"/>
  <c r="P42" i="5"/>
  <c r="DV42" i="5"/>
  <c r="DU42" i="5"/>
  <c r="S52" i="5"/>
  <c r="BO52" i="5"/>
  <c r="BM46" i="5"/>
  <c r="BS54" i="5"/>
  <c r="O60" i="5"/>
  <c r="BI60" i="5"/>
  <c r="AL12" i="5"/>
  <c r="AL13" i="5"/>
  <c r="M14" i="5"/>
  <c r="M15" i="5"/>
  <c r="Q15" i="5" s="1"/>
  <c r="U15" i="5" s="1"/>
  <c r="O16" i="5"/>
  <c r="AL16" i="5"/>
  <c r="AL17" i="5"/>
  <c r="AL18" i="5"/>
  <c r="M19" i="5"/>
  <c r="P19" i="5"/>
  <c r="AL19" i="5"/>
  <c r="M20" i="5"/>
  <c r="Q20" i="5" s="1"/>
  <c r="AL21" i="5"/>
  <c r="AL22" i="5"/>
  <c r="O23" i="5"/>
  <c r="O24" i="5"/>
  <c r="Q24" i="5"/>
  <c r="U24" i="5" s="1"/>
  <c r="AL24" i="5"/>
  <c r="O27" i="5"/>
  <c r="BA27" i="5"/>
  <c r="AL28" i="5"/>
  <c r="P29" i="5"/>
  <c r="U30" i="5"/>
  <c r="O31" i="5"/>
  <c r="BA31" i="5"/>
  <c r="AG32" i="5"/>
  <c r="P33" i="5"/>
  <c r="P34" i="5"/>
  <c r="BW76" i="5"/>
  <c r="BW66" i="5" s="1"/>
  <c r="CI76" i="5"/>
  <c r="CI66" i="5" s="1"/>
  <c r="CO76" i="5"/>
  <c r="CO66" i="5" s="1"/>
  <c r="CU76" i="5"/>
  <c r="CU66" i="5" s="1"/>
  <c r="DM76" i="5"/>
  <c r="DM66" i="5" s="1"/>
  <c r="DO76" i="5"/>
  <c r="DO66" i="5" s="1"/>
  <c r="I37" i="5"/>
  <c r="P38" i="5"/>
  <c r="O39" i="5"/>
  <c r="BA39" i="5"/>
  <c r="O42" i="5"/>
  <c r="BA42" i="5"/>
  <c r="DR99" i="5"/>
  <c r="DV98" i="5"/>
  <c r="DT98" i="5"/>
  <c r="BS68" i="5"/>
  <c r="BM67" i="5"/>
  <c r="DV69" i="5"/>
  <c r="DU69" i="5"/>
  <c r="BA69" i="5"/>
  <c r="BM70" i="5"/>
  <c r="BT74" i="5"/>
  <c r="BN81" i="5"/>
  <c r="BH80" i="5"/>
  <c r="E43" i="5"/>
  <c r="O43" i="5"/>
  <c r="BJ43" i="5"/>
  <c r="O44" i="5"/>
  <c r="BJ44" i="5"/>
  <c r="DV48" i="5"/>
  <c r="P52" i="5"/>
  <c r="BA52" i="5"/>
  <c r="BI52" i="5"/>
  <c r="DQ52" i="5"/>
  <c r="DS52" i="5" s="1"/>
  <c r="DT54" i="5"/>
  <c r="P55" i="5"/>
  <c r="O57" i="5"/>
  <c r="BJ57" i="5"/>
  <c r="DV57" i="5"/>
  <c r="P60" i="5"/>
  <c r="DS68" i="5"/>
  <c r="AY67" i="5"/>
  <c r="S69" i="5"/>
  <c r="BO69" i="5"/>
  <c r="T72" i="5"/>
  <c r="BP72" i="5"/>
  <c r="O81" i="5"/>
  <c r="BI81" i="5"/>
  <c r="BM81" i="5"/>
  <c r="BA48" i="5"/>
  <c r="P54" i="5"/>
  <c r="DT55" i="5"/>
  <c r="BA57" i="5"/>
  <c r="BJ81" i="5"/>
  <c r="X91" i="5"/>
  <c r="BV91" i="5"/>
  <c r="P69" i="5"/>
  <c r="BI69" i="5"/>
  <c r="DU70" i="5"/>
  <c r="P71" i="5"/>
  <c r="BB71" i="5"/>
  <c r="BJ71" i="5"/>
  <c r="BN71" i="5"/>
  <c r="O72" i="5"/>
  <c r="O74" i="5"/>
  <c r="BI74" i="5"/>
  <c r="BM74" i="5"/>
  <c r="O75" i="5"/>
  <c r="BI75" i="5"/>
  <c r="BM75" i="5"/>
  <c r="P81" i="5"/>
  <c r="O82" i="5"/>
  <c r="BA83" i="5"/>
  <c r="DU83" i="5"/>
  <c r="O84" i="5"/>
  <c r="O85" i="5"/>
  <c r="BN87" i="5"/>
  <c r="BT87" i="5" s="1"/>
  <c r="BZ87" i="5" s="1"/>
  <c r="CF87" i="5" s="1"/>
  <c r="CL87" i="5" s="1"/>
  <c r="CR87" i="5" s="1"/>
  <c r="CX87" i="5" s="1"/>
  <c r="DD87" i="5" s="1"/>
  <c r="DJ87" i="5" s="1"/>
  <c r="BC99" i="5"/>
  <c r="BE98" i="5"/>
  <c r="DQ99" i="5"/>
  <c r="DU98" i="5"/>
  <c r="DS98" i="5"/>
  <c r="BV93" i="5"/>
  <c r="X93" i="5"/>
  <c r="BV95" i="5"/>
  <c r="X95" i="5"/>
  <c r="O68" i="5"/>
  <c r="BA68" i="5"/>
  <c r="O71" i="5"/>
  <c r="BA71" i="5"/>
  <c r="BA72" i="5"/>
  <c r="BA73" i="5"/>
  <c r="P74" i="5"/>
  <c r="P75" i="5"/>
  <c r="BJ75" i="5"/>
  <c r="BN75" i="5"/>
  <c r="P82" i="5"/>
  <c r="P84" i="5"/>
  <c r="P85" i="5"/>
  <c r="BJ87" i="5"/>
  <c r="BN90" i="5"/>
  <c r="BT90" i="5" s="1"/>
  <c r="BZ90" i="5" s="1"/>
  <c r="CF90" i="5" s="1"/>
  <c r="CL90" i="5" s="1"/>
  <c r="CR90" i="5" s="1"/>
  <c r="CX90" i="5" s="1"/>
  <c r="DD90" i="5" s="1"/>
  <c r="DJ90" i="5" s="1"/>
  <c r="DU91" i="5"/>
  <c r="BA91" i="5"/>
  <c r="P86" i="5"/>
  <c r="X88" i="5"/>
  <c r="S89" i="5"/>
  <c r="DU89" i="5"/>
  <c r="O90" i="5"/>
  <c r="S91" i="5"/>
  <c r="BP93" i="5"/>
  <c r="BP95" i="5"/>
  <c r="O86" i="5"/>
  <c r="W88" i="5"/>
  <c r="T89" i="5"/>
  <c r="X90" i="5"/>
  <c r="BA90" i="5"/>
  <c r="DV91" i="5"/>
  <c r="BO93" i="5"/>
  <c r="X94" i="5"/>
  <c r="S92" i="5"/>
  <c r="BA92" i="5"/>
  <c r="S93" i="5"/>
  <c r="BA93" i="5"/>
  <c r="S94" i="5"/>
  <c r="BA94" i="5"/>
  <c r="S95" i="5"/>
  <c r="BA95" i="5"/>
  <c r="S96" i="5"/>
  <c r="BA96" i="5"/>
  <c r="P111" i="5"/>
  <c r="O111" i="5"/>
  <c r="X96" i="5" l="1"/>
  <c r="T68" i="5"/>
  <c r="H87" i="8"/>
  <c r="H77" i="8" s="1"/>
  <c r="X47" i="11"/>
  <c r="CB47" i="11" s="1"/>
  <c r="BB74" i="1"/>
  <c r="BB87" i="1"/>
  <c r="BD65" i="5"/>
  <c r="BE87" i="9"/>
  <c r="BE77" i="9" s="1"/>
  <c r="F76" i="11"/>
  <c r="AB61" i="11"/>
  <c r="AJ74" i="9"/>
  <c r="AJ75" i="9" s="1"/>
  <c r="V63" i="5"/>
  <c r="N76" i="5"/>
  <c r="N66" i="5" s="1"/>
  <c r="L76" i="11"/>
  <c r="BI74" i="8"/>
  <c r="BI75" i="8" s="1"/>
  <c r="D36" i="5"/>
  <c r="DN76" i="5"/>
  <c r="DN66" i="5" s="1"/>
  <c r="J76" i="5"/>
  <c r="J66" i="5" s="1"/>
  <c r="DG76" i="5"/>
  <c r="DG66" i="5" s="1"/>
  <c r="BI54" i="5"/>
  <c r="R87" i="9"/>
  <c r="R77" i="9" s="1"/>
  <c r="L74" i="8"/>
  <c r="L75" i="8" s="1"/>
  <c r="BR76" i="5"/>
  <c r="BR66" i="5" s="1"/>
  <c r="BT37" i="5"/>
  <c r="I94" i="8"/>
  <c r="L87" i="9"/>
  <c r="L77" i="9" s="1"/>
  <c r="AY87" i="10"/>
  <c r="AY77" i="10" s="1"/>
  <c r="H75" i="11"/>
  <c r="BV25" i="5"/>
  <c r="AB38" i="10"/>
  <c r="BI73" i="5"/>
  <c r="F12" i="14"/>
  <c r="BA35" i="5"/>
  <c r="AB27" i="9"/>
  <c r="BA41" i="5"/>
  <c r="N65" i="5"/>
  <c r="O77" i="11"/>
  <c r="AC74" i="8"/>
  <c r="AC75" i="8" s="1"/>
  <c r="DV35" i="5"/>
  <c r="L87" i="8"/>
  <c r="L77" i="8" s="1"/>
  <c r="AH94" i="9"/>
  <c r="AK94" i="9" s="1"/>
  <c r="AN94" i="9" s="1"/>
  <c r="AQ94" i="9" s="1"/>
  <c r="AT94" i="9" s="1"/>
  <c r="AW94" i="9" s="1"/>
  <c r="AZ94" i="9" s="1"/>
  <c r="BC94" i="9" s="1"/>
  <c r="BF94" i="9" s="1"/>
  <c r="Z74" i="8"/>
  <c r="BJ9" i="5"/>
  <c r="BJ65" i="5" s="1"/>
  <c r="E37" i="5"/>
  <c r="I94" i="9"/>
  <c r="I91" i="9" s="1"/>
  <c r="AI91" i="9" s="1"/>
  <c r="AA37" i="10"/>
  <c r="J63" i="5"/>
  <c r="J64" i="5" s="1"/>
  <c r="DG63" i="5"/>
  <c r="DG64" i="5" s="1"/>
  <c r="K77" i="11"/>
  <c r="C74" i="10"/>
  <c r="C75" i="10" s="1"/>
  <c r="DH76" i="5"/>
  <c r="DH66" i="5" s="1"/>
  <c r="K101" i="8"/>
  <c r="D9" i="9"/>
  <c r="AB9" i="9" s="1"/>
  <c r="DQ63" i="5"/>
  <c r="DQ64" i="5" s="1"/>
  <c r="DP63" i="5"/>
  <c r="DP64" i="5" s="1"/>
  <c r="AG87" i="9"/>
  <c r="AG77" i="9" s="1"/>
  <c r="T74" i="10"/>
  <c r="T75" i="10" s="1"/>
  <c r="P87" i="9"/>
  <c r="P77" i="9" s="1"/>
  <c r="BQ76" i="5"/>
  <c r="BQ66" i="5" s="1"/>
  <c r="E87" i="8"/>
  <c r="E77" i="8" s="1"/>
  <c r="N74" i="9"/>
  <c r="N75" i="9" s="1"/>
  <c r="J87" i="10"/>
  <c r="J77" i="10" s="1"/>
  <c r="BJ74" i="10"/>
  <c r="BJ76" i="10" s="1"/>
  <c r="D8" i="5"/>
  <c r="D76" i="5" s="1"/>
  <c r="DU46" i="5"/>
  <c r="DV46" i="5"/>
  <c r="BX64" i="5"/>
  <c r="BX65" i="5"/>
  <c r="AC63" i="5"/>
  <c r="AC64" i="5" s="1"/>
  <c r="AC76" i="5"/>
  <c r="AC66" i="5" s="1"/>
  <c r="X75" i="8"/>
  <c r="X76" i="8"/>
  <c r="CO65" i="5"/>
  <c r="X87" i="9"/>
  <c r="X77" i="9" s="1"/>
  <c r="AA87" i="8"/>
  <c r="BB87" i="11"/>
  <c r="AS74" i="8"/>
  <c r="AS75" i="8" s="1"/>
  <c r="BB74" i="8"/>
  <c r="AY36" i="5"/>
  <c r="AY76" i="5" s="1"/>
  <c r="BK9" i="8"/>
  <c r="P77" i="11"/>
  <c r="AH63" i="5"/>
  <c r="AH64" i="5" s="1"/>
  <c r="BI39" i="5"/>
  <c r="DP76" i="5"/>
  <c r="DP66" i="5" s="1"/>
  <c r="BE76" i="5"/>
  <c r="BE66" i="5" s="1"/>
  <c r="AB94" i="8"/>
  <c r="K15" i="9"/>
  <c r="AL15" i="9" s="1"/>
  <c r="DM12" i="11"/>
  <c r="DM75" i="11" s="1"/>
  <c r="DO15" i="1"/>
  <c r="DP15" i="1"/>
  <c r="BQ63" i="5"/>
  <c r="BJ74" i="8"/>
  <c r="BJ88" i="8" s="1"/>
  <c r="AD87" i="10"/>
  <c r="AD77" i="10" s="1"/>
  <c r="P74" i="9"/>
  <c r="AK67" i="5"/>
  <c r="AY74" i="10"/>
  <c r="AY76" i="10" s="1"/>
  <c r="BI87" i="8"/>
  <c r="BI77" i="8" s="1"/>
  <c r="AM76" i="8"/>
  <c r="D91" i="8"/>
  <c r="V87" i="9"/>
  <c r="V77" i="9" s="1"/>
  <c r="H74" i="9"/>
  <c r="H76" i="9" s="1"/>
  <c r="E74" i="8"/>
  <c r="DO12" i="11"/>
  <c r="DO75" i="11" s="1"/>
  <c r="DR15" i="1"/>
  <c r="DQ15" i="1"/>
  <c r="DW112" i="1"/>
  <c r="G101" i="1"/>
  <c r="AP74" i="10"/>
  <c r="AP75" i="10" s="1"/>
  <c r="C74" i="9"/>
  <c r="C75" i="9" s="1"/>
  <c r="AV74" i="10"/>
  <c r="AV75" i="10" s="1"/>
  <c r="R63" i="5"/>
  <c r="Z87" i="10"/>
  <c r="Z77" i="10" s="1"/>
  <c r="AW36" i="5"/>
  <c r="AP74" i="8"/>
  <c r="AP75" i="8" s="1"/>
  <c r="BW63" i="5"/>
  <c r="BW64" i="5" s="1"/>
  <c r="L75" i="9"/>
  <c r="L76" i="9"/>
  <c r="V87" i="10"/>
  <c r="V77" i="10" s="1"/>
  <c r="K101" i="9"/>
  <c r="C87" i="9"/>
  <c r="C77" i="9" s="1"/>
  <c r="G91" i="10"/>
  <c r="AF91" i="10" s="1"/>
  <c r="AV87" i="10"/>
  <c r="AV77" i="10" s="1"/>
  <c r="E74" i="9"/>
  <c r="E75" i="9" s="1"/>
  <c r="F87" i="10"/>
  <c r="F77" i="10" s="1"/>
  <c r="I94" i="10"/>
  <c r="AE9" i="10"/>
  <c r="AA37" i="9"/>
  <c r="AA74" i="9" s="1"/>
  <c r="AA76" i="9" s="1"/>
  <c r="BJ87" i="9"/>
  <c r="BJ77" i="9" s="1"/>
  <c r="AP87" i="9"/>
  <c r="AP77" i="9" s="1"/>
  <c r="V74" i="9"/>
  <c r="V75" i="9" s="1"/>
  <c r="R74" i="10"/>
  <c r="R75" i="10" s="1"/>
  <c r="I8" i="5"/>
  <c r="DH64" i="5"/>
  <c r="DH65" i="5"/>
  <c r="R75" i="9"/>
  <c r="R76" i="9"/>
  <c r="L76" i="8"/>
  <c r="AJ87" i="9"/>
  <c r="AJ77" i="9" s="1"/>
  <c r="AC87" i="8"/>
  <c r="AC77" i="8" s="1"/>
  <c r="BG114" i="8"/>
  <c r="BH8" i="5"/>
  <c r="BH76" i="5" s="1"/>
  <c r="BH66" i="5" s="1"/>
  <c r="BA70" i="5"/>
  <c r="Z87" i="8"/>
  <c r="Z77" i="8" s="1"/>
  <c r="AB47" i="9"/>
  <c r="BI67" i="5"/>
  <c r="E87" i="9"/>
  <c r="E77" i="9" s="1"/>
  <c r="BE87" i="8"/>
  <c r="BE77" i="8" s="1"/>
  <c r="DS26" i="5"/>
  <c r="DM63" i="5"/>
  <c r="DM65" i="5" s="1"/>
  <c r="DQ76" i="5"/>
  <c r="DQ66" i="5" s="1"/>
  <c r="DQ65" i="5"/>
  <c r="AC76" i="8"/>
  <c r="S87" i="11"/>
  <c r="AS74" i="9"/>
  <c r="AS75" i="9" s="1"/>
  <c r="AD87" i="9"/>
  <c r="AD77" i="9" s="1"/>
  <c r="AV74" i="8"/>
  <c r="BF98" i="5"/>
  <c r="BI88" i="8"/>
  <c r="P87" i="8"/>
  <c r="P77" i="8" s="1"/>
  <c r="BI74" i="10"/>
  <c r="Z74" i="9"/>
  <c r="Z75" i="9" s="1"/>
  <c r="DB63" i="5"/>
  <c r="V74" i="10"/>
  <c r="V76" i="10" s="1"/>
  <c r="AJ87" i="10"/>
  <c r="AJ77" i="10" s="1"/>
  <c r="BE74" i="9"/>
  <c r="BE75" i="9" s="1"/>
  <c r="N74" i="10"/>
  <c r="N75" i="10" s="1"/>
  <c r="DX109" i="1"/>
  <c r="DW109" i="1"/>
  <c r="BB87" i="10"/>
  <c r="BB77" i="10" s="1"/>
  <c r="DK101" i="1"/>
  <c r="CC63" i="5"/>
  <c r="CC64" i="5" s="1"/>
  <c r="CD76" i="5"/>
  <c r="CD66" i="5" s="1"/>
  <c r="DS11" i="1"/>
  <c r="BA11" i="1"/>
  <c r="BA118" i="1"/>
  <c r="DV118" i="1"/>
  <c r="CV64" i="5"/>
  <c r="CV65" i="5"/>
  <c r="CJ64" i="5"/>
  <c r="CJ65" i="5"/>
  <c r="BL64" i="5"/>
  <c r="BL65" i="5"/>
  <c r="X75" i="9"/>
  <c r="X76" i="9"/>
  <c r="DR114" i="11"/>
  <c r="DR118" i="11" s="1"/>
  <c r="DV87" i="11"/>
  <c r="AG74" i="9"/>
  <c r="AG75" i="9" s="1"/>
  <c r="R74" i="8"/>
  <c r="R76" i="8" s="1"/>
  <c r="O55" i="5"/>
  <c r="DT65" i="5"/>
  <c r="DP99" i="5"/>
  <c r="AB27" i="8"/>
  <c r="N87" i="10"/>
  <c r="N77" i="10" s="1"/>
  <c r="E74" i="11"/>
  <c r="J74" i="8"/>
  <c r="J75" i="8" s="1"/>
  <c r="D91" i="10"/>
  <c r="AM87" i="9"/>
  <c r="AM77" i="9" s="1"/>
  <c r="AE9" i="9"/>
  <c r="J74" i="10"/>
  <c r="BI70" i="5"/>
  <c r="L80" i="5"/>
  <c r="CC76" i="5"/>
  <c r="CC66" i="5" s="1"/>
  <c r="BF76" i="5"/>
  <c r="BF66" i="5" s="1"/>
  <c r="BF65" i="5"/>
  <c r="AE91" i="8"/>
  <c r="BK37" i="9"/>
  <c r="AH94" i="10"/>
  <c r="AK94" i="10" s="1"/>
  <c r="AN94" i="10" s="1"/>
  <c r="AQ94" i="10" s="1"/>
  <c r="AT94" i="10" s="1"/>
  <c r="AW94" i="10" s="1"/>
  <c r="AZ94" i="10" s="1"/>
  <c r="BC94" i="10" s="1"/>
  <c r="BF94" i="10" s="1"/>
  <c r="T76" i="10"/>
  <c r="G9" i="8"/>
  <c r="AF9" i="8" s="1"/>
  <c r="BH74" i="10"/>
  <c r="BH75" i="10" s="1"/>
  <c r="L74" i="10"/>
  <c r="L75" i="10" s="1"/>
  <c r="AD74" i="10"/>
  <c r="AD75" i="10" s="1"/>
  <c r="AY74" i="8"/>
  <c r="DA63" i="5"/>
  <c r="BJ83" i="5"/>
  <c r="AT65" i="5"/>
  <c r="AZ99" i="5"/>
  <c r="AA87" i="9"/>
  <c r="BB87" i="9"/>
  <c r="BB77" i="9" s="1"/>
  <c r="BA37" i="11"/>
  <c r="AG74" i="10"/>
  <c r="E87" i="10"/>
  <c r="E77" i="10" s="1"/>
  <c r="Z63" i="5"/>
  <c r="Z64" i="5" s="1"/>
  <c r="BJ26" i="5"/>
  <c r="O83" i="5"/>
  <c r="BM9" i="5"/>
  <c r="BM8" i="5" s="1"/>
  <c r="BB74" i="10"/>
  <c r="BB75" i="10" s="1"/>
  <c r="F87" i="8"/>
  <c r="F77" i="8" s="1"/>
  <c r="K80" i="5"/>
  <c r="AB81" i="9"/>
  <c r="H87" i="9"/>
  <c r="H77" i="9" s="1"/>
  <c r="BH74" i="8"/>
  <c r="BH75" i="8" s="1"/>
  <c r="AW8" i="5"/>
  <c r="AW63" i="5" s="1"/>
  <c r="CF10" i="1"/>
  <c r="CF74" i="1" s="1"/>
  <c r="DD10" i="1"/>
  <c r="DD87" i="1" s="1"/>
  <c r="DD77" i="1" s="1"/>
  <c r="BZ10" i="1"/>
  <c r="BZ87" i="1" s="1"/>
  <c r="BZ77" i="1" s="1"/>
  <c r="CX10" i="1"/>
  <c r="CX74" i="1" s="1"/>
  <c r="X75" i="10"/>
  <c r="X76" i="10"/>
  <c r="T75" i="9"/>
  <c r="T76" i="9"/>
  <c r="E75" i="8"/>
  <c r="E76" i="8"/>
  <c r="BB75" i="8"/>
  <c r="BB76" i="8"/>
  <c r="DM64" i="5"/>
  <c r="BQ64" i="5"/>
  <c r="BQ65" i="5"/>
  <c r="BK64" i="5"/>
  <c r="BK65" i="5"/>
  <c r="P75" i="9"/>
  <c r="P76" i="9"/>
  <c r="BJ87" i="10"/>
  <c r="BJ77" i="10" s="1"/>
  <c r="AX63" i="5"/>
  <c r="AX64" i="5" s="1"/>
  <c r="X92" i="5"/>
  <c r="DU52" i="5"/>
  <c r="I36" i="5"/>
  <c r="DB76" i="5"/>
  <c r="DB66" i="5" s="1"/>
  <c r="AD76" i="5"/>
  <c r="AD66" i="5" s="1"/>
  <c r="BP25" i="5"/>
  <c r="AY87" i="8"/>
  <c r="AY77" i="8" s="1"/>
  <c r="J87" i="8"/>
  <c r="J77" i="8" s="1"/>
  <c r="BK37" i="8"/>
  <c r="AB78" i="9"/>
  <c r="AS87" i="9"/>
  <c r="AS77" i="9" s="1"/>
  <c r="AC87" i="9"/>
  <c r="AC77" i="9" s="1"/>
  <c r="AJ76" i="9"/>
  <c r="AD114" i="10"/>
  <c r="AE114" i="10" s="1"/>
  <c r="BH87" i="10"/>
  <c r="BH77" i="10" s="1"/>
  <c r="AG87" i="10"/>
  <c r="AG77" i="10" s="1"/>
  <c r="C87" i="10"/>
  <c r="C77" i="10" s="1"/>
  <c r="AJ74" i="10"/>
  <c r="AJ75" i="10" s="1"/>
  <c r="H114" i="11"/>
  <c r="H118" i="11" s="1"/>
  <c r="AE9" i="8"/>
  <c r="AE87" i="8" s="1"/>
  <c r="AE77" i="8" s="1"/>
  <c r="G37" i="8"/>
  <c r="V74" i="8"/>
  <c r="V76" i="8" s="1"/>
  <c r="AD74" i="9"/>
  <c r="AM74" i="10"/>
  <c r="AM76" i="10" s="1"/>
  <c r="T87" i="10"/>
  <c r="T77" i="10" s="1"/>
  <c r="F74" i="9"/>
  <c r="F76" i="9" s="1"/>
  <c r="BH87" i="9"/>
  <c r="BH77" i="9" s="1"/>
  <c r="AV87" i="9"/>
  <c r="AV77" i="9" s="1"/>
  <c r="C76" i="5"/>
  <c r="BH63" i="5"/>
  <c r="BH64" i="5" s="1"/>
  <c r="CP63" i="5"/>
  <c r="AB81" i="10"/>
  <c r="BI74" i="9"/>
  <c r="BI75" i="9" s="1"/>
  <c r="AY74" i="9"/>
  <c r="AY75" i="9" s="1"/>
  <c r="F74" i="10"/>
  <c r="F75" i="10" s="1"/>
  <c r="AE37" i="9"/>
  <c r="BE74" i="10"/>
  <c r="BE75" i="10" s="1"/>
  <c r="AS74" i="10"/>
  <c r="AS75" i="10" s="1"/>
  <c r="DQ114" i="11"/>
  <c r="DQ118" i="11" s="1"/>
  <c r="C87" i="8"/>
  <c r="C77" i="8" s="1"/>
  <c r="P74" i="10"/>
  <c r="P76" i="10" s="1"/>
  <c r="J74" i="9"/>
  <c r="J75" i="9" s="1"/>
  <c r="BG8" i="5"/>
  <c r="CD63" i="5"/>
  <c r="N74" i="8"/>
  <c r="N75" i="8" s="1"/>
  <c r="AW117" i="8"/>
  <c r="CE117" i="8" s="1"/>
  <c r="AJ74" i="8"/>
  <c r="AJ75" i="8" s="1"/>
  <c r="K46" i="5"/>
  <c r="BI46" i="5" s="1"/>
  <c r="BP87" i="5"/>
  <c r="DN63" i="5"/>
  <c r="BR63" i="5"/>
  <c r="AB87" i="1"/>
  <c r="AB77" i="1" s="1"/>
  <c r="T74" i="1"/>
  <c r="X74" i="1"/>
  <c r="T87" i="1"/>
  <c r="T77" i="1" s="1"/>
  <c r="L74" i="1"/>
  <c r="Y110" i="1"/>
  <c r="AC110" i="1" s="1"/>
  <c r="DN12" i="11"/>
  <c r="DN76" i="11" s="1"/>
  <c r="DQ10" i="1"/>
  <c r="DQ55" i="1"/>
  <c r="DQ57" i="1" s="1"/>
  <c r="BQ110" i="1"/>
  <c r="DO55" i="1"/>
  <c r="DO57" i="1" s="1"/>
  <c r="CR10" i="1"/>
  <c r="CR74" i="1" s="1"/>
  <c r="CR11" i="1"/>
  <c r="X87" i="1"/>
  <c r="X77" i="1" s="1"/>
  <c r="CL10" i="1"/>
  <c r="CL87" i="1" s="1"/>
  <c r="CL77" i="1" s="1"/>
  <c r="CL11" i="1"/>
  <c r="BN10" i="1"/>
  <c r="BN74" i="1" s="1"/>
  <c r="AN74" i="1"/>
  <c r="AF87" i="1"/>
  <c r="AF77" i="1" s="1"/>
  <c r="AJ74" i="1"/>
  <c r="AN87" i="1"/>
  <c r="AN77" i="1" s="1"/>
  <c r="DP10" i="1"/>
  <c r="AE10" i="1"/>
  <c r="AE74" i="1" s="1"/>
  <c r="AQ10" i="1"/>
  <c r="AQ74" i="1" s="1"/>
  <c r="AU10" i="1"/>
  <c r="W10" i="1"/>
  <c r="W74" i="1" s="1"/>
  <c r="AY10" i="1"/>
  <c r="AY74" i="1" s="1"/>
  <c r="BE10" i="1"/>
  <c r="BE74" i="1" s="1"/>
  <c r="AI10" i="1"/>
  <c r="AI74" i="1" s="1"/>
  <c r="K10" i="1"/>
  <c r="K74" i="1" s="1"/>
  <c r="AM10" i="1"/>
  <c r="AM74" i="1" s="1"/>
  <c r="O10" i="1"/>
  <c r="O87" i="1" s="1"/>
  <c r="O77" i="1" s="1"/>
  <c r="I10" i="1"/>
  <c r="I87" i="1" s="1"/>
  <c r="I77" i="1" s="1"/>
  <c r="S10" i="1"/>
  <c r="S74" i="1" s="1"/>
  <c r="AJ87" i="1"/>
  <c r="AJ77" i="1" s="1"/>
  <c r="AA10" i="1"/>
  <c r="DR10" i="1"/>
  <c r="DR87" i="1" s="1"/>
  <c r="DR77" i="1" s="1"/>
  <c r="DP12" i="11"/>
  <c r="DP75" i="11" s="1"/>
  <c r="BD110" i="1"/>
  <c r="BH10" i="1"/>
  <c r="BH87" i="1" s="1"/>
  <c r="BH77" i="1" s="1"/>
  <c r="DP55" i="1"/>
  <c r="DP57" i="1" s="1"/>
  <c r="BG10" i="1"/>
  <c r="BG74" i="1" s="1"/>
  <c r="CK10" i="1"/>
  <c r="CK74" i="1" s="1"/>
  <c r="DJ10" i="1"/>
  <c r="DJ87" i="1" s="1"/>
  <c r="DJ77" i="1" s="1"/>
  <c r="BY10" i="1"/>
  <c r="BY74" i="1" s="1"/>
  <c r="DC10" i="1"/>
  <c r="DC74" i="1" s="1"/>
  <c r="CE10" i="1"/>
  <c r="CE74" i="1" s="1"/>
  <c r="BT10" i="1"/>
  <c r="BT87" i="1" s="1"/>
  <c r="BT77" i="1" s="1"/>
  <c r="BS10" i="1"/>
  <c r="BS74" i="1" s="1"/>
  <c r="DI10" i="1"/>
  <c r="DI74" i="1" s="1"/>
  <c r="BM10" i="1"/>
  <c r="BM87" i="1" s="1"/>
  <c r="BM77" i="1" s="1"/>
  <c r="CW10" i="1"/>
  <c r="CW87" i="1" s="1"/>
  <c r="CW77" i="1" s="1"/>
  <c r="DO10" i="1"/>
  <c r="CQ10" i="1"/>
  <c r="CQ74" i="1" s="1"/>
  <c r="J74" i="1"/>
  <c r="AV74" i="1"/>
  <c r="AV87" i="1"/>
  <c r="AV77" i="1" s="1"/>
  <c r="BW111" i="1"/>
  <c r="AZ74" i="1"/>
  <c r="BW109" i="1"/>
  <c r="DT74" i="1"/>
  <c r="AZ87" i="1"/>
  <c r="AZ77" i="1" s="1"/>
  <c r="J87" i="1"/>
  <c r="J77" i="1" s="1"/>
  <c r="BC111" i="1"/>
  <c r="BF74" i="1"/>
  <c r="H75" i="10"/>
  <c r="H76" i="10"/>
  <c r="J75" i="10"/>
  <c r="J76" i="10"/>
  <c r="AG75" i="10"/>
  <c r="AG76" i="10"/>
  <c r="H75" i="9"/>
  <c r="C63" i="5"/>
  <c r="BI76" i="10"/>
  <c r="BI75" i="10"/>
  <c r="AY75" i="10"/>
  <c r="P75" i="8"/>
  <c r="P76" i="8"/>
  <c r="BE64" i="5"/>
  <c r="BE65" i="5"/>
  <c r="AV75" i="8"/>
  <c r="AV76" i="8"/>
  <c r="V64" i="5"/>
  <c r="V65" i="5"/>
  <c r="AY76" i="8"/>
  <c r="AY75" i="8"/>
  <c r="AS76" i="5"/>
  <c r="AS66" i="5" s="1"/>
  <c r="AS63" i="5"/>
  <c r="BJ80" i="5"/>
  <c r="F114" i="10"/>
  <c r="G114" i="10" s="1"/>
  <c r="H114" i="10" s="1"/>
  <c r="AI114" i="10"/>
  <c r="BC63" i="5"/>
  <c r="DV90" i="5"/>
  <c r="E87" i="5"/>
  <c r="DU68" i="5"/>
  <c r="DV68" i="5"/>
  <c r="E67" i="5"/>
  <c r="BB81" i="5"/>
  <c r="F80" i="5"/>
  <c r="BB80" i="5" s="1"/>
  <c r="T87" i="5"/>
  <c r="BV87" i="5" s="1"/>
  <c r="BP90" i="5"/>
  <c r="BH65" i="5"/>
  <c r="DO65" i="5"/>
  <c r="CU65" i="5"/>
  <c r="BW65" i="5"/>
  <c r="G91" i="8"/>
  <c r="AF91" i="8" s="1"/>
  <c r="BH87" i="8"/>
  <c r="BH77" i="8" s="1"/>
  <c r="AV87" i="8"/>
  <c r="AV77" i="8" s="1"/>
  <c r="AJ87" i="8"/>
  <c r="AJ77" i="8" s="1"/>
  <c r="BE76" i="8"/>
  <c r="AS76" i="8"/>
  <c r="AF10" i="8"/>
  <c r="T76" i="8"/>
  <c r="H76" i="8"/>
  <c r="AB94" i="9"/>
  <c r="G91" i="9"/>
  <c r="AF91" i="9" s="1"/>
  <c r="J87" i="9"/>
  <c r="J77" i="9" s="1"/>
  <c r="AY76" i="9"/>
  <c r="AC76" i="9"/>
  <c r="E76" i="9"/>
  <c r="AB84" i="10"/>
  <c r="P87" i="10"/>
  <c r="P77" i="10" s="1"/>
  <c r="H87" i="10"/>
  <c r="H77" i="10" s="1"/>
  <c r="AP76" i="10"/>
  <c r="I114" i="1"/>
  <c r="BF87" i="1"/>
  <c r="BF77" i="1" s="1"/>
  <c r="G9" i="9"/>
  <c r="AF9" i="9" s="1"/>
  <c r="C74" i="8"/>
  <c r="C75" i="8" s="1"/>
  <c r="BH74" i="9"/>
  <c r="AV74" i="9"/>
  <c r="E74" i="10"/>
  <c r="E75" i="10" s="1"/>
  <c r="DU37" i="11"/>
  <c r="F74" i="8"/>
  <c r="DR57" i="1"/>
  <c r="BL117" i="8"/>
  <c r="BN117" i="8" s="1"/>
  <c r="AT117" i="8"/>
  <c r="CZ117" i="8" s="1"/>
  <c r="AH117" i="8"/>
  <c r="CN117" i="8" s="1"/>
  <c r="AE117" i="8"/>
  <c r="BM117" i="8" s="1"/>
  <c r="BF117" i="8"/>
  <c r="BC117" i="8"/>
  <c r="AZ117" i="8"/>
  <c r="AK117" i="8"/>
  <c r="BS117" i="8" s="1"/>
  <c r="AN117" i="8"/>
  <c r="CT117" i="8" s="1"/>
  <c r="AQ117" i="8"/>
  <c r="BY117" i="8" s="1"/>
  <c r="AB117" i="8"/>
  <c r="CH117" i="8" s="1"/>
  <c r="BJ117" i="8"/>
  <c r="BB46" i="5"/>
  <c r="L8" i="5"/>
  <c r="DR8" i="5"/>
  <c r="AL114" i="9"/>
  <c r="I114" i="9"/>
  <c r="J114" i="9" s="1"/>
  <c r="K114" i="9" s="1"/>
  <c r="AO114" i="9" s="1"/>
  <c r="BI88" i="10"/>
  <c r="AU115" i="8"/>
  <c r="AV115" i="8" s="1"/>
  <c r="S115" i="8"/>
  <c r="T115" i="8" s="1"/>
  <c r="AX115" i="8" s="1"/>
  <c r="X94" i="11"/>
  <c r="T91" i="11"/>
  <c r="BV91" i="11" s="1"/>
  <c r="BV94" i="11"/>
  <c r="J114" i="1"/>
  <c r="AI114" i="8"/>
  <c r="DT46" i="5"/>
  <c r="AZ36" i="5"/>
  <c r="G36" i="5"/>
  <c r="O28" i="5"/>
  <c r="BO28" i="5" s="1"/>
  <c r="K26" i="5"/>
  <c r="BI26" i="5" s="1"/>
  <c r="BB37" i="5"/>
  <c r="F36" i="5"/>
  <c r="DU90" i="5"/>
  <c r="BA46" i="5"/>
  <c r="DO77" i="5"/>
  <c r="Q28" i="5"/>
  <c r="Q26" i="5" s="1"/>
  <c r="DS65" i="5"/>
  <c r="AB101" i="8"/>
  <c r="AB78" i="8"/>
  <c r="AD87" i="8"/>
  <c r="AD77" i="8" s="1"/>
  <c r="V87" i="8"/>
  <c r="V77" i="8" s="1"/>
  <c r="N87" i="8"/>
  <c r="N77" i="8" s="1"/>
  <c r="BI87" i="9"/>
  <c r="BI77" i="9" s="1"/>
  <c r="BE76" i="9"/>
  <c r="AB78" i="10"/>
  <c r="BH76" i="10"/>
  <c r="AV76" i="10"/>
  <c r="R76" i="10"/>
  <c r="C76" i="10"/>
  <c r="AE37" i="10"/>
  <c r="G114" i="11"/>
  <c r="G118" i="11" s="1"/>
  <c r="AR87" i="1"/>
  <c r="AR77" i="1" s="1"/>
  <c r="P87" i="1"/>
  <c r="P77" i="1" s="1"/>
  <c r="G37" i="10"/>
  <c r="AF37" i="10" s="1"/>
  <c r="BJ74" i="9"/>
  <c r="BB74" i="9"/>
  <c r="AP74" i="9"/>
  <c r="AU116" i="8"/>
  <c r="AV116" i="8" s="1"/>
  <c r="S116" i="8"/>
  <c r="T116" i="8" s="1"/>
  <c r="AX116" i="8" s="1"/>
  <c r="BJ87" i="11"/>
  <c r="L77" i="11"/>
  <c r="AR74" i="1"/>
  <c r="P74" i="1"/>
  <c r="L46" i="5"/>
  <c r="H36" i="5"/>
  <c r="O25" i="5"/>
  <c r="BO25" i="5" s="1"/>
  <c r="BQ111" i="1"/>
  <c r="V112" i="1"/>
  <c r="BR109" i="1"/>
  <c r="BD112" i="1"/>
  <c r="BD111" i="1"/>
  <c r="BC110" i="1"/>
  <c r="BC109" i="1"/>
  <c r="AF74" i="1"/>
  <c r="BQ109" i="1"/>
  <c r="BC112" i="1"/>
  <c r="V111" i="1"/>
  <c r="BX111" i="1" s="1"/>
  <c r="BQ12" i="11"/>
  <c r="BQ76" i="11" s="1"/>
  <c r="BQ112" i="1"/>
  <c r="U112" i="1"/>
  <c r="T87" i="11"/>
  <c r="BV87" i="11" s="1"/>
  <c r="BC118" i="11"/>
  <c r="AK12" i="8"/>
  <c r="AN12" i="8" s="1"/>
  <c r="AQ12" i="8" s="1"/>
  <c r="AT12" i="8" s="1"/>
  <c r="AW12" i="8" s="1"/>
  <c r="AZ12" i="8" s="1"/>
  <c r="BC12" i="8" s="1"/>
  <c r="BF12" i="8" s="1"/>
  <c r="CC111" i="1"/>
  <c r="BD118" i="11"/>
  <c r="BR110" i="1"/>
  <c r="CI111" i="1"/>
  <c r="AG111" i="1"/>
  <c r="Z109" i="1"/>
  <c r="BX109" i="1"/>
  <c r="BA10" i="1"/>
  <c r="AC109" i="1"/>
  <c r="CC109" i="1"/>
  <c r="DF117" i="8"/>
  <c r="Z110" i="1"/>
  <c r="BX110" i="1"/>
  <c r="Z74" i="10"/>
  <c r="Z75" i="10" s="1"/>
  <c r="AD75" i="8"/>
  <c r="AD76" i="8"/>
  <c r="F76" i="10"/>
  <c r="AM74" i="9"/>
  <c r="G9" i="10"/>
  <c r="AU117" i="9"/>
  <c r="AU115" i="10"/>
  <c r="AU116" i="10"/>
  <c r="AU117" i="10"/>
  <c r="AU115" i="9"/>
  <c r="AU116" i="9"/>
  <c r="S91" i="11"/>
  <c r="BU91" i="11" s="1"/>
  <c r="W94" i="11"/>
  <c r="BU94" i="11"/>
  <c r="BZ94" i="11"/>
  <c r="BT91" i="11"/>
  <c r="BY94" i="11"/>
  <c r="BS91" i="11"/>
  <c r="E76" i="10"/>
  <c r="AC74" i="10"/>
  <c r="AC87" i="10"/>
  <c r="AC77" i="10" s="1"/>
  <c r="BL38" i="9"/>
  <c r="D37" i="9"/>
  <c r="G37" i="9"/>
  <c r="Z75" i="8"/>
  <c r="Z76" i="8"/>
  <c r="J76" i="8"/>
  <c r="C76" i="8"/>
  <c r="V75" i="8"/>
  <c r="D47" i="8"/>
  <c r="BL10" i="8"/>
  <c r="D9" i="8"/>
  <c r="BT87" i="11"/>
  <c r="BT77" i="11" s="1"/>
  <c r="J114" i="11"/>
  <c r="I114" i="11"/>
  <c r="G114" i="8"/>
  <c r="K114" i="1"/>
  <c r="L114" i="1"/>
  <c r="BL10" i="10"/>
  <c r="D9" i="10"/>
  <c r="DH75" i="11"/>
  <c r="DH76" i="11"/>
  <c r="CU75" i="11"/>
  <c r="CU76" i="11"/>
  <c r="CJ75" i="11"/>
  <c r="CJ76" i="11"/>
  <c r="BW75" i="11"/>
  <c r="BW76" i="11"/>
  <c r="BL75" i="11"/>
  <c r="BL76" i="11"/>
  <c r="BG12" i="11"/>
  <c r="BC75" i="11"/>
  <c r="BC76" i="11"/>
  <c r="DR75" i="11"/>
  <c r="DR76" i="11"/>
  <c r="DM76" i="11"/>
  <c r="DB76" i="11"/>
  <c r="DB75" i="11"/>
  <c r="CO76" i="11"/>
  <c r="CO75" i="11"/>
  <c r="CD76" i="11"/>
  <c r="CD75" i="11"/>
  <c r="BF76" i="11"/>
  <c r="BF75" i="11"/>
  <c r="DS12" i="11"/>
  <c r="AY76" i="11"/>
  <c r="AY118" i="11"/>
  <c r="AY75" i="11"/>
  <c r="AE74" i="8"/>
  <c r="BF114" i="11"/>
  <c r="BE114" i="11"/>
  <c r="BG114" i="1"/>
  <c r="BH114" i="1"/>
  <c r="DP76" i="11"/>
  <c r="DG75" i="11"/>
  <c r="DG76" i="11"/>
  <c r="CV75" i="11"/>
  <c r="CV76" i="11"/>
  <c r="CI75" i="11"/>
  <c r="CI76" i="11"/>
  <c r="BX75" i="11"/>
  <c r="BX76" i="11"/>
  <c r="BK75" i="11"/>
  <c r="BK76" i="11"/>
  <c r="BH12" i="11"/>
  <c r="BD75" i="11"/>
  <c r="BD76" i="11"/>
  <c r="DQ76" i="11"/>
  <c r="DQ75" i="11"/>
  <c r="DA75" i="11"/>
  <c r="DA76" i="11"/>
  <c r="CP75" i="11"/>
  <c r="CP76" i="11"/>
  <c r="CC75" i="11"/>
  <c r="CC76" i="11"/>
  <c r="BR75" i="11"/>
  <c r="BR76" i="11"/>
  <c r="BE75" i="11"/>
  <c r="BE76" i="11"/>
  <c r="DT12" i="11"/>
  <c r="AZ75" i="11"/>
  <c r="AZ76" i="11"/>
  <c r="AZ118" i="11"/>
  <c r="D47" i="10"/>
  <c r="BU87" i="11"/>
  <c r="S77" i="11"/>
  <c r="CH11" i="11"/>
  <c r="AF11" i="11"/>
  <c r="AB10" i="11"/>
  <c r="AE15" i="11"/>
  <c r="CG15" i="11"/>
  <c r="AE16" i="11"/>
  <c r="CG16" i="11"/>
  <c r="CB38" i="11"/>
  <c r="X37" i="11"/>
  <c r="CB37" i="11" s="1"/>
  <c r="CG92" i="11"/>
  <c r="AE92" i="11"/>
  <c r="CK39" i="11"/>
  <c r="CE38" i="11"/>
  <c r="CE37" i="11" s="1"/>
  <c r="CQ55" i="11"/>
  <c r="CK47" i="11"/>
  <c r="CG85" i="11"/>
  <c r="AE85" i="11"/>
  <c r="CA86" i="11"/>
  <c r="AA86" i="11"/>
  <c r="AA84" i="11" s="1"/>
  <c r="CG84" i="11" s="1"/>
  <c r="CL11" i="11"/>
  <c r="CF10" i="11"/>
  <c r="CG29" i="11"/>
  <c r="AE29" i="11"/>
  <c r="CH30" i="11"/>
  <c r="AF30" i="11"/>
  <c r="CH31" i="11"/>
  <c r="AF31" i="11"/>
  <c r="CH32" i="11"/>
  <c r="AF32" i="11"/>
  <c r="CH33" i="11"/>
  <c r="AF33" i="11"/>
  <c r="CH34" i="11"/>
  <c r="AF34" i="11"/>
  <c r="CH35" i="11"/>
  <c r="AF35" i="11"/>
  <c r="CH36" i="11"/>
  <c r="AF36" i="11"/>
  <c r="CL79" i="11"/>
  <c r="CF78" i="11"/>
  <c r="CG82" i="11"/>
  <c r="AE82" i="11"/>
  <c r="AA81" i="11"/>
  <c r="CG81" i="11" s="1"/>
  <c r="CB86" i="11"/>
  <c r="AB86" i="11"/>
  <c r="AB84" i="11" s="1"/>
  <c r="CH84" i="11" s="1"/>
  <c r="CH55" i="11"/>
  <c r="AF55" i="11"/>
  <c r="AB47" i="11"/>
  <c r="CH47" i="11" s="1"/>
  <c r="DU87" i="11"/>
  <c r="BA87" i="11"/>
  <c r="E77" i="11"/>
  <c r="CA38" i="11"/>
  <c r="W37" i="11"/>
  <c r="CA37" i="11" s="1"/>
  <c r="CL82" i="11"/>
  <c r="CF81" i="11"/>
  <c r="CG79" i="11"/>
  <c r="AE79" i="11"/>
  <c r="AA78" i="11"/>
  <c r="T74" i="11"/>
  <c r="BV9" i="11"/>
  <c r="CK11" i="11"/>
  <c r="CE10" i="11"/>
  <c r="CH79" i="11"/>
  <c r="AF79" i="11"/>
  <c r="AB78" i="11"/>
  <c r="CF86" i="11"/>
  <c r="CG101" i="11"/>
  <c r="AE101" i="11"/>
  <c r="CM103" i="11"/>
  <c r="AI103" i="11"/>
  <c r="CM104" i="11"/>
  <c r="AI104" i="11"/>
  <c r="CM105" i="11"/>
  <c r="AI105" i="11"/>
  <c r="CM106" i="11"/>
  <c r="AI106" i="11"/>
  <c r="CM107" i="11"/>
  <c r="AI107" i="11"/>
  <c r="CM108" i="11"/>
  <c r="AI108" i="11"/>
  <c r="CH82" i="11"/>
  <c r="AF82" i="11"/>
  <c r="AB81" i="11"/>
  <c r="CH81" i="11" s="1"/>
  <c r="CG93" i="11"/>
  <c r="AE93" i="11"/>
  <c r="CN103" i="11"/>
  <c r="AJ103" i="11"/>
  <c r="CN104" i="11"/>
  <c r="AJ104" i="11"/>
  <c r="CN105" i="11"/>
  <c r="AJ105" i="11"/>
  <c r="CN106" i="11"/>
  <c r="AJ106" i="11"/>
  <c r="CN107" i="11"/>
  <c r="AJ107" i="11"/>
  <c r="CG95" i="11"/>
  <c r="AE95" i="11"/>
  <c r="CG96" i="11"/>
  <c r="AE96" i="11"/>
  <c r="CG97" i="11"/>
  <c r="AE97" i="11"/>
  <c r="CG98" i="11"/>
  <c r="AE98" i="11"/>
  <c r="CG99" i="11"/>
  <c r="AE99" i="11"/>
  <c r="CG100" i="11"/>
  <c r="AE100" i="11"/>
  <c r="CM102" i="11"/>
  <c r="AI102" i="11"/>
  <c r="CA10" i="11"/>
  <c r="W9" i="11"/>
  <c r="CL39" i="11"/>
  <c r="CF38" i="11"/>
  <c r="CF37" i="11" s="1"/>
  <c r="CR55" i="11"/>
  <c r="CL47" i="11"/>
  <c r="CH85" i="11"/>
  <c r="AF85" i="11"/>
  <c r="CH95" i="11"/>
  <c r="AF95" i="11"/>
  <c r="CH96" i="11"/>
  <c r="AF96" i="11"/>
  <c r="CH97" i="11"/>
  <c r="AF97" i="11"/>
  <c r="CH98" i="11"/>
  <c r="AF98" i="11"/>
  <c r="CH99" i="11"/>
  <c r="AF99" i="11"/>
  <c r="CH100" i="11"/>
  <c r="AF100" i="11"/>
  <c r="CN102" i="11"/>
  <c r="AJ102" i="11"/>
  <c r="CH56" i="11"/>
  <c r="AF56" i="11"/>
  <c r="CH58" i="11"/>
  <c r="AF58" i="11"/>
  <c r="CH61" i="11"/>
  <c r="AF61" i="11"/>
  <c r="CH80" i="11"/>
  <c r="AF80" i="11"/>
  <c r="BS87" i="11"/>
  <c r="BS77" i="11" s="1"/>
  <c r="CB10" i="11"/>
  <c r="X9" i="11"/>
  <c r="O75" i="11"/>
  <c r="O76" i="11"/>
  <c r="CH39" i="11"/>
  <c r="AF39" i="11"/>
  <c r="AB38" i="11"/>
  <c r="CH83" i="11"/>
  <c r="AF83" i="11"/>
  <c r="CG80" i="11"/>
  <c r="AE80" i="11"/>
  <c r="CG28" i="11"/>
  <c r="AE28" i="11"/>
  <c r="AA27" i="11"/>
  <c r="CG27" i="11" s="1"/>
  <c r="BZ9" i="11"/>
  <c r="BZ74" i="11" s="1"/>
  <c r="S74" i="11"/>
  <c r="BU9" i="11"/>
  <c r="CG55" i="11"/>
  <c r="AE55" i="11"/>
  <c r="AA47" i="11"/>
  <c r="CG47" i="11" s="1"/>
  <c r="CH93" i="11"/>
  <c r="AF93" i="11"/>
  <c r="CK92" i="11"/>
  <c r="CB101" i="11"/>
  <c r="AB101" i="11"/>
  <c r="CH12" i="11"/>
  <c r="AF12" i="11"/>
  <c r="CH13" i="11"/>
  <c r="AF13" i="11"/>
  <c r="CH14" i="11"/>
  <c r="AF14" i="11"/>
  <c r="CH17" i="11"/>
  <c r="AF17" i="11"/>
  <c r="CH18" i="11"/>
  <c r="AF18" i="11"/>
  <c r="CH19" i="11"/>
  <c r="AF19" i="11"/>
  <c r="CH20" i="11"/>
  <c r="AF20" i="11"/>
  <c r="CH21" i="11"/>
  <c r="AF21" i="11"/>
  <c r="CH22" i="11"/>
  <c r="AF22" i="11"/>
  <c r="CH23" i="11"/>
  <c r="AF23" i="11"/>
  <c r="CH24" i="11"/>
  <c r="AF24" i="11"/>
  <c r="CH25" i="11"/>
  <c r="AF25" i="11"/>
  <c r="CH26" i="11"/>
  <c r="AF26" i="11"/>
  <c r="CG12" i="11"/>
  <c r="AE12" i="11"/>
  <c r="CG13" i="11"/>
  <c r="AE13" i="11"/>
  <c r="CG14" i="11"/>
  <c r="AE14" i="11"/>
  <c r="CG17" i="11"/>
  <c r="AE17" i="11"/>
  <c r="CG18" i="11"/>
  <c r="AE18" i="11"/>
  <c r="CG19" i="11"/>
  <c r="AE19" i="11"/>
  <c r="CG20" i="11"/>
  <c r="AE20" i="11"/>
  <c r="CG21" i="11"/>
  <c r="AE21" i="11"/>
  <c r="CG22" i="11"/>
  <c r="AE22" i="11"/>
  <c r="CG23" i="11"/>
  <c r="AE23" i="11"/>
  <c r="CG24" i="11"/>
  <c r="AE24" i="11"/>
  <c r="CG25" i="11"/>
  <c r="AE25" i="11"/>
  <c r="CG26" i="11"/>
  <c r="AE26" i="11"/>
  <c r="E75" i="11"/>
  <c r="E76" i="11"/>
  <c r="CG39" i="11"/>
  <c r="AE39" i="11"/>
  <c r="AA38" i="11"/>
  <c r="CA78" i="11"/>
  <c r="CK85" i="11"/>
  <c r="CH29" i="11"/>
  <c r="AF29" i="11"/>
  <c r="BY9" i="11"/>
  <c r="BY74" i="11" s="1"/>
  <c r="CG40" i="11"/>
  <c r="AE40" i="11"/>
  <c r="CG42" i="11"/>
  <c r="AE42" i="11"/>
  <c r="CG43" i="11"/>
  <c r="AE43" i="11"/>
  <c r="CG44" i="11"/>
  <c r="AE44" i="11"/>
  <c r="CG45" i="11"/>
  <c r="AE45" i="11"/>
  <c r="CG53" i="11"/>
  <c r="AE53" i="11"/>
  <c r="CB78" i="11"/>
  <c r="CL85" i="11"/>
  <c r="CF84" i="11"/>
  <c r="CK82" i="11"/>
  <c r="CE81" i="11"/>
  <c r="CH28" i="11"/>
  <c r="AF28" i="11"/>
  <c r="AB27" i="11"/>
  <c r="CH27" i="11" s="1"/>
  <c r="CH40" i="11"/>
  <c r="AF40" i="11"/>
  <c r="CH42" i="11"/>
  <c r="AF42" i="11"/>
  <c r="CH43" i="11"/>
  <c r="AF43" i="11"/>
  <c r="CH44" i="11"/>
  <c r="AF44" i="11"/>
  <c r="CH45" i="11"/>
  <c r="AF45" i="11"/>
  <c r="CH53" i="11"/>
  <c r="AF53" i="11"/>
  <c r="CG30" i="11"/>
  <c r="AE30" i="11"/>
  <c r="CG31" i="11"/>
  <c r="AE31" i="11"/>
  <c r="CG32" i="11"/>
  <c r="AE32" i="11"/>
  <c r="CG33" i="11"/>
  <c r="AE33" i="11"/>
  <c r="CG34" i="11"/>
  <c r="AE34" i="11"/>
  <c r="CG35" i="11"/>
  <c r="AE35" i="11"/>
  <c r="CG36" i="11"/>
  <c r="AE36" i="11"/>
  <c r="CL92" i="11"/>
  <c r="CK79" i="11"/>
  <c r="CE78" i="11"/>
  <c r="P75" i="11"/>
  <c r="P76" i="11"/>
  <c r="CG11" i="11"/>
  <c r="AE11" i="11"/>
  <c r="AA10" i="11"/>
  <c r="CG56" i="11"/>
  <c r="AE56" i="11"/>
  <c r="CG58" i="11"/>
  <c r="AE58" i="11"/>
  <c r="CG61" i="11"/>
  <c r="AE61" i="11"/>
  <c r="CV8" i="11"/>
  <c r="CX8" i="11" s="1"/>
  <c r="CT8" i="11"/>
  <c r="CL28" i="11"/>
  <c r="CF27" i="11"/>
  <c r="CU8" i="11"/>
  <c r="CW8" i="11" s="1"/>
  <c r="CS8" i="11"/>
  <c r="CK28" i="11"/>
  <c r="CE27" i="11"/>
  <c r="CH92" i="11"/>
  <c r="AF92" i="11"/>
  <c r="CG83" i="11"/>
  <c r="AE83" i="11"/>
  <c r="CE86" i="11"/>
  <c r="CN109" i="11"/>
  <c r="AJ109" i="11"/>
  <c r="CN110" i="11"/>
  <c r="AJ110" i="11"/>
  <c r="CN111" i="11"/>
  <c r="AJ111" i="11"/>
  <c r="CN112" i="11"/>
  <c r="AJ112" i="11"/>
  <c r="CM109" i="11"/>
  <c r="AI109" i="11"/>
  <c r="CM110" i="11"/>
  <c r="AI110" i="11"/>
  <c r="CM111" i="11"/>
  <c r="AI111" i="11"/>
  <c r="CM112" i="11"/>
  <c r="AI112" i="11"/>
  <c r="CH108" i="11"/>
  <c r="AF108" i="11"/>
  <c r="X84" i="11"/>
  <c r="CB84" i="11" s="1"/>
  <c r="AL112" i="10"/>
  <c r="M112" i="10"/>
  <c r="AL110" i="10"/>
  <c r="M110" i="10"/>
  <c r="AL108" i="10"/>
  <c r="M108" i="10"/>
  <c r="AL105" i="10"/>
  <c r="M105" i="10"/>
  <c r="AL104" i="10"/>
  <c r="M104" i="10"/>
  <c r="AL103" i="10"/>
  <c r="M103" i="10"/>
  <c r="AL102" i="10"/>
  <c r="M102" i="10"/>
  <c r="AL101" i="10"/>
  <c r="M101" i="10"/>
  <c r="AI96" i="10"/>
  <c r="K96" i="10"/>
  <c r="AI95" i="10"/>
  <c r="K95" i="10"/>
  <c r="AK86" i="10"/>
  <c r="AK84" i="10" s="1"/>
  <c r="AI83" i="10"/>
  <c r="K83" i="10"/>
  <c r="AI82" i="10"/>
  <c r="K82" i="10"/>
  <c r="I81" i="10"/>
  <c r="AI81" i="10" s="1"/>
  <c r="AI56" i="10"/>
  <c r="K56" i="10"/>
  <c r="AI55" i="10"/>
  <c r="K55" i="10"/>
  <c r="I47" i="10"/>
  <c r="AI47" i="10" s="1"/>
  <c r="AI45" i="10"/>
  <c r="K45" i="10"/>
  <c r="AI44" i="10"/>
  <c r="K44" i="10"/>
  <c r="AI43" i="10"/>
  <c r="K43" i="10"/>
  <c r="AI42" i="10"/>
  <c r="K42" i="10"/>
  <c r="AG114" i="10"/>
  <c r="AH114" i="10" s="1"/>
  <c r="AI94" i="10"/>
  <c r="K94" i="10"/>
  <c r="AI36" i="10"/>
  <c r="K36" i="10"/>
  <c r="AI34" i="10"/>
  <c r="K34" i="10"/>
  <c r="AI32" i="10"/>
  <c r="K32" i="10"/>
  <c r="AI30" i="10"/>
  <c r="K30" i="10"/>
  <c r="AI28" i="10"/>
  <c r="K28" i="10"/>
  <c r="I27" i="10"/>
  <c r="AI27" i="10" s="1"/>
  <c r="AI25" i="10"/>
  <c r="K25" i="10"/>
  <c r="AI23" i="10"/>
  <c r="K23" i="10"/>
  <c r="AI21" i="10"/>
  <c r="K21" i="10"/>
  <c r="AI19" i="10"/>
  <c r="K19" i="10"/>
  <c r="AI17" i="10"/>
  <c r="K17" i="10"/>
  <c r="AI15" i="10"/>
  <c r="K15" i="10"/>
  <c r="AI13" i="10"/>
  <c r="K13" i="10"/>
  <c r="AI11" i="10"/>
  <c r="K11" i="10"/>
  <c r="I10" i="10"/>
  <c r="AN85" i="10"/>
  <c r="AN82" i="10"/>
  <c r="AK81" i="10"/>
  <c r="AN79" i="10"/>
  <c r="AK78" i="10"/>
  <c r="AN55" i="10"/>
  <c r="AK47" i="10"/>
  <c r="AN39" i="10"/>
  <c r="AK38" i="10"/>
  <c r="AN11" i="10"/>
  <c r="AK10" i="10"/>
  <c r="AP8" i="10"/>
  <c r="AQ8" i="10" s="1"/>
  <c r="AO8" i="10"/>
  <c r="AN28" i="10"/>
  <c r="AK27" i="10"/>
  <c r="AH91" i="10"/>
  <c r="AI128" i="10"/>
  <c r="AL111" i="10"/>
  <c r="M111" i="10"/>
  <c r="AL109" i="10"/>
  <c r="M109" i="10"/>
  <c r="AL107" i="10"/>
  <c r="M107" i="10"/>
  <c r="AL106" i="10"/>
  <c r="M106" i="10"/>
  <c r="AI100" i="10"/>
  <c r="K100" i="10"/>
  <c r="AI99" i="10"/>
  <c r="K99" i="10"/>
  <c r="AI98" i="10"/>
  <c r="K98" i="10"/>
  <c r="AI97" i="10"/>
  <c r="K97" i="10"/>
  <c r="AI93" i="10"/>
  <c r="K93" i="10"/>
  <c r="AI92" i="10"/>
  <c r="K92" i="10"/>
  <c r="I91" i="10"/>
  <c r="AI91" i="10" s="1"/>
  <c r="AI86" i="10"/>
  <c r="K86" i="10"/>
  <c r="AI85" i="10"/>
  <c r="K85" i="10"/>
  <c r="I84" i="10"/>
  <c r="AI84" i="10" s="1"/>
  <c r="AI80" i="10"/>
  <c r="K80" i="10"/>
  <c r="AI79" i="10"/>
  <c r="K79" i="10"/>
  <c r="I78" i="10"/>
  <c r="AI61" i="10"/>
  <c r="K61" i="10"/>
  <c r="AI58" i="10"/>
  <c r="K58" i="10"/>
  <c r="AI53" i="10"/>
  <c r="K53" i="10"/>
  <c r="AI40" i="10"/>
  <c r="K40" i="10"/>
  <c r="AI39" i="10"/>
  <c r="K39" i="10"/>
  <c r="I38" i="10"/>
  <c r="AN92" i="10"/>
  <c r="AK91" i="10"/>
  <c r="AI35" i="10"/>
  <c r="K35" i="10"/>
  <c r="AI33" i="10"/>
  <c r="K33" i="10"/>
  <c r="AI31" i="10"/>
  <c r="K31" i="10"/>
  <c r="AI29" i="10"/>
  <c r="K29" i="10"/>
  <c r="AI26" i="10"/>
  <c r="K26" i="10"/>
  <c r="AI24" i="10"/>
  <c r="K24" i="10"/>
  <c r="AI22" i="10"/>
  <c r="K22" i="10"/>
  <c r="AI20" i="10"/>
  <c r="K20" i="10"/>
  <c r="AI18" i="10"/>
  <c r="K18" i="10"/>
  <c r="AI16" i="10"/>
  <c r="K16" i="10"/>
  <c r="AI14" i="10"/>
  <c r="K14" i="10"/>
  <c r="AI12" i="10"/>
  <c r="K12" i="10"/>
  <c r="AH9" i="10"/>
  <c r="AH84" i="10"/>
  <c r="AH37" i="10"/>
  <c r="AI131" i="9"/>
  <c r="AL111" i="9"/>
  <c r="M111" i="9"/>
  <c r="AL109" i="9"/>
  <c r="M109" i="9"/>
  <c r="AL107" i="9"/>
  <c r="M107" i="9"/>
  <c r="AL106" i="9"/>
  <c r="M106" i="9"/>
  <c r="AI100" i="9"/>
  <c r="K100" i="9"/>
  <c r="AI99" i="9"/>
  <c r="K99" i="9"/>
  <c r="AI98" i="9"/>
  <c r="K98" i="9"/>
  <c r="AI97" i="9"/>
  <c r="K97" i="9"/>
  <c r="AI93" i="9"/>
  <c r="K93" i="9"/>
  <c r="AI92" i="9"/>
  <c r="K92" i="9"/>
  <c r="AI86" i="9"/>
  <c r="K86" i="9"/>
  <c r="AI85" i="9"/>
  <c r="K85" i="9"/>
  <c r="I84" i="9"/>
  <c r="AI84" i="9" s="1"/>
  <c r="AI80" i="9"/>
  <c r="K80" i="9"/>
  <c r="AI79" i="9"/>
  <c r="K79" i="9"/>
  <c r="I78" i="9"/>
  <c r="AI61" i="9"/>
  <c r="K61" i="9"/>
  <c r="AI58" i="9"/>
  <c r="K58" i="9"/>
  <c r="AI53" i="9"/>
  <c r="K53" i="9"/>
  <c r="AI40" i="9"/>
  <c r="K40" i="9"/>
  <c r="AI39" i="9"/>
  <c r="K39" i="9"/>
  <c r="I38" i="9"/>
  <c r="AN92" i="9"/>
  <c r="AK91" i="9"/>
  <c r="AI35" i="9"/>
  <c r="K35" i="9"/>
  <c r="AI33" i="9"/>
  <c r="K33" i="9"/>
  <c r="AI31" i="9"/>
  <c r="K31" i="9"/>
  <c r="AI29" i="9"/>
  <c r="K29" i="9"/>
  <c r="AI26" i="9"/>
  <c r="K26" i="9"/>
  <c r="AI24" i="9"/>
  <c r="K24" i="9"/>
  <c r="AI22" i="9"/>
  <c r="K22" i="9"/>
  <c r="AI20" i="9"/>
  <c r="K20" i="9"/>
  <c r="AI18" i="9"/>
  <c r="K18" i="9"/>
  <c r="AI14" i="9"/>
  <c r="K14" i="9"/>
  <c r="AI12" i="9"/>
  <c r="K12" i="9"/>
  <c r="AA75" i="9"/>
  <c r="AH9" i="9"/>
  <c r="AN28" i="9"/>
  <c r="AK27" i="9"/>
  <c r="AH37" i="9"/>
  <c r="AL112" i="9"/>
  <c r="M112" i="9"/>
  <c r="AL110" i="9"/>
  <c r="M110" i="9"/>
  <c r="AL108" i="9"/>
  <c r="M108" i="9"/>
  <c r="AL105" i="9"/>
  <c r="M105" i="9"/>
  <c r="AL104" i="9"/>
  <c r="M104" i="9"/>
  <c r="AL103" i="9"/>
  <c r="M103" i="9"/>
  <c r="AL102" i="9"/>
  <c r="M102" i="9"/>
  <c r="AL101" i="9"/>
  <c r="M101" i="9"/>
  <c r="AI96" i="9"/>
  <c r="K96" i="9"/>
  <c r="AI95" i="9"/>
  <c r="K95" i="9"/>
  <c r="AK86" i="9"/>
  <c r="AK84" i="9" s="1"/>
  <c r="AI83" i="9"/>
  <c r="K83" i="9"/>
  <c r="AI82" i="9"/>
  <c r="K82" i="9"/>
  <c r="I81" i="9"/>
  <c r="AI81" i="9" s="1"/>
  <c r="AI56" i="9"/>
  <c r="K56" i="9"/>
  <c r="AI55" i="9"/>
  <c r="K55" i="9"/>
  <c r="I47" i="9"/>
  <c r="AI47" i="9" s="1"/>
  <c r="AI45" i="9"/>
  <c r="K45" i="9"/>
  <c r="AI44" i="9"/>
  <c r="K44" i="9"/>
  <c r="AI43" i="9"/>
  <c r="K43" i="9"/>
  <c r="AI42" i="9"/>
  <c r="K42" i="9"/>
  <c r="AD118" i="9"/>
  <c r="AE118" i="9" s="1"/>
  <c r="AG114" i="9"/>
  <c r="AH114" i="9" s="1"/>
  <c r="AI94" i="9"/>
  <c r="AL16" i="9"/>
  <c r="M16" i="9"/>
  <c r="AI36" i="9"/>
  <c r="K36" i="9"/>
  <c r="AI34" i="9"/>
  <c r="K34" i="9"/>
  <c r="AI32" i="9"/>
  <c r="K32" i="9"/>
  <c r="AI30" i="9"/>
  <c r="K30" i="9"/>
  <c r="AI28" i="9"/>
  <c r="K28" i="9"/>
  <c r="I27" i="9"/>
  <c r="AI27" i="9" s="1"/>
  <c r="AI25" i="9"/>
  <c r="K25" i="9"/>
  <c r="AI23" i="9"/>
  <c r="K23" i="9"/>
  <c r="AI21" i="9"/>
  <c r="K21" i="9"/>
  <c r="AI19" i="9"/>
  <c r="K19" i="9"/>
  <c r="AI17" i="9"/>
  <c r="K17" i="9"/>
  <c r="AI13" i="9"/>
  <c r="K13" i="9"/>
  <c r="AI11" i="9"/>
  <c r="K11" i="9"/>
  <c r="I10" i="9"/>
  <c r="AN85" i="9"/>
  <c r="AN82" i="9"/>
  <c r="AK81" i="9"/>
  <c r="AN79" i="9"/>
  <c r="AK78" i="9"/>
  <c r="AN55" i="9"/>
  <c r="AK47" i="9"/>
  <c r="AN39" i="9"/>
  <c r="AK38" i="9"/>
  <c r="BK114" i="9"/>
  <c r="BK87" i="9"/>
  <c r="AA77" i="9"/>
  <c r="AA88" i="9" s="1"/>
  <c r="AN11" i="9"/>
  <c r="AK10" i="9"/>
  <c r="AP8" i="9"/>
  <c r="AQ8" i="9" s="1"/>
  <c r="AO8" i="9"/>
  <c r="AH91" i="9"/>
  <c r="AL112" i="8"/>
  <c r="M112" i="8"/>
  <c r="AL110" i="8"/>
  <c r="M110" i="8"/>
  <c r="AL108" i="8"/>
  <c r="M108" i="8"/>
  <c r="AL105" i="8"/>
  <c r="M105" i="8"/>
  <c r="AL104" i="8"/>
  <c r="M104" i="8"/>
  <c r="AL103" i="8"/>
  <c r="M103" i="8"/>
  <c r="AL102" i="8"/>
  <c r="M102" i="8"/>
  <c r="AL101" i="8"/>
  <c r="M101" i="8"/>
  <c r="AI96" i="8"/>
  <c r="K96" i="8"/>
  <c r="AI95" i="8"/>
  <c r="K95" i="8"/>
  <c r="AK86" i="8"/>
  <c r="AK84" i="8" s="1"/>
  <c r="AI83" i="8"/>
  <c r="K83" i="8"/>
  <c r="AI82" i="8"/>
  <c r="K82" i="8"/>
  <c r="I81" i="8"/>
  <c r="AI81" i="8" s="1"/>
  <c r="AI56" i="8"/>
  <c r="K56" i="8"/>
  <c r="AI55" i="8"/>
  <c r="K55" i="8"/>
  <c r="I47" i="8"/>
  <c r="AI47" i="8" s="1"/>
  <c r="AI45" i="8"/>
  <c r="K45" i="8"/>
  <c r="AI44" i="8"/>
  <c r="K44" i="8"/>
  <c r="AI43" i="8"/>
  <c r="K43" i="8"/>
  <c r="AI42" i="8"/>
  <c r="K42" i="8"/>
  <c r="AI94" i="8"/>
  <c r="K94" i="8"/>
  <c r="AD118" i="8"/>
  <c r="AE118" i="8" s="1"/>
  <c r="AG114" i="8"/>
  <c r="AH114" i="8" s="1"/>
  <c r="AI26" i="8"/>
  <c r="K26" i="8"/>
  <c r="AI25" i="8"/>
  <c r="K25" i="8"/>
  <c r="AA75" i="8"/>
  <c r="AN11" i="8"/>
  <c r="AK10" i="8"/>
  <c r="AH91" i="8"/>
  <c r="AH84" i="8"/>
  <c r="AH37" i="8"/>
  <c r="AI131" i="8"/>
  <c r="AL111" i="8"/>
  <c r="M111" i="8"/>
  <c r="AL109" i="8"/>
  <c r="M109" i="8"/>
  <c r="AL107" i="8"/>
  <c r="M107" i="8"/>
  <c r="AL106" i="8"/>
  <c r="M106" i="8"/>
  <c r="AI100" i="8"/>
  <c r="K100" i="8"/>
  <c r="AI99" i="8"/>
  <c r="K99" i="8"/>
  <c r="AI98" i="8"/>
  <c r="K98" i="8"/>
  <c r="AI97" i="8"/>
  <c r="K97" i="8"/>
  <c r="AI93" i="8"/>
  <c r="K93" i="8"/>
  <c r="AI92" i="8"/>
  <c r="K92" i="8"/>
  <c r="I91" i="8"/>
  <c r="AI91" i="8" s="1"/>
  <c r="AI86" i="8"/>
  <c r="K86" i="8"/>
  <c r="AI85" i="8"/>
  <c r="K85" i="8"/>
  <c r="I84" i="8"/>
  <c r="AI84" i="8" s="1"/>
  <c r="AI80" i="8"/>
  <c r="K80" i="8"/>
  <c r="AI79" i="8"/>
  <c r="K79" i="8"/>
  <c r="I78" i="8"/>
  <c r="AI61" i="8"/>
  <c r="K61" i="8"/>
  <c r="AI58" i="8"/>
  <c r="K58" i="8"/>
  <c r="AI53" i="8"/>
  <c r="K53" i="8"/>
  <c r="AI40" i="8"/>
  <c r="K40" i="8"/>
  <c r="AI39" i="8"/>
  <c r="K39" i="8"/>
  <c r="I38" i="8"/>
  <c r="AN92" i="8"/>
  <c r="AK91" i="8"/>
  <c r="AI36" i="8"/>
  <c r="K36" i="8"/>
  <c r="AI35" i="8"/>
  <c r="K35" i="8"/>
  <c r="AI34" i="8"/>
  <c r="K34" i="8"/>
  <c r="AI33" i="8"/>
  <c r="K33" i="8"/>
  <c r="AI32" i="8"/>
  <c r="K32" i="8"/>
  <c r="AI31" i="8"/>
  <c r="K31" i="8"/>
  <c r="AI30" i="8"/>
  <c r="K30" i="8"/>
  <c r="AI29" i="8"/>
  <c r="K29" i="8"/>
  <c r="AI28" i="8"/>
  <c r="K28" i="8"/>
  <c r="I27" i="8"/>
  <c r="AI27" i="8" s="1"/>
  <c r="AI24" i="8"/>
  <c r="K24" i="8"/>
  <c r="AI23" i="8"/>
  <c r="K23" i="8"/>
  <c r="AI22" i="8"/>
  <c r="K22" i="8"/>
  <c r="AI21" i="8"/>
  <c r="K21" i="8"/>
  <c r="AI20" i="8"/>
  <c r="K20" i="8"/>
  <c r="AI19" i="8"/>
  <c r="K19" i="8"/>
  <c r="AI18" i="8"/>
  <c r="K18" i="8"/>
  <c r="AI17" i="8"/>
  <c r="K17" i="8"/>
  <c r="AI14" i="8"/>
  <c r="K14" i="8"/>
  <c r="AI13" i="8"/>
  <c r="K13" i="8"/>
  <c r="AI12" i="8"/>
  <c r="K12" i="8"/>
  <c r="AI11" i="8"/>
  <c r="K11" i="8"/>
  <c r="I10" i="8"/>
  <c r="AN85" i="8"/>
  <c r="AN82" i="8"/>
  <c r="AK81" i="8"/>
  <c r="AN79" i="8"/>
  <c r="AK78" i="8"/>
  <c r="AN55" i="8"/>
  <c r="AK47" i="8"/>
  <c r="AN39" i="8"/>
  <c r="AK38" i="8"/>
  <c r="BK114" i="8"/>
  <c r="BK87" i="8"/>
  <c r="AA77" i="8"/>
  <c r="AA88" i="8" s="1"/>
  <c r="AN28" i="8"/>
  <c r="AK27" i="8"/>
  <c r="AP8" i="8"/>
  <c r="AQ8" i="8" s="1"/>
  <c r="AO8" i="8"/>
  <c r="M16" i="8"/>
  <c r="AL16" i="8"/>
  <c r="M15" i="8"/>
  <c r="AL15" i="8"/>
  <c r="AH9" i="8"/>
  <c r="Y15" i="5"/>
  <c r="AG15" i="5" s="1"/>
  <c r="AK15" i="5" s="1"/>
  <c r="Y21" i="5"/>
  <c r="AG21" i="5" s="1"/>
  <c r="AK21" i="5" s="1"/>
  <c r="Y18" i="5"/>
  <c r="AG18" i="5" s="1"/>
  <c r="AK18" i="5" s="1"/>
  <c r="BO111" i="5"/>
  <c r="S111" i="5"/>
  <c r="CB96" i="5"/>
  <c r="AB96" i="5"/>
  <c r="CB90" i="5"/>
  <c r="AB90" i="5"/>
  <c r="CA88" i="5"/>
  <c r="AA88" i="5"/>
  <c r="BO86" i="5"/>
  <c r="S86" i="5"/>
  <c r="CB88" i="5"/>
  <c r="AB88" i="5"/>
  <c r="BP85" i="5"/>
  <c r="T85" i="5"/>
  <c r="BP82" i="5"/>
  <c r="T82" i="5"/>
  <c r="BP74" i="5"/>
  <c r="T74" i="5"/>
  <c r="P73" i="5"/>
  <c r="BO71" i="5"/>
  <c r="S71" i="5"/>
  <c r="O70" i="5"/>
  <c r="BO70" i="5" s="1"/>
  <c r="BO68" i="5"/>
  <c r="S68" i="5"/>
  <c r="O67" i="5"/>
  <c r="BE99" i="5"/>
  <c r="BG99" i="5" s="1"/>
  <c r="BG98" i="5"/>
  <c r="BI98" i="5" s="1"/>
  <c r="BK98" i="5" s="1"/>
  <c r="BO85" i="5"/>
  <c r="S85" i="5"/>
  <c r="BO82" i="5"/>
  <c r="S82" i="5"/>
  <c r="BM73" i="5"/>
  <c r="BS74" i="5"/>
  <c r="O73" i="5"/>
  <c r="BO74" i="5"/>
  <c r="S74" i="5"/>
  <c r="BN70" i="5"/>
  <c r="BT71" i="5"/>
  <c r="BP54" i="5"/>
  <c r="T54" i="5"/>
  <c r="P46" i="5"/>
  <c r="BP46" i="5" s="1"/>
  <c r="BP83" i="5"/>
  <c r="T83" i="5"/>
  <c r="BO81" i="5"/>
  <c r="S81" i="5"/>
  <c r="O80" i="5"/>
  <c r="X72" i="5"/>
  <c r="BV72" i="5"/>
  <c r="W69" i="5"/>
  <c r="BU69" i="5"/>
  <c r="BV68" i="5"/>
  <c r="X68" i="5"/>
  <c r="BO57" i="5"/>
  <c r="S57" i="5"/>
  <c r="DU43" i="5"/>
  <c r="BA43" i="5"/>
  <c r="DV43" i="5"/>
  <c r="BT81" i="5"/>
  <c r="BN80" i="5"/>
  <c r="BZ74" i="5"/>
  <c r="BY71" i="5"/>
  <c r="BS70" i="5"/>
  <c r="BY68" i="5"/>
  <c r="BS67" i="5"/>
  <c r="BO42" i="5"/>
  <c r="S42" i="5"/>
  <c r="BO39" i="5"/>
  <c r="S39" i="5"/>
  <c r="BP34" i="5"/>
  <c r="T34" i="5"/>
  <c r="AL26" i="5"/>
  <c r="BO27" i="5"/>
  <c r="S27" i="5"/>
  <c r="BO23" i="5"/>
  <c r="S23" i="5"/>
  <c r="BO16" i="5"/>
  <c r="S16" i="5"/>
  <c r="BO60" i="5"/>
  <c r="S60" i="5"/>
  <c r="W52" i="5"/>
  <c r="BU52" i="5"/>
  <c r="BP39" i="5"/>
  <c r="T39" i="5"/>
  <c r="BO34" i="5"/>
  <c r="S34" i="5"/>
  <c r="BO29" i="5"/>
  <c r="S29" i="5"/>
  <c r="BP27" i="5"/>
  <c r="T27" i="5"/>
  <c r="P26" i="5"/>
  <c r="BP26" i="5" s="1"/>
  <c r="BP23" i="5"/>
  <c r="T23" i="5"/>
  <c r="T21" i="5"/>
  <c r="BP21" i="5"/>
  <c r="BI21" i="5"/>
  <c r="O21" i="5"/>
  <c r="BP18" i="5"/>
  <c r="T18" i="5"/>
  <c r="BI18" i="5"/>
  <c r="O18" i="5"/>
  <c r="T16" i="5"/>
  <c r="BP16" i="5"/>
  <c r="BI14" i="5"/>
  <c r="O14" i="5"/>
  <c r="X13" i="5"/>
  <c r="BV13" i="5"/>
  <c r="BO13" i="5"/>
  <c r="S13" i="5"/>
  <c r="S54" i="5"/>
  <c r="O46" i="5"/>
  <c r="BO46" i="5" s="1"/>
  <c r="BO54" i="5"/>
  <c r="P9" i="5"/>
  <c r="BP10" i="5"/>
  <c r="T10" i="5"/>
  <c r="BI10" i="5"/>
  <c r="O10" i="5"/>
  <c r="K9" i="5"/>
  <c r="S38" i="5"/>
  <c r="O37" i="5"/>
  <c r="X35" i="5"/>
  <c r="BV35" i="5"/>
  <c r="BU32" i="5"/>
  <c r="W32" i="5"/>
  <c r="BY27" i="5"/>
  <c r="BS26" i="5"/>
  <c r="AL9" i="5"/>
  <c r="BZ27" i="5"/>
  <c r="BT26" i="5"/>
  <c r="BY10" i="5"/>
  <c r="BS9" i="5"/>
  <c r="CC7" i="5"/>
  <c r="CE7" i="5" s="1"/>
  <c r="CA7" i="5"/>
  <c r="BN8" i="5"/>
  <c r="CD7" i="5"/>
  <c r="CF7" i="5" s="1"/>
  <c r="CB7" i="5"/>
  <c r="BV90" i="5"/>
  <c r="BI80" i="5"/>
  <c r="AK32" i="5"/>
  <c r="AO32" i="5" s="1"/>
  <c r="U20" i="5"/>
  <c r="Y20" i="5" s="1"/>
  <c r="Q14" i="5"/>
  <c r="U14" i="5" s="1"/>
  <c r="AO34" i="5"/>
  <c r="E34" i="5" s="1"/>
  <c r="AP30" i="5"/>
  <c r="F30" i="5" s="1"/>
  <c r="BB30" i="5" s="1"/>
  <c r="Y30" i="5"/>
  <c r="U25" i="5"/>
  <c r="U22" i="5"/>
  <c r="Y22" i="5" s="1"/>
  <c r="Q19" i="5"/>
  <c r="U19" i="5" s="1"/>
  <c r="Y19" i="5" s="1"/>
  <c r="U17" i="5"/>
  <c r="AG16" i="5"/>
  <c r="AK16" i="5" s="1"/>
  <c r="U12" i="5"/>
  <c r="Y12" i="5" s="1"/>
  <c r="AP32" i="5"/>
  <c r="F32" i="5" s="1"/>
  <c r="BB32" i="5" s="1"/>
  <c r="Y24" i="5"/>
  <c r="AH65" i="5"/>
  <c r="Z65" i="5"/>
  <c r="AP19" i="5"/>
  <c r="F19" i="5" s="1"/>
  <c r="BB19" i="5" s="1"/>
  <c r="AP13" i="5"/>
  <c r="F13" i="5" s="1"/>
  <c r="BB13" i="5" s="1"/>
  <c r="BP111" i="5"/>
  <c r="T111" i="5"/>
  <c r="BU96" i="5"/>
  <c r="W96" i="5"/>
  <c r="BU95" i="5"/>
  <c r="W95" i="5"/>
  <c r="BU94" i="5"/>
  <c r="W94" i="5"/>
  <c r="BU93" i="5"/>
  <c r="W93" i="5"/>
  <c r="BU92" i="5"/>
  <c r="W92" i="5"/>
  <c r="CB94" i="5"/>
  <c r="AB94" i="5"/>
  <c r="CB92" i="5"/>
  <c r="AB92" i="5"/>
  <c r="BV89" i="5"/>
  <c r="X89" i="5"/>
  <c r="BU91" i="5"/>
  <c r="W91" i="5"/>
  <c r="S90" i="5"/>
  <c r="O87" i="5"/>
  <c r="BO90" i="5"/>
  <c r="BU89" i="5"/>
  <c r="W89" i="5"/>
  <c r="BP86" i="5"/>
  <c r="T86" i="5"/>
  <c r="BP84" i="5"/>
  <c r="T84" i="5"/>
  <c r="BT75" i="5"/>
  <c r="BP75" i="5"/>
  <c r="T75" i="5"/>
  <c r="AB95" i="5"/>
  <c r="CB95" i="5"/>
  <c r="AB93" i="5"/>
  <c r="CB93" i="5"/>
  <c r="BO84" i="5"/>
  <c r="S84" i="5"/>
  <c r="BP81" i="5"/>
  <c r="T81" i="5"/>
  <c r="P80" i="5"/>
  <c r="BS75" i="5"/>
  <c r="BO75" i="5"/>
  <c r="S75" i="5"/>
  <c r="BO72" i="5"/>
  <c r="S72" i="5"/>
  <c r="P70" i="5"/>
  <c r="BP70" i="5" s="1"/>
  <c r="BP71" i="5"/>
  <c r="T71" i="5"/>
  <c r="BP69" i="5"/>
  <c r="T69" i="5"/>
  <c r="P67" i="5"/>
  <c r="AB91" i="5"/>
  <c r="CB91" i="5"/>
  <c r="BS81" i="5"/>
  <c r="BM80" i="5"/>
  <c r="DS67" i="5"/>
  <c r="BF99" i="5"/>
  <c r="BH99" i="5" s="1"/>
  <c r="BH98" i="5"/>
  <c r="BJ98" i="5" s="1"/>
  <c r="BL98" i="5" s="1"/>
  <c r="BP60" i="5"/>
  <c r="T60" i="5"/>
  <c r="T55" i="5"/>
  <c r="BP55" i="5"/>
  <c r="BP52" i="5"/>
  <c r="T52" i="5"/>
  <c r="BO44" i="5"/>
  <c r="S44" i="5"/>
  <c r="BO43" i="5"/>
  <c r="S43" i="5"/>
  <c r="BO83" i="5"/>
  <c r="S83" i="5"/>
  <c r="BP38" i="5"/>
  <c r="T38" i="5"/>
  <c r="P37" i="5"/>
  <c r="BP33" i="5"/>
  <c r="T33" i="5"/>
  <c r="BO31" i="5"/>
  <c r="S31" i="5"/>
  <c r="BP29" i="5"/>
  <c r="T29" i="5"/>
  <c r="BV28" i="5"/>
  <c r="X28" i="5"/>
  <c r="BO24" i="5"/>
  <c r="S24" i="5"/>
  <c r="BP19" i="5"/>
  <c r="T19" i="5"/>
  <c r="BO55" i="5"/>
  <c r="S55" i="5"/>
  <c r="BS46" i="5"/>
  <c r="BY54" i="5"/>
  <c r="BP42" i="5"/>
  <c r="T42" i="5"/>
  <c r="BO41" i="5"/>
  <c r="S41" i="5"/>
  <c r="BM38" i="5"/>
  <c r="BG37" i="5"/>
  <c r="BG36" i="5" s="1"/>
  <c r="BO35" i="5"/>
  <c r="S35" i="5"/>
  <c r="BO33" i="5"/>
  <c r="S33" i="5"/>
  <c r="BP32" i="5"/>
  <c r="T32" i="5"/>
  <c r="BP31" i="5"/>
  <c r="T31" i="5"/>
  <c r="BO30" i="5"/>
  <c r="S30" i="5"/>
  <c r="T22" i="5"/>
  <c r="BP22" i="5"/>
  <c r="BI22" i="5"/>
  <c r="O22" i="5"/>
  <c r="T17" i="5"/>
  <c r="BP17" i="5"/>
  <c r="BI17" i="5"/>
  <c r="O17" i="5"/>
  <c r="BI15" i="5"/>
  <c r="O15" i="5"/>
  <c r="BP12" i="5"/>
  <c r="T12" i="5"/>
  <c r="O12" i="5"/>
  <c r="BI12" i="5"/>
  <c r="BV57" i="5"/>
  <c r="X57" i="5"/>
  <c r="BZ54" i="5"/>
  <c r="BT46" i="5"/>
  <c r="BT36" i="5" s="1"/>
  <c r="X44" i="5"/>
  <c r="BV44" i="5"/>
  <c r="X43" i="5"/>
  <c r="BV43" i="5"/>
  <c r="DV81" i="5"/>
  <c r="DU81" i="5"/>
  <c r="BA81" i="5"/>
  <c r="E80" i="5"/>
  <c r="S11" i="5"/>
  <c r="BO11" i="5"/>
  <c r="Q10" i="5"/>
  <c r="M9" i="5"/>
  <c r="X41" i="5"/>
  <c r="BV41" i="5"/>
  <c r="CF38" i="5"/>
  <c r="BZ37" i="5"/>
  <c r="X30" i="5"/>
  <c r="BV30" i="5"/>
  <c r="AB24" i="5"/>
  <c r="CB24" i="5"/>
  <c r="BP11" i="5"/>
  <c r="T11" i="5"/>
  <c r="DU37" i="5"/>
  <c r="BA37" i="5"/>
  <c r="E36" i="5"/>
  <c r="DV37" i="5"/>
  <c r="AB25" i="5"/>
  <c r="CB25" i="5"/>
  <c r="X20" i="5"/>
  <c r="BV20" i="5"/>
  <c r="BT9" i="5"/>
  <c r="BZ10" i="5"/>
  <c r="BN73" i="5"/>
  <c r="O20" i="5"/>
  <c r="O19" i="5"/>
  <c r="AP28" i="5"/>
  <c r="AP22" i="5"/>
  <c r="F22" i="5" s="1"/>
  <c r="BB22" i="5" s="1"/>
  <c r="AP21" i="5"/>
  <c r="F21" i="5" s="1"/>
  <c r="BB21" i="5" s="1"/>
  <c r="AP18" i="5"/>
  <c r="F18" i="5" s="1"/>
  <c r="BB18" i="5" s="1"/>
  <c r="AP17" i="5"/>
  <c r="F17" i="5" s="1"/>
  <c r="BB17" i="5" s="1"/>
  <c r="AP16" i="5"/>
  <c r="F16" i="5" s="1"/>
  <c r="BB16" i="5" s="1"/>
  <c r="U13" i="5"/>
  <c r="AD65" i="5"/>
  <c r="BI38" i="5"/>
  <c r="AP25" i="5"/>
  <c r="F25" i="5" s="1"/>
  <c r="BB25" i="5" s="1"/>
  <c r="AP24" i="5"/>
  <c r="F24" i="5" s="1"/>
  <c r="BB24" i="5" s="1"/>
  <c r="AP12" i="5"/>
  <c r="F12" i="5" s="1"/>
  <c r="BB12" i="5" s="1"/>
  <c r="BN36" i="5"/>
  <c r="BN76" i="5" s="1"/>
  <c r="AP10" i="5"/>
  <c r="J65" i="5" l="1"/>
  <c r="BI76" i="8"/>
  <c r="BB76" i="10"/>
  <c r="DP65" i="5"/>
  <c r="BA74" i="1"/>
  <c r="BA87" i="1"/>
  <c r="DP77" i="5"/>
  <c r="C76" i="9"/>
  <c r="DO76" i="11"/>
  <c r="BJ75" i="10"/>
  <c r="BJ88" i="10"/>
  <c r="E12" i="14"/>
  <c r="X87" i="5"/>
  <c r="N76" i="9"/>
  <c r="AM75" i="10"/>
  <c r="DG65" i="5"/>
  <c r="AX65" i="5"/>
  <c r="K94" i="9"/>
  <c r="N76" i="10"/>
  <c r="V76" i="9"/>
  <c r="AA87" i="10"/>
  <c r="BK37" i="10"/>
  <c r="AA74" i="10"/>
  <c r="D74" i="9"/>
  <c r="D63" i="5"/>
  <c r="D64" i="5" s="1"/>
  <c r="R75" i="8"/>
  <c r="AC65" i="5"/>
  <c r="K36" i="5"/>
  <c r="N76" i="8"/>
  <c r="BL9" i="9"/>
  <c r="W87" i="1"/>
  <c r="W77" i="1" s="1"/>
  <c r="AE87" i="10"/>
  <c r="AE77" i="10" s="1"/>
  <c r="P75" i="10"/>
  <c r="BE76" i="10"/>
  <c r="BH76" i="8"/>
  <c r="AE87" i="9"/>
  <c r="AE77" i="9" s="1"/>
  <c r="V75" i="10"/>
  <c r="AY66" i="5"/>
  <c r="DS76" i="5"/>
  <c r="DO118" i="11"/>
  <c r="G74" i="10"/>
  <c r="AE74" i="9"/>
  <c r="AY63" i="5"/>
  <c r="AY64" i="5" s="1"/>
  <c r="I63" i="5"/>
  <c r="M15" i="9"/>
  <c r="AJ76" i="8"/>
  <c r="BJ76" i="8"/>
  <c r="BJ75" i="8"/>
  <c r="T77" i="11"/>
  <c r="DS36" i="5"/>
  <c r="CC65" i="5"/>
  <c r="BL91" i="8"/>
  <c r="AB91" i="8"/>
  <c r="DU19" i="1"/>
  <c r="DV15" i="1"/>
  <c r="DU15" i="1"/>
  <c r="AP76" i="8"/>
  <c r="R64" i="5"/>
  <c r="R65" i="5"/>
  <c r="BI88" i="9"/>
  <c r="BI76" i="9"/>
  <c r="G74" i="9"/>
  <c r="AW76" i="5"/>
  <c r="AW66" i="5" s="1"/>
  <c r="AD76" i="10"/>
  <c r="AS76" i="9"/>
  <c r="AG76" i="9"/>
  <c r="L76" i="10"/>
  <c r="Z76" i="9"/>
  <c r="DB64" i="5"/>
  <c r="DB65" i="5"/>
  <c r="CF87" i="1"/>
  <c r="CF77" i="1" s="1"/>
  <c r="DU118" i="1"/>
  <c r="DT77" i="1"/>
  <c r="DT88" i="1" s="1"/>
  <c r="DS77" i="1"/>
  <c r="DU94" i="1"/>
  <c r="DU92" i="1"/>
  <c r="DV13" i="1"/>
  <c r="DU50" i="1"/>
  <c r="DU21" i="1"/>
  <c r="DV34" i="1"/>
  <c r="DU91" i="1"/>
  <c r="DV86" i="1"/>
  <c r="DV81" i="1"/>
  <c r="DV71" i="1"/>
  <c r="DV66" i="1"/>
  <c r="DU61" i="1"/>
  <c r="DV44" i="1"/>
  <c r="DV50" i="1"/>
  <c r="DV41" i="1"/>
  <c r="DV35" i="1"/>
  <c r="DV31" i="1"/>
  <c r="DV27" i="1"/>
  <c r="DU22" i="1"/>
  <c r="DV60" i="1"/>
  <c r="DU41" i="1"/>
  <c r="DU31" i="1"/>
  <c r="DU13" i="1"/>
  <c r="DU26" i="1"/>
  <c r="DU10" i="1"/>
  <c r="DU11" i="1"/>
  <c r="DU86" i="1"/>
  <c r="DU81" i="1"/>
  <c r="DU71" i="1"/>
  <c r="DU66" i="1"/>
  <c r="DU44" i="1"/>
  <c r="DU35" i="1"/>
  <c r="DU27" i="1"/>
  <c r="DV39" i="1"/>
  <c r="DU20" i="1"/>
  <c r="DU12" i="1"/>
  <c r="DU103" i="1"/>
  <c r="DV84" i="1"/>
  <c r="DV80" i="1"/>
  <c r="DV70" i="1"/>
  <c r="DV65" i="1"/>
  <c r="DV59" i="1"/>
  <c r="DV45" i="1"/>
  <c r="DV48" i="1"/>
  <c r="DV30" i="1"/>
  <c r="DU101" i="1"/>
  <c r="DU84" i="1"/>
  <c r="DU80" i="1"/>
  <c r="DU70" i="1"/>
  <c r="DU65" i="1"/>
  <c r="DU59" i="1"/>
  <c r="DU45" i="1"/>
  <c r="DU48" i="1"/>
  <c r="DU39" i="1"/>
  <c r="DU34" i="1"/>
  <c r="DU30" i="1"/>
  <c r="DU25" i="1"/>
  <c r="DU18" i="1"/>
  <c r="DV83" i="1"/>
  <c r="DV78" i="1"/>
  <c r="DV69" i="1"/>
  <c r="DV64" i="1"/>
  <c r="DV58" i="1"/>
  <c r="DU53" i="1"/>
  <c r="DV46" i="1"/>
  <c r="DV38" i="1"/>
  <c r="DV33" i="1"/>
  <c r="DV29" i="1"/>
  <c r="DV24" i="1"/>
  <c r="DV17" i="1"/>
  <c r="DU83" i="1"/>
  <c r="DU78" i="1"/>
  <c r="DU69" i="1"/>
  <c r="DU64" i="1"/>
  <c r="DU58" i="1"/>
  <c r="DV52" i="1"/>
  <c r="DU46" i="1"/>
  <c r="DU38" i="1"/>
  <c r="DU33" i="1"/>
  <c r="DU29" i="1"/>
  <c r="DU24" i="1"/>
  <c r="DU17" i="1"/>
  <c r="DV82" i="1"/>
  <c r="DV73" i="1"/>
  <c r="DV68" i="1"/>
  <c r="DV63" i="1"/>
  <c r="DV56" i="1"/>
  <c r="DU52" i="1"/>
  <c r="DV42" i="1"/>
  <c r="DV37" i="1"/>
  <c r="DV32" i="1"/>
  <c r="DV28" i="1"/>
  <c r="DV23" i="1"/>
  <c r="DV16" i="1"/>
  <c r="DU82" i="1"/>
  <c r="DU73" i="1"/>
  <c r="DU68" i="1"/>
  <c r="DU63" i="1"/>
  <c r="DU56" i="1"/>
  <c r="DV51" i="1"/>
  <c r="DU42" i="1"/>
  <c r="DU37" i="1"/>
  <c r="DU32" i="1"/>
  <c r="DU28" i="1"/>
  <c r="DU23" i="1"/>
  <c r="DU16" i="1"/>
  <c r="DU95" i="1"/>
  <c r="DV26" i="1"/>
  <c r="DV62" i="1"/>
  <c r="DU62" i="1"/>
  <c r="DV57" i="1"/>
  <c r="DV55" i="1"/>
  <c r="DU57" i="1"/>
  <c r="DU55" i="1"/>
  <c r="DV12" i="1"/>
  <c r="DV11" i="1"/>
  <c r="DV10" i="1"/>
  <c r="BB77" i="1"/>
  <c r="DV87" i="1"/>
  <c r="DA64" i="5"/>
  <c r="DA65" i="5"/>
  <c r="BP80" i="5"/>
  <c r="BL91" i="10"/>
  <c r="AB91" i="10"/>
  <c r="I74" i="1"/>
  <c r="BY87" i="1"/>
  <c r="BY77" i="1" s="1"/>
  <c r="BZ74" i="1"/>
  <c r="DD74" i="1"/>
  <c r="BE87" i="1"/>
  <c r="BE77" i="1" s="1"/>
  <c r="DV14" i="1"/>
  <c r="DU14" i="1"/>
  <c r="DV98" i="1"/>
  <c r="DV100" i="1"/>
  <c r="DU98" i="1"/>
  <c r="DU100" i="1"/>
  <c r="DV97" i="1"/>
  <c r="DV99" i="1"/>
  <c r="DU97" i="1"/>
  <c r="DU99" i="1"/>
  <c r="CX87" i="1"/>
  <c r="CX77" i="1" s="1"/>
  <c r="DN75" i="11"/>
  <c r="DR74" i="1"/>
  <c r="DR76" i="1" s="1"/>
  <c r="CR87" i="1"/>
  <c r="CR77" i="1" s="1"/>
  <c r="DN64" i="5"/>
  <c r="DN65" i="5"/>
  <c r="I76" i="5"/>
  <c r="I66" i="5" s="1"/>
  <c r="CP64" i="5"/>
  <c r="CP65" i="5"/>
  <c r="AF37" i="8"/>
  <c r="G87" i="8"/>
  <c r="S28" i="5"/>
  <c r="U28" i="5"/>
  <c r="U26" i="5" s="1"/>
  <c r="DP118" i="11"/>
  <c r="F75" i="9"/>
  <c r="G74" i="8"/>
  <c r="G75" i="8" s="1"/>
  <c r="CC110" i="1"/>
  <c r="AS76" i="10"/>
  <c r="J76" i="9"/>
  <c r="AM87" i="1"/>
  <c r="AM77" i="1" s="1"/>
  <c r="AP26" i="5"/>
  <c r="S87" i="1"/>
  <c r="S77" i="1" s="1"/>
  <c r="AE87" i="1"/>
  <c r="AE77" i="1" s="1"/>
  <c r="BM74" i="1"/>
  <c r="AJ76" i="10"/>
  <c r="DP87" i="1"/>
  <c r="DP77" i="1" s="1"/>
  <c r="BR64" i="5"/>
  <c r="BR65" i="5"/>
  <c r="CD64" i="5"/>
  <c r="CD65" i="5"/>
  <c r="AD75" i="9"/>
  <c r="AD76" i="9"/>
  <c r="DP74" i="1"/>
  <c r="DP75" i="1" s="1"/>
  <c r="AY87" i="1"/>
  <c r="AY77" i="1" s="1"/>
  <c r="DQ87" i="1"/>
  <c r="DQ77" i="1" s="1"/>
  <c r="BT74" i="1"/>
  <c r="CL74" i="1"/>
  <c r="CK87" i="1"/>
  <c r="CK77" i="1" s="1"/>
  <c r="DQ74" i="1"/>
  <c r="DQ76" i="1" s="1"/>
  <c r="DO74" i="1"/>
  <c r="DO75" i="1" s="1"/>
  <c r="DO87" i="1"/>
  <c r="DO77" i="1" s="1"/>
  <c r="DJ74" i="1"/>
  <c r="O74" i="1"/>
  <c r="K87" i="1"/>
  <c r="K77" i="1" s="1"/>
  <c r="AI87" i="1"/>
  <c r="AI77" i="1" s="1"/>
  <c r="DI87" i="1"/>
  <c r="DI77" i="1" s="1"/>
  <c r="AQ87" i="1"/>
  <c r="AQ77" i="1" s="1"/>
  <c r="BS87" i="1"/>
  <c r="BS77" i="1" s="1"/>
  <c r="BN87" i="1"/>
  <c r="BN77" i="1" s="1"/>
  <c r="CE87" i="1"/>
  <c r="CE77" i="1" s="1"/>
  <c r="BH74" i="1"/>
  <c r="BG87" i="1"/>
  <c r="BG77" i="1" s="1"/>
  <c r="DC87" i="1"/>
  <c r="DC77" i="1" s="1"/>
  <c r="AA74" i="1"/>
  <c r="AA87" i="1"/>
  <c r="AA77" i="1" s="1"/>
  <c r="CQ87" i="1"/>
  <c r="CQ77" i="1" s="1"/>
  <c r="CW74" i="1"/>
  <c r="AU74" i="1"/>
  <c r="AU87" i="1"/>
  <c r="AU77" i="1" s="1"/>
  <c r="Z111" i="1"/>
  <c r="AD111" i="1" s="1"/>
  <c r="AO18" i="5"/>
  <c r="E18" i="5" s="1"/>
  <c r="BY87" i="11"/>
  <c r="BY77" i="11" s="1"/>
  <c r="Z76" i="10"/>
  <c r="H63" i="5"/>
  <c r="H76" i="5"/>
  <c r="H66" i="5" s="1"/>
  <c r="AP75" i="9"/>
  <c r="AP76" i="9"/>
  <c r="X91" i="11"/>
  <c r="CB91" i="11" s="1"/>
  <c r="CB94" i="11"/>
  <c r="AB94" i="11"/>
  <c r="DR63" i="5"/>
  <c r="DT8" i="5"/>
  <c r="DR76" i="5"/>
  <c r="DR66" i="5" s="1"/>
  <c r="BC64" i="5"/>
  <c r="BC65" i="5"/>
  <c r="AG12" i="5"/>
  <c r="AK12" i="5" s="1"/>
  <c r="O26" i="5"/>
  <c r="BO26" i="5" s="1"/>
  <c r="AE74" i="10"/>
  <c r="BJ46" i="5"/>
  <c r="L36" i="5"/>
  <c r="L63" i="5" s="1"/>
  <c r="BB75" i="9"/>
  <c r="BB76" i="9"/>
  <c r="BB36" i="5"/>
  <c r="G63" i="5"/>
  <c r="G76" i="5"/>
  <c r="G66" i="5" s="1"/>
  <c r="BJ8" i="5"/>
  <c r="AW64" i="5"/>
  <c r="AW65" i="5"/>
  <c r="AO21" i="5"/>
  <c r="E21" i="5" s="1"/>
  <c r="BA21" i="5" s="1"/>
  <c r="AG20" i="5"/>
  <c r="BJ75" i="9"/>
  <c r="BJ76" i="9"/>
  <c r="AZ63" i="5"/>
  <c r="AZ76" i="5"/>
  <c r="DT36" i="5"/>
  <c r="BJ88" i="9"/>
  <c r="F75" i="8"/>
  <c r="F76" i="8"/>
  <c r="AV75" i="9"/>
  <c r="AV76" i="9"/>
  <c r="DU87" i="5"/>
  <c r="BA87" i="5"/>
  <c r="DV87" i="5"/>
  <c r="AL114" i="10"/>
  <c r="I114" i="10"/>
  <c r="J114" i="10" s="1"/>
  <c r="K114" i="10" s="1"/>
  <c r="AO114" i="10" s="1"/>
  <c r="AG22" i="5"/>
  <c r="AK22" i="5" s="1"/>
  <c r="AO22" i="5" s="1"/>
  <c r="E32" i="5"/>
  <c r="DU32" i="5" s="1"/>
  <c r="BO73" i="5"/>
  <c r="AH74" i="8"/>
  <c r="AH75" i="8" s="1"/>
  <c r="AK37" i="8"/>
  <c r="AK37" i="9"/>
  <c r="AH87" i="10"/>
  <c r="S25" i="5"/>
  <c r="BU25" i="5" s="1"/>
  <c r="BH75" i="9"/>
  <c r="BH76" i="9"/>
  <c r="DU67" i="5"/>
  <c r="DV67" i="5"/>
  <c r="BA67" i="5"/>
  <c r="AS64" i="5"/>
  <c r="AS65" i="5"/>
  <c r="C64" i="5"/>
  <c r="C65" i="5"/>
  <c r="BX112" i="1"/>
  <c r="Z112" i="1"/>
  <c r="BQ75" i="11"/>
  <c r="BW112" i="1"/>
  <c r="Y112" i="1"/>
  <c r="AD109" i="1"/>
  <c r="CD109" i="1"/>
  <c r="CI110" i="1"/>
  <c r="AG110" i="1"/>
  <c r="CI109" i="1"/>
  <c r="AG109" i="1"/>
  <c r="DU87" i="1"/>
  <c r="CO111" i="1"/>
  <c r="AK111" i="1"/>
  <c r="AD110" i="1"/>
  <c r="CD110" i="1"/>
  <c r="AM75" i="9"/>
  <c r="AM76" i="9"/>
  <c r="AF9" i="10"/>
  <c r="G87" i="10"/>
  <c r="AH87" i="9"/>
  <c r="AH77" i="9" s="1"/>
  <c r="AH77" i="10"/>
  <c r="U117" i="8"/>
  <c r="U116" i="8"/>
  <c r="W116" i="8" s="1"/>
  <c r="U115" i="8"/>
  <c r="W115" i="8" s="1"/>
  <c r="CF94" i="11"/>
  <c r="BZ91" i="11"/>
  <c r="AA94" i="11"/>
  <c r="CA94" i="11"/>
  <c r="W91" i="11"/>
  <c r="CA91" i="11" s="1"/>
  <c r="CE94" i="11"/>
  <c r="BY91" i="11"/>
  <c r="AK37" i="10"/>
  <c r="AF37" i="9"/>
  <c r="G87" i="9"/>
  <c r="AC75" i="10"/>
  <c r="AC76" i="10"/>
  <c r="G75" i="9"/>
  <c r="G76" i="9"/>
  <c r="BL37" i="9"/>
  <c r="AB37" i="9"/>
  <c r="D87" i="9"/>
  <c r="BL47" i="8"/>
  <c r="AB47" i="8"/>
  <c r="D37" i="8"/>
  <c r="D74" i="8" s="1"/>
  <c r="BL9" i="8"/>
  <c r="AB9" i="8"/>
  <c r="BL47" i="10"/>
  <c r="AB47" i="10"/>
  <c r="D37" i="10"/>
  <c r="D74" i="10" s="1"/>
  <c r="D75" i="9"/>
  <c r="D76" i="9"/>
  <c r="BI114" i="1"/>
  <c r="BE118" i="11"/>
  <c r="BG118" i="11" s="1"/>
  <c r="BG114" i="11"/>
  <c r="AE75" i="8"/>
  <c r="AE76" i="8"/>
  <c r="BM12" i="11"/>
  <c r="BG76" i="11"/>
  <c r="BG75" i="11"/>
  <c r="BL9" i="10"/>
  <c r="AB9" i="10"/>
  <c r="L118" i="1"/>
  <c r="N114" i="1"/>
  <c r="H114" i="8"/>
  <c r="AL114" i="8" s="1"/>
  <c r="J118" i="11"/>
  <c r="L114" i="11"/>
  <c r="BJ114" i="11" s="1"/>
  <c r="AH87" i="8"/>
  <c r="AH77" i="8" s="1"/>
  <c r="BL114" i="11"/>
  <c r="BK114" i="11"/>
  <c r="G75" i="10"/>
  <c r="G76" i="10"/>
  <c r="BN12" i="11"/>
  <c r="BH76" i="11"/>
  <c r="BH75" i="11"/>
  <c r="BJ114" i="1"/>
  <c r="BH114" i="11"/>
  <c r="BF118" i="11"/>
  <c r="BH118" i="11" s="1"/>
  <c r="K118" i="1"/>
  <c r="M114" i="1"/>
  <c r="K114" i="11"/>
  <c r="BI114" i="11" s="1"/>
  <c r="I118" i="11"/>
  <c r="CN108" i="11"/>
  <c r="AJ108" i="11"/>
  <c r="CS112" i="11"/>
  <c r="AM112" i="11"/>
  <c r="CS111" i="11"/>
  <c r="AM111" i="11"/>
  <c r="CS110" i="11"/>
  <c r="AM110" i="11"/>
  <c r="CS109" i="11"/>
  <c r="AM109" i="11"/>
  <c r="CT112" i="11"/>
  <c r="AN112" i="11"/>
  <c r="CT111" i="11"/>
  <c r="AN111" i="11"/>
  <c r="CT110" i="11"/>
  <c r="AN110" i="11"/>
  <c r="CT109" i="11"/>
  <c r="AN109" i="11"/>
  <c r="CK86" i="11"/>
  <c r="CK84" i="11" s="1"/>
  <c r="CM83" i="11"/>
  <c r="AI83" i="11"/>
  <c r="CQ28" i="11"/>
  <c r="CK27" i="11"/>
  <c r="DA8" i="11"/>
  <c r="DC8" i="11" s="1"/>
  <c r="CY8" i="11"/>
  <c r="CR28" i="11"/>
  <c r="CL27" i="11"/>
  <c r="DB8" i="11"/>
  <c r="DD8" i="11" s="1"/>
  <c r="CZ8" i="11"/>
  <c r="CM11" i="11"/>
  <c r="AI11" i="11"/>
  <c r="AE10" i="11"/>
  <c r="CM36" i="11"/>
  <c r="AI36" i="11"/>
  <c r="CM35" i="11"/>
  <c r="AI35" i="11"/>
  <c r="CM34" i="11"/>
  <c r="AI34" i="11"/>
  <c r="CM33" i="11"/>
  <c r="AI33" i="11"/>
  <c r="CM32" i="11"/>
  <c r="AI32" i="11"/>
  <c r="CM31" i="11"/>
  <c r="AI31" i="11"/>
  <c r="CM30" i="11"/>
  <c r="AI30" i="11"/>
  <c r="CN53" i="11"/>
  <c r="AJ53" i="11"/>
  <c r="CN45" i="11"/>
  <c r="AJ45" i="11"/>
  <c r="CN44" i="11"/>
  <c r="AJ44" i="11"/>
  <c r="CN43" i="11"/>
  <c r="AJ43" i="11"/>
  <c r="CN42" i="11"/>
  <c r="AJ42" i="11"/>
  <c r="CN40" i="11"/>
  <c r="AJ40" i="11"/>
  <c r="CQ82" i="11"/>
  <c r="CK81" i="11"/>
  <c r="CR85" i="11"/>
  <c r="CQ85" i="11"/>
  <c r="CM39" i="11"/>
  <c r="AI39" i="11"/>
  <c r="AE38" i="11"/>
  <c r="CM26" i="11"/>
  <c r="AI26" i="11"/>
  <c r="CM25" i="11"/>
  <c r="AI25" i="11"/>
  <c r="CM24" i="11"/>
  <c r="AI24" i="11"/>
  <c r="CM23" i="11"/>
  <c r="AI23" i="11"/>
  <c r="CM22" i="11"/>
  <c r="AI22" i="11"/>
  <c r="CM21" i="11"/>
  <c r="AI21" i="11"/>
  <c r="CM20" i="11"/>
  <c r="AI20" i="11"/>
  <c r="CM19" i="11"/>
  <c r="AI19" i="11"/>
  <c r="CM18" i="11"/>
  <c r="AI18" i="11"/>
  <c r="CM17" i="11"/>
  <c r="AI17" i="11"/>
  <c r="CM14" i="11"/>
  <c r="AI14" i="11"/>
  <c r="CM13" i="11"/>
  <c r="AI13" i="11"/>
  <c r="CM12" i="11"/>
  <c r="AI12" i="11"/>
  <c r="CN26" i="11"/>
  <c r="AJ26" i="11"/>
  <c r="CN25" i="11"/>
  <c r="AJ25" i="11"/>
  <c r="CN24" i="11"/>
  <c r="AJ24" i="11"/>
  <c r="CN23" i="11"/>
  <c r="AJ23" i="11"/>
  <c r="CN22" i="11"/>
  <c r="AJ22" i="11"/>
  <c r="CN21" i="11"/>
  <c r="AJ21" i="11"/>
  <c r="CN20" i="11"/>
  <c r="AJ20" i="11"/>
  <c r="CN19" i="11"/>
  <c r="AJ19" i="11"/>
  <c r="CN18" i="11"/>
  <c r="AJ18" i="11"/>
  <c r="CN17" i="11"/>
  <c r="AJ17" i="11"/>
  <c r="CN14" i="11"/>
  <c r="AJ14" i="11"/>
  <c r="CN13" i="11"/>
  <c r="AJ13" i="11"/>
  <c r="CN12" i="11"/>
  <c r="AJ12" i="11"/>
  <c r="CH101" i="11"/>
  <c r="AF101" i="11"/>
  <c r="CN93" i="11"/>
  <c r="AJ93" i="11"/>
  <c r="S75" i="11"/>
  <c r="S76" i="11"/>
  <c r="CM28" i="11"/>
  <c r="AI28" i="11"/>
  <c r="AE27" i="11"/>
  <c r="CM27" i="11" s="1"/>
  <c r="CM80" i="11"/>
  <c r="AI80" i="11"/>
  <c r="CN83" i="11"/>
  <c r="AJ83" i="11"/>
  <c r="CH38" i="11"/>
  <c r="AB37" i="11"/>
  <c r="CH37" i="11" s="1"/>
  <c r="CN80" i="11"/>
  <c r="AJ80" i="11"/>
  <c r="CN61" i="11"/>
  <c r="AJ61" i="11"/>
  <c r="CN58" i="11"/>
  <c r="AJ58" i="11"/>
  <c r="CN56" i="11"/>
  <c r="AJ56" i="11"/>
  <c r="CT102" i="11"/>
  <c r="AN102" i="11"/>
  <c r="CN100" i="11"/>
  <c r="AJ100" i="11"/>
  <c r="CN99" i="11"/>
  <c r="AJ99" i="11"/>
  <c r="CN98" i="11"/>
  <c r="AJ98" i="11"/>
  <c r="CN97" i="11"/>
  <c r="AJ97" i="11"/>
  <c r="CN96" i="11"/>
  <c r="AJ96" i="11"/>
  <c r="CN95" i="11"/>
  <c r="AJ95" i="11"/>
  <c r="CX55" i="11"/>
  <c r="CR47" i="11"/>
  <c r="CR39" i="11"/>
  <c r="CL38" i="11"/>
  <c r="CL37" i="11" s="1"/>
  <c r="CS102" i="11"/>
  <c r="AM102" i="11"/>
  <c r="CM100" i="11"/>
  <c r="AI100" i="11"/>
  <c r="CM99" i="11"/>
  <c r="AI99" i="11"/>
  <c r="CM98" i="11"/>
  <c r="AI98" i="11"/>
  <c r="CM97" i="11"/>
  <c r="AI97" i="11"/>
  <c r="CM96" i="11"/>
  <c r="AI96" i="11"/>
  <c r="CM95" i="11"/>
  <c r="AI95" i="11"/>
  <c r="CT107" i="11"/>
  <c r="AN107" i="11"/>
  <c r="CT106" i="11"/>
  <c r="AN106" i="11"/>
  <c r="CT105" i="11"/>
  <c r="AN105" i="11"/>
  <c r="CT104" i="11"/>
  <c r="AN104" i="11"/>
  <c r="CT103" i="11"/>
  <c r="AN103" i="11"/>
  <c r="CM93" i="11"/>
  <c r="AI93" i="11"/>
  <c r="CN79" i="11"/>
  <c r="AJ79" i="11"/>
  <c r="AF78" i="11"/>
  <c r="CE9" i="11"/>
  <c r="CE74" i="11" s="1"/>
  <c r="CG78" i="11"/>
  <c r="CR82" i="11"/>
  <c r="CL81" i="11"/>
  <c r="CR79" i="11"/>
  <c r="CL78" i="11"/>
  <c r="CR11" i="11"/>
  <c r="CL10" i="11"/>
  <c r="CW55" i="11"/>
  <c r="CQ47" i="11"/>
  <c r="CQ39" i="11"/>
  <c r="CK38" i="11"/>
  <c r="CK37" i="11" s="1"/>
  <c r="CM92" i="11"/>
  <c r="AI92" i="11"/>
  <c r="CH10" i="11"/>
  <c r="AB9" i="11"/>
  <c r="BZ87" i="11"/>
  <c r="BZ77" i="11" s="1"/>
  <c r="CN92" i="11"/>
  <c r="AJ92" i="11"/>
  <c r="CM61" i="11"/>
  <c r="AI61" i="11"/>
  <c r="CM58" i="11"/>
  <c r="AI58" i="11"/>
  <c r="CM56" i="11"/>
  <c r="AI56" i="11"/>
  <c r="CG10" i="11"/>
  <c r="AA9" i="11"/>
  <c r="CQ79" i="11"/>
  <c r="CK78" i="11"/>
  <c r="CR92" i="11"/>
  <c r="CN28" i="11"/>
  <c r="AJ28" i="11"/>
  <c r="AF27" i="11"/>
  <c r="CN27" i="11" s="1"/>
  <c r="CM53" i="11"/>
  <c r="AI53" i="11"/>
  <c r="CM45" i="11"/>
  <c r="AI45" i="11"/>
  <c r="CM44" i="11"/>
  <c r="AI44" i="11"/>
  <c r="CM43" i="11"/>
  <c r="AI43" i="11"/>
  <c r="CM42" i="11"/>
  <c r="AI42" i="11"/>
  <c r="CM40" i="11"/>
  <c r="AI40" i="11"/>
  <c r="CN29" i="11"/>
  <c r="AJ29" i="11"/>
  <c r="CG38" i="11"/>
  <c r="AA37" i="11"/>
  <c r="CG37" i="11" s="1"/>
  <c r="CQ92" i="11"/>
  <c r="CM55" i="11"/>
  <c r="AI55" i="11"/>
  <c r="AE47" i="11"/>
  <c r="CM47" i="11" s="1"/>
  <c r="CN39" i="11"/>
  <c r="AJ39" i="11"/>
  <c r="AF38" i="11"/>
  <c r="X74" i="11"/>
  <c r="CB9" i="11"/>
  <c r="CN85" i="11"/>
  <c r="AJ85" i="11"/>
  <c r="W74" i="11"/>
  <c r="CA9" i="11"/>
  <c r="CN82" i="11"/>
  <c r="AJ82" i="11"/>
  <c r="AF81" i="11"/>
  <c r="CN81" i="11" s="1"/>
  <c r="CS108" i="11"/>
  <c r="AM108" i="11"/>
  <c r="CS107" i="11"/>
  <c r="AM107" i="11"/>
  <c r="CS106" i="11"/>
  <c r="AM106" i="11"/>
  <c r="CS105" i="11"/>
  <c r="AM105" i="11"/>
  <c r="CS104" i="11"/>
  <c r="AM104" i="11"/>
  <c r="CS103" i="11"/>
  <c r="AM103" i="11"/>
  <c r="CM101" i="11"/>
  <c r="AI101" i="11"/>
  <c r="CL86" i="11"/>
  <c r="CH78" i="11"/>
  <c r="CQ11" i="11"/>
  <c r="CK10" i="11"/>
  <c r="T75" i="11"/>
  <c r="T76" i="11"/>
  <c r="CM79" i="11"/>
  <c r="AI79" i="11"/>
  <c r="AE78" i="11"/>
  <c r="CN55" i="11"/>
  <c r="AJ55" i="11"/>
  <c r="AF47" i="11"/>
  <c r="CN47" i="11" s="1"/>
  <c r="CH86" i="11"/>
  <c r="AF86" i="11"/>
  <c r="CM82" i="11"/>
  <c r="AI82" i="11"/>
  <c r="AE81" i="11"/>
  <c r="CM81" i="11" s="1"/>
  <c r="CN36" i="11"/>
  <c r="AJ36" i="11"/>
  <c r="CN35" i="11"/>
  <c r="AJ35" i="11"/>
  <c r="CN34" i="11"/>
  <c r="AJ34" i="11"/>
  <c r="CN33" i="11"/>
  <c r="AJ33" i="11"/>
  <c r="CN32" i="11"/>
  <c r="AJ32" i="11"/>
  <c r="CN31" i="11"/>
  <c r="AJ31" i="11"/>
  <c r="CN30" i="11"/>
  <c r="AJ30" i="11"/>
  <c r="CM29" i="11"/>
  <c r="AI29" i="11"/>
  <c r="CF9" i="11"/>
  <c r="CF74" i="11" s="1"/>
  <c r="CG86" i="11"/>
  <c r="AE86" i="11"/>
  <c r="AE84" i="11" s="1"/>
  <c r="CM84" i="11" s="1"/>
  <c r="CM85" i="11"/>
  <c r="AI85" i="11"/>
  <c r="CM16" i="11"/>
  <c r="AI16" i="11"/>
  <c r="CM15" i="11"/>
  <c r="AI15" i="11"/>
  <c r="CN11" i="11"/>
  <c r="AJ11" i="11"/>
  <c r="AF10" i="11"/>
  <c r="CE84" i="11"/>
  <c r="X87" i="11"/>
  <c r="CB87" i="11" s="1"/>
  <c r="W87" i="11"/>
  <c r="BM114" i="1"/>
  <c r="BN114" i="1"/>
  <c r="AL12" i="10"/>
  <c r="M12" i="10"/>
  <c r="AL14" i="10"/>
  <c r="M14" i="10"/>
  <c r="AL16" i="10"/>
  <c r="M16" i="10"/>
  <c r="AL18" i="10"/>
  <c r="M18" i="10"/>
  <c r="AL20" i="10"/>
  <c r="M20" i="10"/>
  <c r="AL22" i="10"/>
  <c r="M22" i="10"/>
  <c r="AL24" i="10"/>
  <c r="M24" i="10"/>
  <c r="AL26" i="10"/>
  <c r="M26" i="10"/>
  <c r="AL29" i="10"/>
  <c r="M29" i="10"/>
  <c r="AL31" i="10"/>
  <c r="M31" i="10"/>
  <c r="AL33" i="10"/>
  <c r="M33" i="10"/>
  <c r="AL35" i="10"/>
  <c r="M35" i="10"/>
  <c r="AQ92" i="10"/>
  <c r="AN91" i="10"/>
  <c r="AL39" i="10"/>
  <c r="M39" i="10"/>
  <c r="K38" i="10"/>
  <c r="AL40" i="10"/>
  <c r="M40" i="10"/>
  <c r="AL53" i="10"/>
  <c r="M53" i="10"/>
  <c r="AL58" i="10"/>
  <c r="M58" i="10"/>
  <c r="AL61" i="10"/>
  <c r="M61" i="10"/>
  <c r="AI78" i="10"/>
  <c r="AL85" i="10"/>
  <c r="M85" i="10"/>
  <c r="K84" i="10"/>
  <c r="AL84" i="10" s="1"/>
  <c r="AL86" i="10"/>
  <c r="M86" i="10"/>
  <c r="AK9" i="10"/>
  <c r="AQ39" i="10"/>
  <c r="AN38" i="10"/>
  <c r="AQ55" i="10"/>
  <c r="AN47" i="10"/>
  <c r="AQ79" i="10"/>
  <c r="AN78" i="10"/>
  <c r="AQ82" i="10"/>
  <c r="AN81" i="10"/>
  <c r="AQ85" i="10"/>
  <c r="AL11" i="10"/>
  <c r="M11" i="10"/>
  <c r="K10" i="10"/>
  <c r="AL13" i="10"/>
  <c r="M13" i="10"/>
  <c r="AL15" i="10"/>
  <c r="M15" i="10"/>
  <c r="AL17" i="10"/>
  <c r="M17" i="10"/>
  <c r="AL19" i="10"/>
  <c r="M19" i="10"/>
  <c r="AL21" i="10"/>
  <c r="M21" i="10"/>
  <c r="AL23" i="10"/>
  <c r="M23" i="10"/>
  <c r="AL25" i="10"/>
  <c r="M25" i="10"/>
  <c r="AL55" i="10"/>
  <c r="M55" i="10"/>
  <c r="K47" i="10"/>
  <c r="AL47" i="10" s="1"/>
  <c r="AL56" i="10"/>
  <c r="M56" i="10"/>
  <c r="AH74" i="10"/>
  <c r="AI38" i="10"/>
  <c r="I37" i="10"/>
  <c r="AL79" i="10"/>
  <c r="M79" i="10"/>
  <c r="K78" i="10"/>
  <c r="AL80" i="10"/>
  <c r="M80" i="10"/>
  <c r="AL92" i="10"/>
  <c r="M92" i="10"/>
  <c r="K91" i="10"/>
  <c r="AL91" i="10" s="1"/>
  <c r="AL93" i="10"/>
  <c r="M93" i="10"/>
  <c r="AL97" i="10"/>
  <c r="M97" i="10"/>
  <c r="AL98" i="10"/>
  <c r="M98" i="10"/>
  <c r="AL99" i="10"/>
  <c r="M99" i="10"/>
  <c r="AL100" i="10"/>
  <c r="M100" i="10"/>
  <c r="AO106" i="10"/>
  <c r="O106" i="10"/>
  <c r="AO107" i="10"/>
  <c r="O107" i="10"/>
  <c r="AO109" i="10"/>
  <c r="O109" i="10"/>
  <c r="AO111" i="10"/>
  <c r="O111" i="10"/>
  <c r="AL128" i="10"/>
  <c r="AQ28" i="10"/>
  <c r="AN27" i="10"/>
  <c r="AS8" i="10"/>
  <c r="AT8" i="10" s="1"/>
  <c r="AR8" i="10"/>
  <c r="AQ11" i="10"/>
  <c r="AN10" i="10"/>
  <c r="AI10" i="10"/>
  <c r="I9" i="10"/>
  <c r="AL28" i="10"/>
  <c r="M28" i="10"/>
  <c r="K27" i="10"/>
  <c r="AL27" i="10" s="1"/>
  <c r="AL30" i="10"/>
  <c r="M30" i="10"/>
  <c r="AL32" i="10"/>
  <c r="M32" i="10"/>
  <c r="AL34" i="10"/>
  <c r="M34" i="10"/>
  <c r="AL36" i="10"/>
  <c r="M36" i="10"/>
  <c r="AL94" i="10"/>
  <c r="M94" i="10"/>
  <c r="AJ114" i="10"/>
  <c r="AK114" i="10" s="1"/>
  <c r="AL42" i="10"/>
  <c r="M42" i="10"/>
  <c r="AL43" i="10"/>
  <c r="M43" i="10"/>
  <c r="AL44" i="10"/>
  <c r="M44" i="10"/>
  <c r="AL45" i="10"/>
  <c r="M45" i="10"/>
  <c r="AL82" i="10"/>
  <c r="M82" i="10"/>
  <c r="K81" i="10"/>
  <c r="AL81" i="10" s="1"/>
  <c r="AL83" i="10"/>
  <c r="M83" i="10"/>
  <c r="AN86" i="10"/>
  <c r="AL95" i="10"/>
  <c r="M95" i="10"/>
  <c r="AL96" i="10"/>
  <c r="M96" i="10"/>
  <c r="AO101" i="10"/>
  <c r="O101" i="10"/>
  <c r="AO102" i="10"/>
  <c r="O102" i="10"/>
  <c r="AO103" i="10"/>
  <c r="O103" i="10"/>
  <c r="AO104" i="10"/>
  <c r="O104" i="10"/>
  <c r="AO105" i="10"/>
  <c r="O105" i="10"/>
  <c r="AO108" i="10"/>
  <c r="O108" i="10"/>
  <c r="AO110" i="10"/>
  <c r="O110" i="10"/>
  <c r="AO112" i="10"/>
  <c r="O112" i="10"/>
  <c r="AK9" i="9"/>
  <c r="AQ39" i="9"/>
  <c r="AN38" i="9"/>
  <c r="AQ55" i="9"/>
  <c r="AN47" i="9"/>
  <c r="AQ79" i="9"/>
  <c r="AN78" i="9"/>
  <c r="AQ82" i="9"/>
  <c r="AN81" i="9"/>
  <c r="AQ85" i="9"/>
  <c r="AL11" i="9"/>
  <c r="M11" i="9"/>
  <c r="K10" i="9"/>
  <c r="AL13" i="9"/>
  <c r="M13" i="9"/>
  <c r="AL17" i="9"/>
  <c r="M17" i="9"/>
  <c r="AL19" i="9"/>
  <c r="M19" i="9"/>
  <c r="AL21" i="9"/>
  <c r="M21" i="9"/>
  <c r="AL23" i="9"/>
  <c r="M23" i="9"/>
  <c r="AL25" i="9"/>
  <c r="M25" i="9"/>
  <c r="AL55" i="9"/>
  <c r="M55" i="9"/>
  <c r="K47" i="9"/>
  <c r="AL47" i="9" s="1"/>
  <c r="AL56" i="9"/>
  <c r="M56" i="9"/>
  <c r="AL12" i="9"/>
  <c r="M12" i="9"/>
  <c r="AL14" i="9"/>
  <c r="M14" i="9"/>
  <c r="AL18" i="9"/>
  <c r="M18" i="9"/>
  <c r="AL20" i="9"/>
  <c r="M20" i="9"/>
  <c r="AL22" i="9"/>
  <c r="M22" i="9"/>
  <c r="AL24" i="9"/>
  <c r="M24" i="9"/>
  <c r="AL26" i="9"/>
  <c r="M26" i="9"/>
  <c r="AL29" i="9"/>
  <c r="M29" i="9"/>
  <c r="AL31" i="9"/>
  <c r="M31" i="9"/>
  <c r="AL33" i="9"/>
  <c r="M33" i="9"/>
  <c r="AL35" i="9"/>
  <c r="M35" i="9"/>
  <c r="AQ92" i="9"/>
  <c r="AN91" i="9"/>
  <c r="AL39" i="9"/>
  <c r="M39" i="9"/>
  <c r="K38" i="9"/>
  <c r="AL40" i="9"/>
  <c r="M40" i="9"/>
  <c r="AL53" i="9"/>
  <c r="M53" i="9"/>
  <c r="AL58" i="9"/>
  <c r="M58" i="9"/>
  <c r="AL61" i="9"/>
  <c r="M61" i="9"/>
  <c r="AI78" i="9"/>
  <c r="AL85" i="9"/>
  <c r="M85" i="9"/>
  <c r="K84" i="9"/>
  <c r="AL84" i="9" s="1"/>
  <c r="AL86" i="9"/>
  <c r="M86" i="9"/>
  <c r="AH74" i="9"/>
  <c r="AS8" i="9"/>
  <c r="AT8" i="9" s="1"/>
  <c r="AR8" i="9"/>
  <c r="AQ11" i="9"/>
  <c r="AN10" i="9"/>
  <c r="AI10" i="9"/>
  <c r="I9" i="9"/>
  <c r="AL28" i="9"/>
  <c r="M28" i="9"/>
  <c r="K27" i="9"/>
  <c r="AL27" i="9" s="1"/>
  <c r="AL30" i="9"/>
  <c r="M30" i="9"/>
  <c r="AL32" i="9"/>
  <c r="M32" i="9"/>
  <c r="AL34" i="9"/>
  <c r="M34" i="9"/>
  <c r="AL36" i="9"/>
  <c r="M36" i="9"/>
  <c r="AO15" i="9"/>
  <c r="O15" i="9"/>
  <c r="AO16" i="9"/>
  <c r="O16" i="9"/>
  <c r="AL94" i="9"/>
  <c r="M94" i="9"/>
  <c r="L114" i="9"/>
  <c r="M114" i="9" s="1"/>
  <c r="AG118" i="9"/>
  <c r="AH118" i="9" s="1"/>
  <c r="AJ114" i="9"/>
  <c r="AK114" i="9" s="1"/>
  <c r="AL42" i="9"/>
  <c r="M42" i="9"/>
  <c r="AL43" i="9"/>
  <c r="M43" i="9"/>
  <c r="AL44" i="9"/>
  <c r="M44" i="9"/>
  <c r="AL45" i="9"/>
  <c r="M45" i="9"/>
  <c r="AL82" i="9"/>
  <c r="M82" i="9"/>
  <c r="K81" i="9"/>
  <c r="AL81" i="9" s="1"/>
  <c r="AL83" i="9"/>
  <c r="M83" i="9"/>
  <c r="AN86" i="9"/>
  <c r="AL95" i="9"/>
  <c r="M95" i="9"/>
  <c r="AL96" i="9"/>
  <c r="M96" i="9"/>
  <c r="AO101" i="9"/>
  <c r="O101" i="9"/>
  <c r="AO102" i="9"/>
  <c r="O102" i="9"/>
  <c r="AO103" i="9"/>
  <c r="O103" i="9"/>
  <c r="AO104" i="9"/>
  <c r="O104" i="9"/>
  <c r="AO105" i="9"/>
  <c r="O105" i="9"/>
  <c r="AO108" i="9"/>
  <c r="O108" i="9"/>
  <c r="AO110" i="9"/>
  <c r="O110" i="9"/>
  <c r="AO112" i="9"/>
  <c r="O112" i="9"/>
  <c r="AQ28" i="9"/>
  <c r="AN27" i="9"/>
  <c r="AI38" i="9"/>
  <c r="I37" i="9"/>
  <c r="AL79" i="9"/>
  <c r="M79" i="9"/>
  <c r="K78" i="9"/>
  <c r="AL80" i="9"/>
  <c r="M80" i="9"/>
  <c r="AL92" i="9"/>
  <c r="M92" i="9"/>
  <c r="K91" i="9"/>
  <c r="AL91" i="9" s="1"/>
  <c r="AL93" i="9"/>
  <c r="M93" i="9"/>
  <c r="AL97" i="9"/>
  <c r="M97" i="9"/>
  <c r="AL98" i="9"/>
  <c r="M98" i="9"/>
  <c r="AL99" i="9"/>
  <c r="M99" i="9"/>
  <c r="AL100" i="9"/>
  <c r="M100" i="9"/>
  <c r="AO106" i="9"/>
  <c r="O106" i="9"/>
  <c r="AO107" i="9"/>
  <c r="O107" i="9"/>
  <c r="AO109" i="9"/>
  <c r="O109" i="9"/>
  <c r="AO111" i="9"/>
  <c r="O111" i="9"/>
  <c r="AL131" i="9"/>
  <c r="AI10" i="8"/>
  <c r="I9" i="8"/>
  <c r="AL28" i="8"/>
  <c r="M28" i="8"/>
  <c r="K27" i="8"/>
  <c r="AL27" i="8" s="1"/>
  <c r="AL29" i="8"/>
  <c r="M29" i="8"/>
  <c r="AL30" i="8"/>
  <c r="M30" i="8"/>
  <c r="AL31" i="8"/>
  <c r="M31" i="8"/>
  <c r="AL32" i="8"/>
  <c r="M32" i="8"/>
  <c r="AL33" i="8"/>
  <c r="M33" i="8"/>
  <c r="AL34" i="8"/>
  <c r="M34" i="8"/>
  <c r="AL35" i="8"/>
  <c r="M35" i="8"/>
  <c r="AL36" i="8"/>
  <c r="M36" i="8"/>
  <c r="AI38" i="8"/>
  <c r="I37" i="8"/>
  <c r="AL79" i="8"/>
  <c r="M79" i="8"/>
  <c r="K78" i="8"/>
  <c r="AL80" i="8"/>
  <c r="M80" i="8"/>
  <c r="AL92" i="8"/>
  <c r="M92" i="8"/>
  <c r="K91" i="8"/>
  <c r="AL91" i="8" s="1"/>
  <c r="AL93" i="8"/>
  <c r="M93" i="8"/>
  <c r="AL97" i="8"/>
  <c r="M97" i="8"/>
  <c r="AL98" i="8"/>
  <c r="M98" i="8"/>
  <c r="AL99" i="8"/>
  <c r="M99" i="8"/>
  <c r="AL100" i="8"/>
  <c r="M100" i="8"/>
  <c r="AO106" i="8"/>
  <c r="O106" i="8"/>
  <c r="AO107" i="8"/>
  <c r="O107" i="8"/>
  <c r="AO109" i="8"/>
  <c r="O109" i="8"/>
  <c r="AO111" i="8"/>
  <c r="O111" i="8"/>
  <c r="AL131" i="8"/>
  <c r="AQ11" i="8"/>
  <c r="AN10" i="8"/>
  <c r="AL55" i="8"/>
  <c r="M55" i="8"/>
  <c r="K47" i="8"/>
  <c r="AL47" i="8" s="1"/>
  <c r="AL56" i="8"/>
  <c r="M56" i="8"/>
  <c r="AO15" i="8"/>
  <c r="O15" i="8"/>
  <c r="AO16" i="8"/>
  <c r="O16" i="8"/>
  <c r="AS8" i="8"/>
  <c r="AT8" i="8" s="1"/>
  <c r="AR8" i="8"/>
  <c r="AQ28" i="8"/>
  <c r="AN27" i="8"/>
  <c r="AQ39" i="8"/>
  <c r="AN38" i="8"/>
  <c r="AQ55" i="8"/>
  <c r="AN47" i="8"/>
  <c r="AQ79" i="8"/>
  <c r="AN78" i="8"/>
  <c r="AQ82" i="8"/>
  <c r="AN81" i="8"/>
  <c r="AQ85" i="8"/>
  <c r="AL11" i="8"/>
  <c r="M11" i="8"/>
  <c r="K10" i="8"/>
  <c r="AL12" i="8"/>
  <c r="M12" i="8"/>
  <c r="AL13" i="8"/>
  <c r="M13" i="8"/>
  <c r="AL14" i="8"/>
  <c r="M14" i="8"/>
  <c r="AL17" i="8"/>
  <c r="M17" i="8"/>
  <c r="AL18" i="8"/>
  <c r="M18" i="8"/>
  <c r="AL19" i="8"/>
  <c r="M19" i="8"/>
  <c r="AL20" i="8"/>
  <c r="M20" i="8"/>
  <c r="AL21" i="8"/>
  <c r="M21" i="8"/>
  <c r="AL22" i="8"/>
  <c r="M22" i="8"/>
  <c r="AL23" i="8"/>
  <c r="M23" i="8"/>
  <c r="AL24" i="8"/>
  <c r="M24" i="8"/>
  <c r="AQ92" i="8"/>
  <c r="AN91" i="8"/>
  <c r="AL39" i="8"/>
  <c r="M39" i="8"/>
  <c r="K38" i="8"/>
  <c r="AL40" i="8"/>
  <c r="M40" i="8"/>
  <c r="AL53" i="8"/>
  <c r="M53" i="8"/>
  <c r="AL58" i="8"/>
  <c r="M58" i="8"/>
  <c r="AL61" i="8"/>
  <c r="M61" i="8"/>
  <c r="AI78" i="8"/>
  <c r="AL85" i="8"/>
  <c r="M85" i="8"/>
  <c r="K84" i="8"/>
  <c r="AL84" i="8" s="1"/>
  <c r="AL86" i="8"/>
  <c r="M86" i="8"/>
  <c r="AK9" i="8"/>
  <c r="AK74" i="8" s="1"/>
  <c r="AK75" i="8" s="1"/>
  <c r="AL25" i="8"/>
  <c r="M25" i="8"/>
  <c r="AL26" i="8"/>
  <c r="M26" i="8"/>
  <c r="AG118" i="8"/>
  <c r="AH118" i="8" s="1"/>
  <c r="AJ114" i="8"/>
  <c r="AK114" i="8" s="1"/>
  <c r="AL94" i="8"/>
  <c r="M94" i="8"/>
  <c r="AL42" i="8"/>
  <c r="M42" i="8"/>
  <c r="AL43" i="8"/>
  <c r="M43" i="8"/>
  <c r="AL44" i="8"/>
  <c r="M44" i="8"/>
  <c r="AL45" i="8"/>
  <c r="M45" i="8"/>
  <c r="AL82" i="8"/>
  <c r="M82" i="8"/>
  <c r="K81" i="8"/>
  <c r="AL81" i="8" s="1"/>
  <c r="AL83" i="8"/>
  <c r="M83" i="8"/>
  <c r="AN86" i="8"/>
  <c r="AL95" i="8"/>
  <c r="M95" i="8"/>
  <c r="AL96" i="8"/>
  <c r="M96" i="8"/>
  <c r="AO101" i="8"/>
  <c r="O101" i="8"/>
  <c r="AO102" i="8"/>
  <c r="O102" i="8"/>
  <c r="AO103" i="8"/>
  <c r="O103" i="8"/>
  <c r="AO104" i="8"/>
  <c r="O104" i="8"/>
  <c r="AO105" i="8"/>
  <c r="O105" i="8"/>
  <c r="AO108" i="8"/>
  <c r="O108" i="8"/>
  <c r="AO110" i="8"/>
  <c r="O110" i="8"/>
  <c r="AO112" i="8"/>
  <c r="O112" i="8"/>
  <c r="AO16" i="5"/>
  <c r="E16" i="5" s="1"/>
  <c r="AK20" i="5"/>
  <c r="DV34" i="5"/>
  <c r="DU34" i="5"/>
  <c r="BA34" i="5"/>
  <c r="I64" i="5"/>
  <c r="I65" i="5"/>
  <c r="S19" i="5"/>
  <c r="BO19" i="5"/>
  <c r="BT8" i="5"/>
  <c r="BT63" i="5" s="1"/>
  <c r="BT64" i="5" s="1"/>
  <c r="CB20" i="5"/>
  <c r="AB20" i="5"/>
  <c r="CH25" i="5"/>
  <c r="AF25" i="5"/>
  <c r="DU36" i="5"/>
  <c r="BA36" i="5"/>
  <c r="DV36" i="5"/>
  <c r="AF24" i="5"/>
  <c r="CH24" i="5"/>
  <c r="CB30" i="5"/>
  <c r="AB30" i="5"/>
  <c r="CL38" i="5"/>
  <c r="CF37" i="5"/>
  <c r="AB41" i="5"/>
  <c r="CB41" i="5"/>
  <c r="DV80" i="5"/>
  <c r="DU80" i="5"/>
  <c r="BA80" i="5"/>
  <c r="AB57" i="5"/>
  <c r="CB57" i="5"/>
  <c r="BV12" i="5"/>
  <c r="X12" i="5"/>
  <c r="BO15" i="5"/>
  <c r="S15" i="5"/>
  <c r="BO17" i="5"/>
  <c r="S17" i="5"/>
  <c r="BO22" i="5"/>
  <c r="S22" i="5"/>
  <c r="BU30" i="5"/>
  <c r="W30" i="5"/>
  <c r="BV31" i="5"/>
  <c r="X31" i="5"/>
  <c r="BV32" i="5"/>
  <c r="X32" i="5"/>
  <c r="BU33" i="5"/>
  <c r="W33" i="5"/>
  <c r="BU35" i="5"/>
  <c r="W35" i="5"/>
  <c r="BG76" i="5"/>
  <c r="BG66" i="5" s="1"/>
  <c r="BG63" i="5"/>
  <c r="BU41" i="5"/>
  <c r="W41" i="5"/>
  <c r="BV42" i="5"/>
  <c r="X42" i="5"/>
  <c r="BY46" i="5"/>
  <c r="CE54" i="5"/>
  <c r="BU55" i="5"/>
  <c r="W55" i="5"/>
  <c r="BV19" i="5"/>
  <c r="X19" i="5"/>
  <c r="BU24" i="5"/>
  <c r="W24" i="5"/>
  <c r="CB28" i="5"/>
  <c r="AB28" i="5"/>
  <c r="BV29" i="5"/>
  <c r="X29" i="5"/>
  <c r="BU31" i="5"/>
  <c r="W31" i="5"/>
  <c r="BV33" i="5"/>
  <c r="X33" i="5"/>
  <c r="BP37" i="5"/>
  <c r="P36" i="5"/>
  <c r="BV55" i="5"/>
  <c r="X55" i="5"/>
  <c r="BY81" i="5"/>
  <c r="BS80" i="5"/>
  <c r="AF91" i="5"/>
  <c r="CH91" i="5"/>
  <c r="BV69" i="5"/>
  <c r="X69" i="5"/>
  <c r="X67" i="5" s="1"/>
  <c r="T70" i="5"/>
  <c r="BV71" i="5"/>
  <c r="X71" i="5"/>
  <c r="BY75" i="5"/>
  <c r="CH93" i="5"/>
  <c r="AF93" i="5"/>
  <c r="CH95" i="5"/>
  <c r="AF95" i="5"/>
  <c r="BZ75" i="5"/>
  <c r="BZ73" i="5" s="1"/>
  <c r="BV84" i="5"/>
  <c r="X84" i="5"/>
  <c r="BV86" i="5"/>
  <c r="X86" i="5"/>
  <c r="CA89" i="5"/>
  <c r="AA89" i="5"/>
  <c r="BU90" i="5"/>
  <c r="W90" i="5"/>
  <c r="Y25" i="5"/>
  <c r="AG25" i="5" s="1"/>
  <c r="AK25" i="5" s="1"/>
  <c r="CJ7" i="5"/>
  <c r="CL7" i="5" s="1"/>
  <c r="CH7" i="5"/>
  <c r="CI7" i="5"/>
  <c r="CK7" i="5" s="1"/>
  <c r="CG7" i="5"/>
  <c r="CE10" i="5"/>
  <c r="BY9" i="5"/>
  <c r="CF27" i="5"/>
  <c r="BZ26" i="5"/>
  <c r="CE27" i="5"/>
  <c r="BY26" i="5"/>
  <c r="AB35" i="5"/>
  <c r="CB35" i="5"/>
  <c r="S37" i="5"/>
  <c r="W38" i="5"/>
  <c r="BI9" i="5"/>
  <c r="BI65" i="5" s="1"/>
  <c r="K8" i="5"/>
  <c r="K76" i="5" s="1"/>
  <c r="S46" i="5"/>
  <c r="BU46" i="5" s="1"/>
  <c r="BU54" i="5"/>
  <c r="W54" i="5"/>
  <c r="AB13" i="5"/>
  <c r="CB13" i="5"/>
  <c r="BV16" i="5"/>
  <c r="X16" i="5"/>
  <c r="BV21" i="5"/>
  <c r="X21" i="5"/>
  <c r="BV27" i="5"/>
  <c r="X27" i="5"/>
  <c r="T26" i="5"/>
  <c r="BV26" i="5" s="1"/>
  <c r="BU29" i="5"/>
  <c r="W29" i="5"/>
  <c r="BU34" i="5"/>
  <c r="W34" i="5"/>
  <c r="BV39" i="5"/>
  <c r="X39" i="5"/>
  <c r="W60" i="5"/>
  <c r="BU60" i="5"/>
  <c r="BU16" i="5"/>
  <c r="W16" i="5"/>
  <c r="BU23" i="5"/>
  <c r="W23" i="5"/>
  <c r="CE68" i="5"/>
  <c r="BY67" i="5"/>
  <c r="CE71" i="5"/>
  <c r="BY70" i="5"/>
  <c r="CF74" i="5"/>
  <c r="BZ81" i="5"/>
  <c r="BT80" i="5"/>
  <c r="BU57" i="5"/>
  <c r="W57" i="5"/>
  <c r="AA69" i="5"/>
  <c r="CA69" i="5"/>
  <c r="AB72" i="5"/>
  <c r="CB72" i="5"/>
  <c r="W81" i="5"/>
  <c r="BU81" i="5"/>
  <c r="S80" i="5"/>
  <c r="BV83" i="5"/>
  <c r="X83" i="5"/>
  <c r="BS73" i="5"/>
  <c r="BY74" i="5"/>
  <c r="BU82" i="5"/>
  <c r="W82" i="5"/>
  <c r="BU85" i="5"/>
  <c r="W85" i="5"/>
  <c r="BK99" i="5"/>
  <c r="BM98" i="5"/>
  <c r="BO67" i="5"/>
  <c r="BU71" i="5"/>
  <c r="W71" i="5"/>
  <c r="S70" i="5"/>
  <c r="BU70" i="5" s="1"/>
  <c r="AP9" i="5"/>
  <c r="Y17" i="5"/>
  <c r="AG19" i="5"/>
  <c r="AG24" i="5"/>
  <c r="F10" i="5"/>
  <c r="BI37" i="5"/>
  <c r="F28" i="5"/>
  <c r="T67" i="5"/>
  <c r="BN66" i="5"/>
  <c r="BP73" i="5"/>
  <c r="AO15" i="5"/>
  <c r="E15" i="5" s="1"/>
  <c r="AG13" i="5"/>
  <c r="BO20" i="5"/>
  <c r="S20" i="5"/>
  <c r="BZ9" i="5"/>
  <c r="CF10" i="5"/>
  <c r="BV11" i="5"/>
  <c r="X11" i="5"/>
  <c r="M8" i="5"/>
  <c r="Q9" i="5"/>
  <c r="U10" i="5"/>
  <c r="BU11" i="5"/>
  <c r="W11" i="5"/>
  <c r="AB43" i="5"/>
  <c r="CB43" i="5"/>
  <c r="AB44" i="5"/>
  <c r="CB44" i="5"/>
  <c r="CF54" i="5"/>
  <c r="BZ46" i="5"/>
  <c r="BZ36" i="5" s="1"/>
  <c r="BO12" i="5"/>
  <c r="S12" i="5"/>
  <c r="BV17" i="5"/>
  <c r="X17" i="5"/>
  <c r="BV22" i="5"/>
  <c r="X22" i="5"/>
  <c r="BS38" i="5"/>
  <c r="BM37" i="5"/>
  <c r="BM36" i="5" s="1"/>
  <c r="BM76" i="5" s="1"/>
  <c r="BM66" i="5" s="1"/>
  <c r="X38" i="5"/>
  <c r="BV38" i="5"/>
  <c r="T37" i="5"/>
  <c r="BU83" i="5"/>
  <c r="W83" i="5"/>
  <c r="BU43" i="5"/>
  <c r="W43" i="5"/>
  <c r="BU44" i="5"/>
  <c r="W44" i="5"/>
  <c r="BV52" i="5"/>
  <c r="X52" i="5"/>
  <c r="BV60" i="5"/>
  <c r="X60" i="5"/>
  <c r="BL99" i="5"/>
  <c r="BN98" i="5"/>
  <c r="BP67" i="5"/>
  <c r="BU72" i="5"/>
  <c r="W72" i="5"/>
  <c r="BU75" i="5"/>
  <c r="W75" i="5"/>
  <c r="BV81" i="5"/>
  <c r="T80" i="5"/>
  <c r="X81" i="5"/>
  <c r="BU84" i="5"/>
  <c r="W84" i="5"/>
  <c r="BV75" i="5"/>
  <c r="X75" i="5"/>
  <c r="BO87" i="5"/>
  <c r="S87" i="5"/>
  <c r="CA91" i="5"/>
  <c r="AA91" i="5"/>
  <c r="CB89" i="5"/>
  <c r="AB89" i="5"/>
  <c r="CH92" i="5"/>
  <c r="AF92" i="5"/>
  <c r="CH94" i="5"/>
  <c r="AF94" i="5"/>
  <c r="CA92" i="5"/>
  <c r="AA92" i="5"/>
  <c r="CA93" i="5"/>
  <c r="AA93" i="5"/>
  <c r="CA94" i="5"/>
  <c r="AA94" i="5"/>
  <c r="CA95" i="5"/>
  <c r="AA95" i="5"/>
  <c r="CA96" i="5"/>
  <c r="AA96" i="5"/>
  <c r="BV111" i="5"/>
  <c r="X111" i="5"/>
  <c r="AG30" i="5"/>
  <c r="AK30" i="5" s="1"/>
  <c r="BS8" i="5"/>
  <c r="AL8" i="5"/>
  <c r="AA32" i="5"/>
  <c r="CA32" i="5"/>
  <c r="BI36" i="5"/>
  <c r="O36" i="5"/>
  <c r="BO10" i="5"/>
  <c r="S10" i="5"/>
  <c r="O9" i="5"/>
  <c r="X10" i="5"/>
  <c r="T9" i="5"/>
  <c r="BV10" i="5"/>
  <c r="BP9" i="5"/>
  <c r="BP65" i="5" s="1"/>
  <c r="P8" i="5"/>
  <c r="BU13" i="5"/>
  <c r="W13" i="5"/>
  <c r="BO14" i="5"/>
  <c r="S14" i="5"/>
  <c r="BO18" i="5"/>
  <c r="S18" i="5"/>
  <c r="BV18" i="5"/>
  <c r="X18" i="5"/>
  <c r="BO21" i="5"/>
  <c r="S21" i="5"/>
  <c r="BV23" i="5"/>
  <c r="X23" i="5"/>
  <c r="AA52" i="5"/>
  <c r="CA52" i="5"/>
  <c r="BU27" i="5"/>
  <c r="W27" i="5"/>
  <c r="BV34" i="5"/>
  <c r="X34" i="5"/>
  <c r="BU39" i="5"/>
  <c r="W39" i="5"/>
  <c r="BU42" i="5"/>
  <c r="W42" i="5"/>
  <c r="CB68" i="5"/>
  <c r="AB68" i="5"/>
  <c r="BV54" i="5"/>
  <c r="X54" i="5"/>
  <c r="T46" i="5"/>
  <c r="BV46" i="5" s="1"/>
  <c r="BT70" i="5"/>
  <c r="BZ71" i="5"/>
  <c r="S73" i="5"/>
  <c r="BU74" i="5"/>
  <c r="W74" i="5"/>
  <c r="BU68" i="5"/>
  <c r="W68" i="5"/>
  <c r="S67" i="5"/>
  <c r="BV74" i="5"/>
  <c r="X74" i="5"/>
  <c r="T73" i="5"/>
  <c r="BV82" i="5"/>
  <c r="X82" i="5"/>
  <c r="BV85" i="5"/>
  <c r="X85" i="5"/>
  <c r="CB87" i="5"/>
  <c r="AB87" i="5"/>
  <c r="CH88" i="5"/>
  <c r="AF88" i="5"/>
  <c r="BU86" i="5"/>
  <c r="W86" i="5"/>
  <c r="CG88" i="5"/>
  <c r="AE88" i="5"/>
  <c r="CH90" i="5"/>
  <c r="AF90" i="5"/>
  <c r="CH96" i="5"/>
  <c r="AF96" i="5"/>
  <c r="BU111" i="5"/>
  <c r="W111" i="5"/>
  <c r="Y28" i="5"/>
  <c r="AG28" i="5" s="1"/>
  <c r="BN63" i="5"/>
  <c r="BO38" i="5"/>
  <c r="BT73" i="5"/>
  <c r="BO80" i="5"/>
  <c r="AK13" i="5"/>
  <c r="Y14" i="5"/>
  <c r="AK74" i="10" l="1"/>
  <c r="AK75" i="10" s="1"/>
  <c r="AA76" i="10"/>
  <c r="AA75" i="10"/>
  <c r="D65" i="5"/>
  <c r="BK114" i="10"/>
  <c r="BK87" i="10"/>
  <c r="AA77" i="10"/>
  <c r="AA88" i="10" s="1"/>
  <c r="DS88" i="1"/>
  <c r="AY65" i="5"/>
  <c r="AE76" i="9"/>
  <c r="AE75" i="9"/>
  <c r="BU80" i="5"/>
  <c r="BA18" i="5"/>
  <c r="DU18" i="5"/>
  <c r="AK87" i="10"/>
  <c r="AK77" i="10" s="1"/>
  <c r="BU73" i="5"/>
  <c r="DU21" i="5"/>
  <c r="W28" i="5"/>
  <c r="DV21" i="5"/>
  <c r="AK87" i="9"/>
  <c r="AK77" i="9" s="1"/>
  <c r="W25" i="5"/>
  <c r="AH76" i="8"/>
  <c r="DP76" i="1"/>
  <c r="BU28" i="5"/>
  <c r="BA32" i="5"/>
  <c r="DV18" i="5"/>
  <c r="AO20" i="5"/>
  <c r="E20" i="5" s="1"/>
  <c r="DV20" i="5" s="1"/>
  <c r="AF87" i="8"/>
  <c r="G77" i="8"/>
  <c r="S26" i="5"/>
  <c r="BU26" i="5" s="1"/>
  <c r="BV80" i="5"/>
  <c r="DV32" i="5"/>
  <c r="AB87" i="11"/>
  <c r="CH87" i="11" s="1"/>
  <c r="G76" i="8"/>
  <c r="DO76" i="1"/>
  <c r="CD111" i="1"/>
  <c r="L64" i="5"/>
  <c r="L65" i="5"/>
  <c r="AO12" i="5"/>
  <c r="E12" i="5" s="1"/>
  <c r="X116" i="8"/>
  <c r="D116" i="8" s="1"/>
  <c r="BA116" i="8"/>
  <c r="DT76" i="5"/>
  <c r="AZ66" i="5"/>
  <c r="AE76" i="10"/>
  <c r="AE75" i="10"/>
  <c r="AB91" i="11"/>
  <c r="CH91" i="11" s="1"/>
  <c r="CH94" i="11"/>
  <c r="AF94" i="11"/>
  <c r="E22" i="5"/>
  <c r="BM63" i="5"/>
  <c r="BM64" i="5" s="1"/>
  <c r="BO37" i="5"/>
  <c r="L114" i="10"/>
  <c r="M114" i="10" s="1"/>
  <c r="N114" i="10" s="1"/>
  <c r="AZ64" i="5"/>
  <c r="AZ65" i="5"/>
  <c r="G64" i="5"/>
  <c r="G65" i="5"/>
  <c r="BJ36" i="5"/>
  <c r="L76" i="5"/>
  <c r="AO13" i="5"/>
  <c r="E13" i="5" s="1"/>
  <c r="BT76" i="5"/>
  <c r="BT66" i="5" s="1"/>
  <c r="AK74" i="9"/>
  <c r="AK75" i="9" s="1"/>
  <c r="X115" i="8"/>
  <c r="D115" i="8" s="1"/>
  <c r="BA115" i="8"/>
  <c r="DR64" i="5"/>
  <c r="DR65" i="5"/>
  <c r="H64" i="5"/>
  <c r="H65" i="5"/>
  <c r="AD112" i="1"/>
  <c r="CD112" i="1"/>
  <c r="AC112" i="1"/>
  <c r="CC112" i="1"/>
  <c r="AA87" i="11"/>
  <c r="CG87" i="11" s="1"/>
  <c r="CO109" i="1"/>
  <c r="AK109" i="1"/>
  <c r="CJ109" i="1"/>
  <c r="AH109" i="1"/>
  <c r="CU111" i="1"/>
  <c r="AO111" i="1"/>
  <c r="BA77" i="1"/>
  <c r="CO110" i="1"/>
  <c r="AK110" i="1"/>
  <c r="CK117" i="8"/>
  <c r="CJ111" i="1"/>
  <c r="AH111" i="1"/>
  <c r="CJ110" i="1"/>
  <c r="AH110" i="1"/>
  <c r="G77" i="10"/>
  <c r="AF87" i="10"/>
  <c r="AA91" i="11"/>
  <c r="CG91" i="11" s="1"/>
  <c r="CG94" i="11"/>
  <c r="AE94" i="11"/>
  <c r="CL94" i="11"/>
  <c r="CF91" i="11"/>
  <c r="CK94" i="11"/>
  <c r="CE91" i="11"/>
  <c r="BL87" i="9"/>
  <c r="D77" i="9"/>
  <c r="AB87" i="9"/>
  <c r="G77" i="9"/>
  <c r="AF87" i="9"/>
  <c r="BL37" i="8"/>
  <c r="AB37" i="8"/>
  <c r="D87" i="8"/>
  <c r="BL87" i="8" s="1"/>
  <c r="D75" i="8"/>
  <c r="D76" i="8"/>
  <c r="BR114" i="11"/>
  <c r="BQ114" i="11"/>
  <c r="BP114" i="1"/>
  <c r="BL118" i="11"/>
  <c r="BN118" i="11" s="1"/>
  <c r="BN114" i="11"/>
  <c r="D75" i="10"/>
  <c r="D76" i="10"/>
  <c r="BL37" i="10"/>
  <c r="D87" i="10"/>
  <c r="AB37" i="10"/>
  <c r="AK76" i="10"/>
  <c r="BO114" i="1"/>
  <c r="BT12" i="11"/>
  <c r="BN76" i="11"/>
  <c r="BN75" i="11"/>
  <c r="BM114" i="11"/>
  <c r="BK118" i="11"/>
  <c r="BM118" i="11" s="1"/>
  <c r="N114" i="11"/>
  <c r="M114" i="11"/>
  <c r="I114" i="8"/>
  <c r="O114" i="1"/>
  <c r="P114" i="1"/>
  <c r="BS12" i="11"/>
  <c r="BM75" i="11"/>
  <c r="BM76" i="11"/>
  <c r="CA87" i="11"/>
  <c r="W77" i="11"/>
  <c r="CT11" i="11"/>
  <c r="AN11" i="11"/>
  <c r="AJ10" i="11"/>
  <c r="AM15" i="11"/>
  <c r="CS15" i="11"/>
  <c r="AM16" i="11"/>
  <c r="CS16" i="11"/>
  <c r="CS29" i="11"/>
  <c r="AM29" i="11"/>
  <c r="CT30" i="11"/>
  <c r="AN30" i="11"/>
  <c r="CT31" i="11"/>
  <c r="AN31" i="11"/>
  <c r="CT32" i="11"/>
  <c r="AN32" i="11"/>
  <c r="CT33" i="11"/>
  <c r="AN33" i="11"/>
  <c r="CT34" i="11"/>
  <c r="AN34" i="11"/>
  <c r="CT35" i="11"/>
  <c r="AN35" i="11"/>
  <c r="CT36" i="11"/>
  <c r="AN36" i="11"/>
  <c r="CS79" i="11"/>
  <c r="AM79" i="11"/>
  <c r="AI78" i="11"/>
  <c r="CK9" i="11"/>
  <c r="CK74" i="11" s="1"/>
  <c r="CR86" i="11"/>
  <c r="CR84" i="11" s="1"/>
  <c r="CS101" i="11"/>
  <c r="AM101" i="11"/>
  <c r="CY103" i="11"/>
  <c r="AQ103" i="11"/>
  <c r="CY104" i="11"/>
  <c r="AQ104" i="11"/>
  <c r="CY105" i="11"/>
  <c r="AQ105" i="11"/>
  <c r="CY106" i="11"/>
  <c r="AQ106" i="11"/>
  <c r="CY107" i="11"/>
  <c r="AQ107" i="11"/>
  <c r="CY108" i="11"/>
  <c r="AQ108" i="11"/>
  <c r="W75" i="11"/>
  <c r="W76" i="11"/>
  <c r="CT85" i="11"/>
  <c r="AN85" i="11"/>
  <c r="CN38" i="11"/>
  <c r="AF37" i="11"/>
  <c r="CN37" i="11" s="1"/>
  <c r="CS55" i="11"/>
  <c r="AM55" i="11"/>
  <c r="AI47" i="11"/>
  <c r="CS47" i="11" s="1"/>
  <c r="CT29" i="11"/>
  <c r="AN29" i="11"/>
  <c r="CS40" i="11"/>
  <c r="AM40" i="11"/>
  <c r="CS42" i="11"/>
  <c r="AM42" i="11"/>
  <c r="CS43" i="11"/>
  <c r="AM43" i="11"/>
  <c r="CS44" i="11"/>
  <c r="AM44" i="11"/>
  <c r="CS45" i="11"/>
  <c r="AM45" i="11"/>
  <c r="CS53" i="11"/>
  <c r="AM53" i="11"/>
  <c r="CX92" i="11"/>
  <c r="CW79" i="11"/>
  <c r="CQ78" i="11"/>
  <c r="CS56" i="11"/>
  <c r="AM56" i="11"/>
  <c r="CS58" i="11"/>
  <c r="AM58" i="11"/>
  <c r="CS61" i="11"/>
  <c r="AM61" i="11"/>
  <c r="CW39" i="11"/>
  <c r="CQ38" i="11"/>
  <c r="CQ37" i="11" s="1"/>
  <c r="DC55" i="11"/>
  <c r="CW47" i="11"/>
  <c r="CX11" i="11"/>
  <c r="CR10" i="11"/>
  <c r="CX79" i="11"/>
  <c r="CR78" i="11"/>
  <c r="CX82" i="11"/>
  <c r="CR81" i="11"/>
  <c r="CT79" i="11"/>
  <c r="AN79" i="11"/>
  <c r="AJ78" i="11"/>
  <c r="CS93" i="11"/>
  <c r="AM93" i="11"/>
  <c r="CZ103" i="11"/>
  <c r="AR103" i="11"/>
  <c r="CZ104" i="11"/>
  <c r="AR104" i="11"/>
  <c r="CZ105" i="11"/>
  <c r="AR105" i="11"/>
  <c r="CZ106" i="11"/>
  <c r="AR106" i="11"/>
  <c r="CZ107" i="11"/>
  <c r="AR107" i="11"/>
  <c r="CS95" i="11"/>
  <c r="AM95" i="11"/>
  <c r="CS96" i="11"/>
  <c r="AM96" i="11"/>
  <c r="CS97" i="11"/>
  <c r="AM97" i="11"/>
  <c r="CS98" i="11"/>
  <c r="AM98" i="11"/>
  <c r="CS99" i="11"/>
  <c r="AM99" i="11"/>
  <c r="CS100" i="11"/>
  <c r="AM100" i="11"/>
  <c r="CY102" i="11"/>
  <c r="AQ102" i="11"/>
  <c r="CT95" i="11"/>
  <c r="AN95" i="11"/>
  <c r="CT96" i="11"/>
  <c r="AN96" i="11"/>
  <c r="CT97" i="11"/>
  <c r="AN97" i="11"/>
  <c r="CT98" i="11"/>
  <c r="AN98" i="11"/>
  <c r="CT99" i="11"/>
  <c r="AN99" i="11"/>
  <c r="CT100" i="11"/>
  <c r="AN100" i="11"/>
  <c r="CZ102" i="11"/>
  <c r="AR102" i="11"/>
  <c r="CT56" i="11"/>
  <c r="AN56" i="11"/>
  <c r="CT58" i="11"/>
  <c r="AN58" i="11"/>
  <c r="CT61" i="11"/>
  <c r="AN61" i="11"/>
  <c r="CT80" i="11"/>
  <c r="AN80" i="11"/>
  <c r="CT83" i="11"/>
  <c r="AN83" i="11"/>
  <c r="CS80" i="11"/>
  <c r="AM80" i="11"/>
  <c r="CS39" i="11"/>
  <c r="AM39" i="11"/>
  <c r="AI38" i="11"/>
  <c r="CT40" i="11"/>
  <c r="AN40" i="11"/>
  <c r="CT42" i="11"/>
  <c r="AN42" i="11"/>
  <c r="CT43" i="11"/>
  <c r="AN43" i="11"/>
  <c r="CT44" i="11"/>
  <c r="AN44" i="11"/>
  <c r="CT45" i="11"/>
  <c r="AN45" i="11"/>
  <c r="CT53" i="11"/>
  <c r="AN53" i="11"/>
  <c r="CS30" i="11"/>
  <c r="AM30" i="11"/>
  <c r="CS31" i="11"/>
  <c r="AM31" i="11"/>
  <c r="CS32" i="11"/>
  <c r="AM32" i="11"/>
  <c r="CS33" i="11"/>
  <c r="AM33" i="11"/>
  <c r="CS34" i="11"/>
  <c r="AM34" i="11"/>
  <c r="CS35" i="11"/>
  <c r="AM35" i="11"/>
  <c r="CS36" i="11"/>
  <c r="AM36" i="11"/>
  <c r="CM10" i="11"/>
  <c r="AE9" i="11"/>
  <c r="DH8" i="11"/>
  <c r="DJ8" i="11" s="1"/>
  <c r="DF8" i="11"/>
  <c r="CX28" i="11"/>
  <c r="CR27" i="11"/>
  <c r="DG8" i="11"/>
  <c r="DI8" i="11" s="1"/>
  <c r="DE8" i="11"/>
  <c r="CW28" i="11"/>
  <c r="CQ27" i="11"/>
  <c r="X77" i="11"/>
  <c r="AB77" i="11"/>
  <c r="CL84" i="11"/>
  <c r="CE87" i="11"/>
  <c r="CE77" i="11" s="1"/>
  <c r="CN10" i="11"/>
  <c r="AF9" i="11"/>
  <c r="CS85" i="11"/>
  <c r="AM85" i="11"/>
  <c r="CM86" i="11"/>
  <c r="AI86" i="11"/>
  <c r="CS82" i="11"/>
  <c r="AM82" i="11"/>
  <c r="AI81" i="11"/>
  <c r="CS81" i="11" s="1"/>
  <c r="CN86" i="11"/>
  <c r="AJ86" i="11"/>
  <c r="CT55" i="11"/>
  <c r="AN55" i="11"/>
  <c r="AJ47" i="11"/>
  <c r="CT47" i="11" s="1"/>
  <c r="CM78" i="11"/>
  <c r="CW11" i="11"/>
  <c r="CQ10" i="11"/>
  <c r="CT82" i="11"/>
  <c r="AN82" i="11"/>
  <c r="AJ81" i="11"/>
  <c r="CT81" i="11" s="1"/>
  <c r="X75" i="11"/>
  <c r="X76" i="11"/>
  <c r="CT39" i="11"/>
  <c r="AN39" i="11"/>
  <c r="AJ38" i="11"/>
  <c r="CW92" i="11"/>
  <c r="CT28" i="11"/>
  <c r="AN28" i="11"/>
  <c r="AJ27" i="11"/>
  <c r="CT27" i="11" s="1"/>
  <c r="AA74" i="11"/>
  <c r="CG9" i="11"/>
  <c r="CT92" i="11"/>
  <c r="AN92" i="11"/>
  <c r="AB74" i="11"/>
  <c r="CH9" i="11"/>
  <c r="CS92" i="11"/>
  <c r="AM92" i="11"/>
  <c r="CL9" i="11"/>
  <c r="CL74" i="11" s="1"/>
  <c r="CN78" i="11"/>
  <c r="CX39" i="11"/>
  <c r="CR38" i="11"/>
  <c r="CR37" i="11" s="1"/>
  <c r="DD55" i="11"/>
  <c r="CX47" i="11"/>
  <c r="CS28" i="11"/>
  <c r="AM28" i="11"/>
  <c r="AI27" i="11"/>
  <c r="CS27" i="11" s="1"/>
  <c r="CT93" i="11"/>
  <c r="AN93" i="11"/>
  <c r="CN101" i="11"/>
  <c r="AJ101" i="11"/>
  <c r="CT12" i="11"/>
  <c r="AN12" i="11"/>
  <c r="CT13" i="11"/>
  <c r="AN13" i="11"/>
  <c r="CT14" i="11"/>
  <c r="AN14" i="11"/>
  <c r="CT17" i="11"/>
  <c r="AN17" i="11"/>
  <c r="CT18" i="11"/>
  <c r="AN18" i="11"/>
  <c r="CT19" i="11"/>
  <c r="AN19" i="11"/>
  <c r="CT20" i="11"/>
  <c r="AN20" i="11"/>
  <c r="CT21" i="11"/>
  <c r="AN21" i="11"/>
  <c r="CT22" i="11"/>
  <c r="AN22" i="11"/>
  <c r="CT23" i="11"/>
  <c r="AN23" i="11"/>
  <c r="CT24" i="11"/>
  <c r="AN24" i="11"/>
  <c r="CT25" i="11"/>
  <c r="AN25" i="11"/>
  <c r="CT26" i="11"/>
  <c r="AN26" i="11"/>
  <c r="CS12" i="11"/>
  <c r="AM12" i="11"/>
  <c r="CS13" i="11"/>
  <c r="AM13" i="11"/>
  <c r="CS14" i="11"/>
  <c r="AM14" i="11"/>
  <c r="CS17" i="11"/>
  <c r="AM17" i="11"/>
  <c r="CS18" i="11"/>
  <c r="AM18" i="11"/>
  <c r="CS19" i="11"/>
  <c r="AM19" i="11"/>
  <c r="CS20" i="11"/>
  <c r="AM20" i="11"/>
  <c r="CS21" i="11"/>
  <c r="AM21" i="11"/>
  <c r="CS22" i="11"/>
  <c r="AM22" i="11"/>
  <c r="CS23" i="11"/>
  <c r="AM23" i="11"/>
  <c r="CS24" i="11"/>
  <c r="AM24" i="11"/>
  <c r="CS25" i="11"/>
  <c r="AM25" i="11"/>
  <c r="CS26" i="11"/>
  <c r="AM26" i="11"/>
  <c r="CM38" i="11"/>
  <c r="AE37" i="11"/>
  <c r="CM37" i="11" s="1"/>
  <c r="CW85" i="11"/>
  <c r="CX85" i="11"/>
  <c r="CW82" i="11"/>
  <c r="CQ81" i="11"/>
  <c r="CS11" i="11"/>
  <c r="AM11" i="11"/>
  <c r="AI10" i="11"/>
  <c r="CS83" i="11"/>
  <c r="AM83" i="11"/>
  <c r="CQ86" i="11"/>
  <c r="CZ109" i="11"/>
  <c r="AR109" i="11"/>
  <c r="CZ110" i="11"/>
  <c r="AR110" i="11"/>
  <c r="CZ111" i="11"/>
  <c r="AR111" i="11"/>
  <c r="CZ112" i="11"/>
  <c r="AR112" i="11"/>
  <c r="CY109" i="11"/>
  <c r="AQ109" i="11"/>
  <c r="CY110" i="11"/>
  <c r="AQ110" i="11"/>
  <c r="CY111" i="11"/>
  <c r="AQ111" i="11"/>
  <c r="CY112" i="11"/>
  <c r="AQ112" i="11"/>
  <c r="CT108" i="11"/>
  <c r="AN108" i="11"/>
  <c r="CF87" i="11"/>
  <c r="CF77" i="11" s="1"/>
  <c r="AF84" i="11"/>
  <c r="CN84" i="11" s="1"/>
  <c r="BS114" i="1"/>
  <c r="BT114" i="1"/>
  <c r="AO82" i="10"/>
  <c r="O82" i="10"/>
  <c r="M81" i="10"/>
  <c r="AO81" i="10" s="1"/>
  <c r="AO45" i="10"/>
  <c r="O45" i="10"/>
  <c r="AO44" i="10"/>
  <c r="O44" i="10"/>
  <c r="AO43" i="10"/>
  <c r="O43" i="10"/>
  <c r="AO42" i="10"/>
  <c r="O42" i="10"/>
  <c r="AM114" i="10"/>
  <c r="AN114" i="10" s="1"/>
  <c r="AO36" i="10"/>
  <c r="O36" i="10"/>
  <c r="AO34" i="10"/>
  <c r="O34" i="10"/>
  <c r="AO32" i="10"/>
  <c r="O32" i="10"/>
  <c r="AO30" i="10"/>
  <c r="O30" i="10"/>
  <c r="AN9" i="10"/>
  <c r="AO128" i="10"/>
  <c r="AR111" i="10"/>
  <c r="Q111" i="10"/>
  <c r="AR109" i="10"/>
  <c r="Q109" i="10"/>
  <c r="AR107" i="10"/>
  <c r="Q107" i="10"/>
  <c r="AR106" i="10"/>
  <c r="Q106" i="10"/>
  <c r="AO100" i="10"/>
  <c r="O100" i="10"/>
  <c r="AO99" i="10"/>
  <c r="O99" i="10"/>
  <c r="AO98" i="10"/>
  <c r="O98" i="10"/>
  <c r="AO97" i="10"/>
  <c r="O97" i="10"/>
  <c r="AO93" i="10"/>
  <c r="O93" i="10"/>
  <c r="AO79" i="10"/>
  <c r="O79" i="10"/>
  <c r="M78" i="10"/>
  <c r="AI37" i="10"/>
  <c r="I87" i="10"/>
  <c r="AO55" i="10"/>
  <c r="O55" i="10"/>
  <c r="M47" i="10"/>
  <c r="AO47" i="10" s="1"/>
  <c r="AO25" i="10"/>
  <c r="O25" i="10"/>
  <c r="AO23" i="10"/>
  <c r="O23" i="10"/>
  <c r="AO21" i="10"/>
  <c r="O21" i="10"/>
  <c r="AO19" i="10"/>
  <c r="O19" i="10"/>
  <c r="AO17" i="10"/>
  <c r="O17" i="10"/>
  <c r="AO15" i="10"/>
  <c r="O15" i="10"/>
  <c r="AO13" i="10"/>
  <c r="O13" i="10"/>
  <c r="AL10" i="10"/>
  <c r="K9" i="10"/>
  <c r="AT85" i="10"/>
  <c r="AT82" i="10"/>
  <c r="AQ81" i="10"/>
  <c r="AT79" i="10"/>
  <c r="AQ78" i="10"/>
  <c r="AT55" i="10"/>
  <c r="AQ47" i="10"/>
  <c r="AT39" i="10"/>
  <c r="AQ38" i="10"/>
  <c r="AO86" i="10"/>
  <c r="O86" i="10"/>
  <c r="AO85" i="10"/>
  <c r="O85" i="10"/>
  <c r="M84" i="10"/>
  <c r="AO84" i="10" s="1"/>
  <c r="AO61" i="10"/>
  <c r="O61" i="10"/>
  <c r="AO58" i="10"/>
  <c r="O58" i="10"/>
  <c r="AO53" i="10"/>
  <c r="O53" i="10"/>
  <c r="AO40" i="10"/>
  <c r="O40" i="10"/>
  <c r="AL38" i="10"/>
  <c r="K37" i="10"/>
  <c r="AO35" i="10"/>
  <c r="O35" i="10"/>
  <c r="AO33" i="10"/>
  <c r="O33" i="10"/>
  <c r="AO31" i="10"/>
  <c r="O31" i="10"/>
  <c r="AO29" i="10"/>
  <c r="O29" i="10"/>
  <c r="AO26" i="10"/>
  <c r="O26" i="10"/>
  <c r="AO24" i="10"/>
  <c r="O24" i="10"/>
  <c r="AO22" i="10"/>
  <c r="O22" i="10"/>
  <c r="AO20" i="10"/>
  <c r="O20" i="10"/>
  <c r="AO18" i="10"/>
  <c r="O18" i="10"/>
  <c r="AO16" i="10"/>
  <c r="O16" i="10"/>
  <c r="AO14" i="10"/>
  <c r="O14" i="10"/>
  <c r="AO12" i="10"/>
  <c r="O12" i="10"/>
  <c r="AR112" i="10"/>
  <c r="Q112" i="10"/>
  <c r="AR110" i="10"/>
  <c r="Q110" i="10"/>
  <c r="AR108" i="10"/>
  <c r="Q108" i="10"/>
  <c r="AR105" i="10"/>
  <c r="Q105" i="10"/>
  <c r="AR104" i="10"/>
  <c r="Q104" i="10"/>
  <c r="AR103" i="10"/>
  <c r="Q103" i="10"/>
  <c r="AR102" i="10"/>
  <c r="Q102" i="10"/>
  <c r="AR101" i="10"/>
  <c r="Q101" i="10"/>
  <c r="AO96" i="10"/>
  <c r="O96" i="10"/>
  <c r="AO95" i="10"/>
  <c r="O95" i="10"/>
  <c r="AQ86" i="10"/>
  <c r="AO83" i="10"/>
  <c r="O83" i="10"/>
  <c r="AO94" i="10"/>
  <c r="O94" i="10"/>
  <c r="AO28" i="10"/>
  <c r="O28" i="10"/>
  <c r="M27" i="10"/>
  <c r="AO27" i="10" s="1"/>
  <c r="I74" i="10"/>
  <c r="AI9" i="10"/>
  <c r="AT11" i="10"/>
  <c r="AQ10" i="10"/>
  <c r="AV8" i="10"/>
  <c r="AW8" i="10" s="1"/>
  <c r="AU8" i="10"/>
  <c r="AT28" i="10"/>
  <c r="AQ27" i="10"/>
  <c r="AO92" i="10"/>
  <c r="O92" i="10"/>
  <c r="M91" i="10"/>
  <c r="AO91" i="10" s="1"/>
  <c r="AO80" i="10"/>
  <c r="O80" i="10"/>
  <c r="AL78" i="10"/>
  <c r="AH75" i="10"/>
  <c r="AH76" i="10"/>
  <c r="AO56" i="10"/>
  <c r="O56" i="10"/>
  <c r="AO11" i="10"/>
  <c r="O11" i="10"/>
  <c r="M10" i="10"/>
  <c r="AO39" i="10"/>
  <c r="O39" i="10"/>
  <c r="M38" i="10"/>
  <c r="AT92" i="10"/>
  <c r="AQ91" i="10"/>
  <c r="AN84" i="10"/>
  <c r="AN37" i="10"/>
  <c r="AO131" i="9"/>
  <c r="AR111" i="9"/>
  <c r="Q111" i="9"/>
  <c r="AR109" i="9"/>
  <c r="Q109" i="9"/>
  <c r="AR107" i="9"/>
  <c r="Q107" i="9"/>
  <c r="AR106" i="9"/>
  <c r="Q106" i="9"/>
  <c r="AO100" i="9"/>
  <c r="O100" i="9"/>
  <c r="AO99" i="9"/>
  <c r="O99" i="9"/>
  <c r="AO98" i="9"/>
  <c r="O98" i="9"/>
  <c r="AO97" i="9"/>
  <c r="O97" i="9"/>
  <c r="AO93" i="9"/>
  <c r="O93" i="9"/>
  <c r="AO79" i="9"/>
  <c r="O79" i="9"/>
  <c r="M78" i="9"/>
  <c r="AI37" i="9"/>
  <c r="I87" i="9"/>
  <c r="AR112" i="9"/>
  <c r="Q112" i="9"/>
  <c r="AR110" i="9"/>
  <c r="Q110" i="9"/>
  <c r="AR108" i="9"/>
  <c r="Q108" i="9"/>
  <c r="AR105" i="9"/>
  <c r="Q105" i="9"/>
  <c r="AR104" i="9"/>
  <c r="Q104" i="9"/>
  <c r="AR103" i="9"/>
  <c r="Q103" i="9"/>
  <c r="AR102" i="9"/>
  <c r="Q102" i="9"/>
  <c r="AR101" i="9"/>
  <c r="Q101" i="9"/>
  <c r="AO96" i="9"/>
  <c r="O96" i="9"/>
  <c r="AO95" i="9"/>
  <c r="O95" i="9"/>
  <c r="AQ86" i="9"/>
  <c r="AQ84" i="9" s="1"/>
  <c r="AO83" i="9"/>
  <c r="O83" i="9"/>
  <c r="AO94" i="9"/>
  <c r="O94" i="9"/>
  <c r="AR16" i="9"/>
  <c r="Q16" i="9"/>
  <c r="AR15" i="9"/>
  <c r="Q15" i="9"/>
  <c r="AO28" i="9"/>
  <c r="O28" i="9"/>
  <c r="M27" i="9"/>
  <c r="AO27" i="9" s="1"/>
  <c r="I74" i="9"/>
  <c r="AI9" i="9"/>
  <c r="AT11" i="9"/>
  <c r="AQ10" i="9"/>
  <c r="AV8" i="9"/>
  <c r="AW8" i="9" s="1"/>
  <c r="AU8" i="9"/>
  <c r="AO86" i="9"/>
  <c r="O86" i="9"/>
  <c r="AO85" i="9"/>
  <c r="O85" i="9"/>
  <c r="M84" i="9"/>
  <c r="AO84" i="9" s="1"/>
  <c r="AO61" i="9"/>
  <c r="O61" i="9"/>
  <c r="AO58" i="9"/>
  <c r="O58" i="9"/>
  <c r="AO53" i="9"/>
  <c r="O53" i="9"/>
  <c r="AO40" i="9"/>
  <c r="O40" i="9"/>
  <c r="AL38" i="9"/>
  <c r="K37" i="9"/>
  <c r="AO35" i="9"/>
  <c r="O35" i="9"/>
  <c r="AO33" i="9"/>
  <c r="O33" i="9"/>
  <c r="AO31" i="9"/>
  <c r="O31" i="9"/>
  <c r="AO29" i="9"/>
  <c r="O29" i="9"/>
  <c r="AO26" i="9"/>
  <c r="O26" i="9"/>
  <c r="AO24" i="9"/>
  <c r="O24" i="9"/>
  <c r="AO22" i="9"/>
  <c r="O22" i="9"/>
  <c r="AO20" i="9"/>
  <c r="O20" i="9"/>
  <c r="AO18" i="9"/>
  <c r="O18" i="9"/>
  <c r="AO14" i="9"/>
  <c r="O14" i="9"/>
  <c r="AO12" i="9"/>
  <c r="O12" i="9"/>
  <c r="AO56" i="9"/>
  <c r="O56" i="9"/>
  <c r="AO11" i="9"/>
  <c r="O11" i="9"/>
  <c r="M10" i="9"/>
  <c r="AN84" i="9"/>
  <c r="AN37" i="9"/>
  <c r="AO92" i="9"/>
  <c r="O92" i="9"/>
  <c r="M91" i="9"/>
  <c r="AO91" i="9" s="1"/>
  <c r="AO80" i="9"/>
  <c r="O80" i="9"/>
  <c r="AL78" i="9"/>
  <c r="AT28" i="9"/>
  <c r="AQ27" i="9"/>
  <c r="AO82" i="9"/>
  <c r="O82" i="9"/>
  <c r="M81" i="9"/>
  <c r="AO81" i="9" s="1"/>
  <c r="AO45" i="9"/>
  <c r="O45" i="9"/>
  <c r="AO44" i="9"/>
  <c r="O44" i="9"/>
  <c r="AO43" i="9"/>
  <c r="O43" i="9"/>
  <c r="AO42" i="9"/>
  <c r="O42" i="9"/>
  <c r="AJ118" i="9"/>
  <c r="AK118" i="9" s="1"/>
  <c r="AM114" i="9"/>
  <c r="AN114" i="9" s="1"/>
  <c r="N114" i="9"/>
  <c r="AO36" i="9"/>
  <c r="O36" i="9"/>
  <c r="AO34" i="9"/>
  <c r="O34" i="9"/>
  <c r="AO32" i="9"/>
  <c r="O32" i="9"/>
  <c r="AO30" i="9"/>
  <c r="O30" i="9"/>
  <c r="AN9" i="9"/>
  <c r="AH75" i="9"/>
  <c r="AH76" i="9"/>
  <c r="AO39" i="9"/>
  <c r="O39" i="9"/>
  <c r="M38" i="9"/>
  <c r="AT92" i="9"/>
  <c r="AQ91" i="9"/>
  <c r="AO55" i="9"/>
  <c r="O55" i="9"/>
  <c r="M47" i="9"/>
  <c r="AO47" i="9" s="1"/>
  <c r="AO25" i="9"/>
  <c r="O25" i="9"/>
  <c r="AO23" i="9"/>
  <c r="O23" i="9"/>
  <c r="AO21" i="9"/>
  <c r="O21" i="9"/>
  <c r="AO19" i="9"/>
  <c r="O19" i="9"/>
  <c r="AO17" i="9"/>
  <c r="O17" i="9"/>
  <c r="AO13" i="9"/>
  <c r="O13" i="9"/>
  <c r="AL10" i="9"/>
  <c r="K9" i="9"/>
  <c r="AT85" i="9"/>
  <c r="AT82" i="9"/>
  <c r="AQ81" i="9"/>
  <c r="AT79" i="9"/>
  <c r="AQ78" i="9"/>
  <c r="AT55" i="9"/>
  <c r="AQ47" i="9"/>
  <c r="AT39" i="9"/>
  <c r="AQ38" i="9"/>
  <c r="AK76" i="9"/>
  <c r="AR112" i="8"/>
  <c r="Q112" i="8"/>
  <c r="AR110" i="8"/>
  <c r="Q110" i="8"/>
  <c r="AR108" i="8"/>
  <c r="Q108" i="8"/>
  <c r="AR105" i="8"/>
  <c r="Q105" i="8"/>
  <c r="AR104" i="8"/>
  <c r="Q104" i="8"/>
  <c r="AR103" i="8"/>
  <c r="Q103" i="8"/>
  <c r="AR102" i="8"/>
  <c r="Q102" i="8"/>
  <c r="AR101" i="8"/>
  <c r="Q101" i="8"/>
  <c r="AO96" i="8"/>
  <c r="O96" i="8"/>
  <c r="AO95" i="8"/>
  <c r="O95" i="8"/>
  <c r="AQ86" i="8"/>
  <c r="AQ84" i="8" s="1"/>
  <c r="AO83" i="8"/>
  <c r="O83" i="8"/>
  <c r="AO26" i="8"/>
  <c r="O26" i="8"/>
  <c r="AO25" i="8"/>
  <c r="O25" i="8"/>
  <c r="AO39" i="8"/>
  <c r="O39" i="8"/>
  <c r="M38" i="8"/>
  <c r="AO11" i="8"/>
  <c r="O11" i="8"/>
  <c r="M10" i="8"/>
  <c r="Q16" i="8"/>
  <c r="AR16" i="8"/>
  <c r="Q15" i="8"/>
  <c r="AR15" i="8"/>
  <c r="AO55" i="8"/>
  <c r="O55" i="8"/>
  <c r="M47" i="8"/>
  <c r="AO47" i="8" s="1"/>
  <c r="AT11" i="8"/>
  <c r="AQ10" i="8"/>
  <c r="AO92" i="8"/>
  <c r="O92" i="8"/>
  <c r="M91" i="8"/>
  <c r="AO91" i="8" s="1"/>
  <c r="AO80" i="8"/>
  <c r="O80" i="8"/>
  <c r="AL78" i="8"/>
  <c r="AO36" i="8"/>
  <c r="O36" i="8"/>
  <c r="AO35" i="8"/>
  <c r="O35" i="8"/>
  <c r="AO34" i="8"/>
  <c r="O34" i="8"/>
  <c r="AO33" i="8"/>
  <c r="O33" i="8"/>
  <c r="AO32" i="8"/>
  <c r="O32" i="8"/>
  <c r="AO31" i="8"/>
  <c r="O31" i="8"/>
  <c r="AO30" i="8"/>
  <c r="O30" i="8"/>
  <c r="AO29" i="8"/>
  <c r="O29" i="8"/>
  <c r="AO82" i="8"/>
  <c r="O82" i="8"/>
  <c r="M81" i="8"/>
  <c r="AO81" i="8" s="1"/>
  <c r="AO45" i="8"/>
  <c r="O45" i="8"/>
  <c r="AO44" i="8"/>
  <c r="O44" i="8"/>
  <c r="AO43" i="8"/>
  <c r="O43" i="8"/>
  <c r="AO42" i="8"/>
  <c r="O42" i="8"/>
  <c r="AO94" i="8"/>
  <c r="O94" i="8"/>
  <c r="AJ118" i="8"/>
  <c r="AK118" i="8" s="1"/>
  <c r="AM114" i="8"/>
  <c r="AN114" i="8" s="1"/>
  <c r="AO86" i="8"/>
  <c r="O86" i="8"/>
  <c r="AO85" i="8"/>
  <c r="O85" i="8"/>
  <c r="M84" i="8"/>
  <c r="AO84" i="8" s="1"/>
  <c r="AO61" i="8"/>
  <c r="O61" i="8"/>
  <c r="AO58" i="8"/>
  <c r="O58" i="8"/>
  <c r="AO53" i="8"/>
  <c r="O53" i="8"/>
  <c r="AO40" i="8"/>
  <c r="O40" i="8"/>
  <c r="AL38" i="8"/>
  <c r="K37" i="8"/>
  <c r="AT92" i="8"/>
  <c r="AQ91" i="8"/>
  <c r="AO24" i="8"/>
  <c r="O24" i="8"/>
  <c r="AO23" i="8"/>
  <c r="O23" i="8"/>
  <c r="AO22" i="8"/>
  <c r="O22" i="8"/>
  <c r="AO21" i="8"/>
  <c r="O21" i="8"/>
  <c r="AO20" i="8"/>
  <c r="O20" i="8"/>
  <c r="AO19" i="8"/>
  <c r="O19" i="8"/>
  <c r="AO18" i="8"/>
  <c r="O18" i="8"/>
  <c r="AO17" i="8"/>
  <c r="O17" i="8"/>
  <c r="AO14" i="8"/>
  <c r="O14" i="8"/>
  <c r="AO13" i="8"/>
  <c r="O13" i="8"/>
  <c r="AO12" i="8"/>
  <c r="O12" i="8"/>
  <c r="AL10" i="8"/>
  <c r="K9" i="8"/>
  <c r="AT85" i="8"/>
  <c r="AT82" i="8"/>
  <c r="AQ81" i="8"/>
  <c r="AT79" i="8"/>
  <c r="AQ78" i="8"/>
  <c r="AT55" i="8"/>
  <c r="AQ47" i="8"/>
  <c r="AT39" i="8"/>
  <c r="AQ38" i="8"/>
  <c r="AT28" i="8"/>
  <c r="AQ27" i="8"/>
  <c r="AV8" i="8"/>
  <c r="AW8" i="8" s="1"/>
  <c r="AU8" i="8"/>
  <c r="AO56" i="8"/>
  <c r="O56" i="8"/>
  <c r="AN9" i="8"/>
  <c r="AO131" i="8"/>
  <c r="AR111" i="8"/>
  <c r="Q111" i="8"/>
  <c r="AR109" i="8"/>
  <c r="Q109" i="8"/>
  <c r="AR107" i="8"/>
  <c r="Q107" i="8"/>
  <c r="AR106" i="8"/>
  <c r="Q106" i="8"/>
  <c r="AO100" i="8"/>
  <c r="O100" i="8"/>
  <c r="AO99" i="8"/>
  <c r="O99" i="8"/>
  <c r="AO98" i="8"/>
  <c r="O98" i="8"/>
  <c r="AO97" i="8"/>
  <c r="O97" i="8"/>
  <c r="AO93" i="8"/>
  <c r="O93" i="8"/>
  <c r="AO79" i="8"/>
  <c r="O79" i="8"/>
  <c r="M78" i="8"/>
  <c r="AI37" i="8"/>
  <c r="I87" i="8"/>
  <c r="AO28" i="8"/>
  <c r="O28" i="8"/>
  <c r="M27" i="8"/>
  <c r="AO27" i="8" s="1"/>
  <c r="I74" i="8"/>
  <c r="AI9" i="8"/>
  <c r="AN84" i="8"/>
  <c r="AN37" i="8"/>
  <c r="AK87" i="8"/>
  <c r="AK77" i="8" s="1"/>
  <c r="AK76" i="8"/>
  <c r="AG26" i="5"/>
  <c r="BA15" i="5"/>
  <c r="DU15" i="5"/>
  <c r="BA20" i="5"/>
  <c r="AG14" i="5"/>
  <c r="BN64" i="5"/>
  <c r="BN65" i="5"/>
  <c r="CB74" i="5"/>
  <c r="AB74" i="5"/>
  <c r="X73" i="5"/>
  <c r="CB73" i="5" s="1"/>
  <c r="BU67" i="5"/>
  <c r="BZ70" i="5"/>
  <c r="CF71" i="5"/>
  <c r="CB67" i="5"/>
  <c r="CA42" i="5"/>
  <c r="AA42" i="5"/>
  <c r="CA39" i="5"/>
  <c r="AA39" i="5"/>
  <c r="CB34" i="5"/>
  <c r="AB34" i="5"/>
  <c r="AE52" i="5"/>
  <c r="CG52" i="5"/>
  <c r="X9" i="5"/>
  <c r="CB10" i="5"/>
  <c r="AB10" i="5"/>
  <c r="BU10" i="5"/>
  <c r="W10" i="5"/>
  <c r="S9" i="5"/>
  <c r="BO36" i="5"/>
  <c r="BI76" i="5"/>
  <c r="K66" i="5"/>
  <c r="AL63" i="5"/>
  <c r="AL76" i="5"/>
  <c r="AL66" i="5" s="1"/>
  <c r="CB111" i="5"/>
  <c r="AB111" i="5"/>
  <c r="CG96" i="5"/>
  <c r="AE96" i="5"/>
  <c r="CG95" i="5"/>
  <c r="AE95" i="5"/>
  <c r="CG94" i="5"/>
  <c r="AE94" i="5"/>
  <c r="CG93" i="5"/>
  <c r="AE93" i="5"/>
  <c r="CG92" i="5"/>
  <c r="AE92" i="5"/>
  <c r="CN94" i="5"/>
  <c r="AJ94" i="5"/>
  <c r="CN92" i="5"/>
  <c r="AJ92" i="5"/>
  <c r="CH89" i="5"/>
  <c r="AF89" i="5"/>
  <c r="CG91" i="5"/>
  <c r="AE91" i="5"/>
  <c r="BU87" i="5"/>
  <c r="W87" i="5"/>
  <c r="CB75" i="5"/>
  <c r="AB75" i="5"/>
  <c r="CA75" i="5"/>
  <c r="AA75" i="5"/>
  <c r="AB22" i="5"/>
  <c r="CB22" i="5"/>
  <c r="AB17" i="5"/>
  <c r="CB17" i="5"/>
  <c r="W12" i="5"/>
  <c r="BU12" i="5"/>
  <c r="AA11" i="5"/>
  <c r="CA11" i="5"/>
  <c r="U9" i="5"/>
  <c r="Y10" i="5"/>
  <c r="M63" i="5"/>
  <c r="M76" i="5"/>
  <c r="M66" i="5" s="1"/>
  <c r="CB11" i="5"/>
  <c r="AB11" i="5"/>
  <c r="CF9" i="5"/>
  <c r="CL10" i="5"/>
  <c r="BU20" i="5"/>
  <c r="W20" i="5"/>
  <c r="CA25" i="5"/>
  <c r="AA25" i="5"/>
  <c r="BV67" i="5"/>
  <c r="AK24" i="5"/>
  <c r="AO24" i="5" s="1"/>
  <c r="CA57" i="5"/>
  <c r="AA57" i="5"/>
  <c r="CA23" i="5"/>
  <c r="AA23" i="5"/>
  <c r="CA16" i="5"/>
  <c r="AA16" i="5"/>
  <c r="CB39" i="5"/>
  <c r="AB39" i="5"/>
  <c r="AA34" i="5"/>
  <c r="CA34" i="5"/>
  <c r="CA29" i="5"/>
  <c r="AA29" i="5"/>
  <c r="AF13" i="5"/>
  <c r="CH13" i="5"/>
  <c r="K63" i="5"/>
  <c r="BI8" i="5"/>
  <c r="S36" i="5"/>
  <c r="BY8" i="5"/>
  <c r="AO25" i="5"/>
  <c r="E25" i="5" s="1"/>
  <c r="CB69" i="5"/>
  <c r="AB69" i="5"/>
  <c r="AB67" i="5" s="1"/>
  <c r="AB55" i="5"/>
  <c r="CB55" i="5"/>
  <c r="BP36" i="5"/>
  <c r="P76" i="5"/>
  <c r="CB33" i="5"/>
  <c r="AB33" i="5"/>
  <c r="CA31" i="5"/>
  <c r="AA31" i="5"/>
  <c r="CB29" i="5"/>
  <c r="AB29" i="5"/>
  <c r="CH28" i="5"/>
  <c r="AF28" i="5"/>
  <c r="CA24" i="5"/>
  <c r="AA24" i="5"/>
  <c r="CB19" i="5"/>
  <c r="AB19" i="5"/>
  <c r="CA55" i="5"/>
  <c r="AA55" i="5"/>
  <c r="CE46" i="5"/>
  <c r="CK54" i="5"/>
  <c r="CB42" i="5"/>
  <c r="AB42" i="5"/>
  <c r="CA41" i="5"/>
  <c r="AA41" i="5"/>
  <c r="BG64" i="5"/>
  <c r="BG65" i="5"/>
  <c r="CA35" i="5"/>
  <c r="AA35" i="5"/>
  <c r="CA33" i="5"/>
  <c r="AA33" i="5"/>
  <c r="CB32" i="5"/>
  <c r="AB32" i="5"/>
  <c r="CB31" i="5"/>
  <c r="AB31" i="5"/>
  <c r="CA30" i="5"/>
  <c r="AA30" i="5"/>
  <c r="BU22" i="5"/>
  <c r="W22" i="5"/>
  <c r="BU17" i="5"/>
  <c r="W17" i="5"/>
  <c r="BU15" i="5"/>
  <c r="W15" i="5"/>
  <c r="CB12" i="5"/>
  <c r="AB12" i="5"/>
  <c r="AF41" i="5"/>
  <c r="CH41" i="5"/>
  <c r="CR38" i="5"/>
  <c r="CL37" i="5"/>
  <c r="AJ24" i="5"/>
  <c r="CN24" i="5"/>
  <c r="BU19" i="5"/>
  <c r="W19" i="5"/>
  <c r="CA28" i="5"/>
  <c r="AA28" i="5"/>
  <c r="DU16" i="5"/>
  <c r="BA16" i="5"/>
  <c r="DV16" i="5"/>
  <c r="AK19" i="5"/>
  <c r="AO19" i="5" s="1"/>
  <c r="BT65" i="5"/>
  <c r="AG17" i="5"/>
  <c r="DU22" i="5"/>
  <c r="BA22" i="5"/>
  <c r="DV22" i="5"/>
  <c r="Y26" i="5"/>
  <c r="AK28" i="5"/>
  <c r="AK26" i="5" s="1"/>
  <c r="CA111" i="5"/>
  <c r="AA111" i="5"/>
  <c r="CN96" i="5"/>
  <c r="AJ96" i="5"/>
  <c r="CN90" i="5"/>
  <c r="AJ90" i="5"/>
  <c r="CM88" i="5"/>
  <c r="AI88" i="5"/>
  <c r="CA86" i="5"/>
  <c r="AA86" i="5"/>
  <c r="CN88" i="5"/>
  <c r="AJ88" i="5"/>
  <c r="CH87" i="5"/>
  <c r="AF87" i="5"/>
  <c r="CB85" i="5"/>
  <c r="AB85" i="5"/>
  <c r="CB82" i="5"/>
  <c r="AB82" i="5"/>
  <c r="CA68" i="5"/>
  <c r="AA68" i="5"/>
  <c r="W67" i="5"/>
  <c r="W73" i="5"/>
  <c r="CA74" i="5"/>
  <c r="AA74" i="5"/>
  <c r="CB54" i="5"/>
  <c r="AB54" i="5"/>
  <c r="X46" i="5"/>
  <c r="CB46" i="5" s="1"/>
  <c r="CH68" i="5"/>
  <c r="AF68" i="5"/>
  <c r="CA27" i="5"/>
  <c r="AA27" i="5"/>
  <c r="W26" i="5"/>
  <c r="CA26" i="5" s="1"/>
  <c r="CB23" i="5"/>
  <c r="AB23" i="5"/>
  <c r="BU21" i="5"/>
  <c r="W21" i="5"/>
  <c r="CB18" i="5"/>
  <c r="AB18" i="5"/>
  <c r="W18" i="5"/>
  <c r="BU18" i="5"/>
  <c r="BU14" i="5"/>
  <c r="W14" i="5"/>
  <c r="CA13" i="5"/>
  <c r="AA13" i="5"/>
  <c r="P63" i="5"/>
  <c r="BP8" i="5"/>
  <c r="BV9" i="5"/>
  <c r="BV65" i="5" s="1"/>
  <c r="T8" i="5"/>
  <c r="BO9" i="5"/>
  <c r="BO65" i="5" s="1"/>
  <c r="O8" i="5"/>
  <c r="AE32" i="5"/>
  <c r="CG32" i="5"/>
  <c r="CA84" i="5"/>
  <c r="AA84" i="5"/>
  <c r="CB81" i="5"/>
  <c r="AB81" i="5"/>
  <c r="X80" i="5"/>
  <c r="CA72" i="5"/>
  <c r="AA72" i="5"/>
  <c r="BR98" i="5"/>
  <c r="BP98" i="5"/>
  <c r="CB60" i="5"/>
  <c r="AB60" i="5"/>
  <c r="CB52" i="5"/>
  <c r="AB52" i="5"/>
  <c r="CA44" i="5"/>
  <c r="AA44" i="5"/>
  <c r="CA43" i="5"/>
  <c r="AA43" i="5"/>
  <c r="CA83" i="5"/>
  <c r="AA83" i="5"/>
  <c r="BV37" i="5"/>
  <c r="T36" i="5"/>
  <c r="CB38" i="5"/>
  <c r="AB38" i="5"/>
  <c r="X37" i="5"/>
  <c r="BY38" i="5"/>
  <c r="CA38" i="5" s="1"/>
  <c r="BS37" i="5"/>
  <c r="BS36" i="5" s="1"/>
  <c r="BS76" i="5" s="1"/>
  <c r="BS66" i="5" s="1"/>
  <c r="CL54" i="5"/>
  <c r="CF46" i="5"/>
  <c r="CF36" i="5" s="1"/>
  <c r="AF44" i="5"/>
  <c r="CH44" i="5"/>
  <c r="CH43" i="5"/>
  <c r="AF43" i="5"/>
  <c r="Q8" i="5"/>
  <c r="BZ8" i="5"/>
  <c r="BZ63" i="5" s="1"/>
  <c r="BZ64" i="5" s="1"/>
  <c r="BB28" i="5"/>
  <c r="F26" i="5"/>
  <c r="BB26" i="5" s="1"/>
  <c r="BB10" i="5"/>
  <c r="F9" i="5"/>
  <c r="AP8" i="5"/>
  <c r="CA71" i="5"/>
  <c r="AA71" i="5"/>
  <c r="W70" i="5"/>
  <c r="CA70" i="5" s="1"/>
  <c r="BO98" i="5"/>
  <c r="BQ98" i="5"/>
  <c r="CA85" i="5"/>
  <c r="AA85" i="5"/>
  <c r="CA82" i="5"/>
  <c r="AA82" i="5"/>
  <c r="BY73" i="5"/>
  <c r="CE74" i="5"/>
  <c r="CB83" i="5"/>
  <c r="AB83" i="5"/>
  <c r="CA81" i="5"/>
  <c r="AA81" i="5"/>
  <c r="W80" i="5"/>
  <c r="AF72" i="5"/>
  <c r="CH72" i="5"/>
  <c r="AE69" i="5"/>
  <c r="CG69" i="5"/>
  <c r="CF81" i="5"/>
  <c r="BZ80" i="5"/>
  <c r="CL74" i="5"/>
  <c r="CK71" i="5"/>
  <c r="CE70" i="5"/>
  <c r="CK68" i="5"/>
  <c r="CE67" i="5"/>
  <c r="CA60" i="5"/>
  <c r="AA60" i="5"/>
  <c r="CB27" i="5"/>
  <c r="AB27" i="5"/>
  <c r="X26" i="5"/>
  <c r="CB26" i="5" s="1"/>
  <c r="AB21" i="5"/>
  <c r="CB21" i="5"/>
  <c r="AB16" i="5"/>
  <c r="CB16" i="5"/>
  <c r="AA54" i="5"/>
  <c r="W46" i="5"/>
  <c r="CA46" i="5" s="1"/>
  <c r="CA54" i="5"/>
  <c r="AA38" i="5"/>
  <c r="W37" i="5"/>
  <c r="AF35" i="5"/>
  <c r="CH35" i="5"/>
  <c r="CK27" i="5"/>
  <c r="CE26" i="5"/>
  <c r="CL27" i="5"/>
  <c r="CF26" i="5"/>
  <c r="CK10" i="5"/>
  <c r="CE9" i="5"/>
  <c r="CO7" i="5"/>
  <c r="CQ7" i="5" s="1"/>
  <c r="CM7" i="5"/>
  <c r="CP7" i="5"/>
  <c r="CR7" i="5" s="1"/>
  <c r="CN7" i="5"/>
  <c r="AA90" i="5"/>
  <c r="CA90" i="5"/>
  <c r="CG89" i="5"/>
  <c r="AE89" i="5"/>
  <c r="CB86" i="5"/>
  <c r="AB86" i="5"/>
  <c r="CB84" i="5"/>
  <c r="AB84" i="5"/>
  <c r="CF75" i="5"/>
  <c r="CF73" i="5" s="1"/>
  <c r="AJ95" i="5"/>
  <c r="CN95" i="5"/>
  <c r="AJ93" i="5"/>
  <c r="CN93" i="5"/>
  <c r="CE75" i="5"/>
  <c r="X70" i="5"/>
  <c r="CB71" i="5"/>
  <c r="AB71" i="5"/>
  <c r="AJ91" i="5"/>
  <c r="CN91" i="5"/>
  <c r="CE81" i="5"/>
  <c r="BY80" i="5"/>
  <c r="AF57" i="5"/>
  <c r="CH57" i="5"/>
  <c r="CH30" i="5"/>
  <c r="AF30" i="5"/>
  <c r="CN25" i="5"/>
  <c r="AJ25" i="5"/>
  <c r="CH20" i="5"/>
  <c r="AF20" i="5"/>
  <c r="BV73" i="5"/>
  <c r="AO30" i="5"/>
  <c r="E30" i="5" s="1"/>
  <c r="BU38" i="5"/>
  <c r="BV70" i="5"/>
  <c r="AA77" i="11" l="1"/>
  <c r="BZ76" i="5"/>
  <c r="BA12" i="5"/>
  <c r="DU12" i="5"/>
  <c r="BM65" i="5"/>
  <c r="DU20" i="5"/>
  <c r="AN74" i="9"/>
  <c r="AN75" i="9" s="1"/>
  <c r="BA13" i="5"/>
  <c r="DU13" i="5"/>
  <c r="DV13" i="5"/>
  <c r="O114" i="10"/>
  <c r="P114" i="10" s="1"/>
  <c r="Q114" i="10" s="1"/>
  <c r="AR114" i="10"/>
  <c r="BL115" i="8"/>
  <c r="BN115" i="8" s="1"/>
  <c r="AT115" i="8"/>
  <c r="CZ115" i="8" s="1"/>
  <c r="AH115" i="8"/>
  <c r="CN115" i="8" s="1"/>
  <c r="AE115" i="8"/>
  <c r="BF115" i="8"/>
  <c r="BC115" i="8"/>
  <c r="AZ115" i="8"/>
  <c r="DF115" i="8" s="1"/>
  <c r="AK115" i="8"/>
  <c r="AN115" i="8"/>
  <c r="CT115" i="8" s="1"/>
  <c r="AQ115" i="8"/>
  <c r="AB115" i="8"/>
  <c r="CH115" i="8" s="1"/>
  <c r="BJ115" i="8"/>
  <c r="AW115" i="8"/>
  <c r="BJ76" i="5"/>
  <c r="L66" i="5"/>
  <c r="CB70" i="5"/>
  <c r="BZ65" i="5"/>
  <c r="E24" i="5"/>
  <c r="DU24" i="5" s="1"/>
  <c r="DV12" i="5"/>
  <c r="AQ37" i="9"/>
  <c r="AQ37" i="8"/>
  <c r="AQ37" i="10"/>
  <c r="AJ94" i="11"/>
  <c r="AF91" i="11"/>
  <c r="CN91" i="11" s="1"/>
  <c r="CN94" i="11"/>
  <c r="BL116" i="8"/>
  <c r="BN116" i="8" s="1"/>
  <c r="AN116" i="8"/>
  <c r="CT116" i="8" s="1"/>
  <c r="AB116" i="8"/>
  <c r="CH116" i="8" s="1"/>
  <c r="AQ116" i="8"/>
  <c r="BY116" i="8" s="1"/>
  <c r="AT116" i="8"/>
  <c r="CZ116" i="8" s="1"/>
  <c r="AH116" i="8"/>
  <c r="CN116" i="8" s="1"/>
  <c r="AE116" i="8"/>
  <c r="BM116" i="8" s="1"/>
  <c r="BF116" i="8"/>
  <c r="BC116" i="8"/>
  <c r="CK116" i="8" s="1"/>
  <c r="AZ116" i="8"/>
  <c r="DF116" i="8" s="1"/>
  <c r="AK116" i="8"/>
  <c r="BS116" i="8" s="1"/>
  <c r="BJ116" i="8"/>
  <c r="AW116" i="8"/>
  <c r="CE116" i="8" s="1"/>
  <c r="AO28" i="5"/>
  <c r="AO26" i="5" s="1"/>
  <c r="O114" i="9"/>
  <c r="AR114" i="9"/>
  <c r="CJ112" i="1"/>
  <c r="AH112" i="1"/>
  <c r="AG112" i="1"/>
  <c r="CI112" i="1"/>
  <c r="CK87" i="11"/>
  <c r="CK77" i="11" s="1"/>
  <c r="CU110" i="1"/>
  <c r="AO110" i="1"/>
  <c r="DA111" i="1"/>
  <c r="AS111" i="1"/>
  <c r="AL109" i="1"/>
  <c r="CP109" i="1"/>
  <c r="CU109" i="1"/>
  <c r="AO109" i="1"/>
  <c r="BH117" i="8"/>
  <c r="DL117" i="8"/>
  <c r="CP110" i="1"/>
  <c r="AL110" i="1"/>
  <c r="CP111" i="1"/>
  <c r="AL111" i="1"/>
  <c r="Y117" i="8"/>
  <c r="Y116" i="8"/>
  <c r="Y115" i="8"/>
  <c r="CM94" i="11"/>
  <c r="AI94" i="11"/>
  <c r="AE91" i="11"/>
  <c r="CM91" i="11" s="1"/>
  <c r="CR94" i="11"/>
  <c r="CL91" i="11"/>
  <c r="CQ94" i="11"/>
  <c r="CK91" i="11"/>
  <c r="AN87" i="10"/>
  <c r="AN77" i="10" s="1"/>
  <c r="AF87" i="11"/>
  <c r="CN87" i="11" s="1"/>
  <c r="AB87" i="8"/>
  <c r="D77" i="8"/>
  <c r="AN87" i="8"/>
  <c r="AN77" i="8" s="1"/>
  <c r="BV114" i="1"/>
  <c r="BY12" i="11"/>
  <c r="BS76" i="11"/>
  <c r="BS75" i="11"/>
  <c r="Q114" i="1"/>
  <c r="O118" i="1"/>
  <c r="M118" i="11"/>
  <c r="O114" i="11"/>
  <c r="BO114" i="11" s="1"/>
  <c r="BZ12" i="11"/>
  <c r="BT76" i="11"/>
  <c r="BT75" i="11"/>
  <c r="BL87" i="10"/>
  <c r="D77" i="10"/>
  <c r="AB87" i="10"/>
  <c r="BT114" i="11"/>
  <c r="BR118" i="11"/>
  <c r="BT118" i="11" s="1"/>
  <c r="BX114" i="11"/>
  <c r="BW114" i="11"/>
  <c r="BU114" i="1"/>
  <c r="R114" i="1"/>
  <c r="P118" i="1"/>
  <c r="J114" i="8"/>
  <c r="P114" i="11"/>
  <c r="BP114" i="11" s="1"/>
  <c r="N118" i="11"/>
  <c r="BQ118" i="11"/>
  <c r="BS118" i="11" s="1"/>
  <c r="BS114" i="11"/>
  <c r="AN87" i="9"/>
  <c r="CZ108" i="11"/>
  <c r="AR108" i="11"/>
  <c r="DE112" i="11"/>
  <c r="AU112" i="11"/>
  <c r="DK112" i="11" s="1"/>
  <c r="DE111" i="11"/>
  <c r="AU111" i="11"/>
  <c r="DK111" i="11" s="1"/>
  <c r="DE110" i="11"/>
  <c r="AU110" i="11"/>
  <c r="DK110" i="11" s="1"/>
  <c r="DE109" i="11"/>
  <c r="AU109" i="11"/>
  <c r="DK109" i="11" s="1"/>
  <c r="DF112" i="11"/>
  <c r="AV112" i="11"/>
  <c r="DL112" i="11" s="1"/>
  <c r="DF111" i="11"/>
  <c r="AV111" i="11"/>
  <c r="DL111" i="11" s="1"/>
  <c r="DF110" i="11"/>
  <c r="AV110" i="11"/>
  <c r="DL110" i="11" s="1"/>
  <c r="DF109" i="11"/>
  <c r="AV109" i="11"/>
  <c r="DL109" i="11" s="1"/>
  <c r="CW86" i="11"/>
  <c r="CW84" i="11" s="1"/>
  <c r="CY83" i="11"/>
  <c r="AQ83" i="11"/>
  <c r="CS10" i="11"/>
  <c r="AI9" i="11"/>
  <c r="DC82" i="11"/>
  <c r="CW81" i="11"/>
  <c r="DD85" i="11"/>
  <c r="DC85" i="11"/>
  <c r="CY28" i="11"/>
  <c r="AQ28" i="11"/>
  <c r="AM27" i="11"/>
  <c r="CY27" i="11" s="1"/>
  <c r="AB75" i="11"/>
  <c r="AB76" i="11"/>
  <c r="CZ92" i="11"/>
  <c r="AR92" i="11"/>
  <c r="DC92" i="11"/>
  <c r="CZ39" i="11"/>
  <c r="AR39" i="11"/>
  <c r="AN38" i="11"/>
  <c r="DC11" i="11"/>
  <c r="CW10" i="11"/>
  <c r="CZ55" i="11"/>
  <c r="AR55" i="11"/>
  <c r="AN47" i="11"/>
  <c r="CZ47" i="11" s="1"/>
  <c r="CT86" i="11"/>
  <c r="AN86" i="11"/>
  <c r="CY82" i="11"/>
  <c r="AQ82" i="11"/>
  <c r="AM81" i="11"/>
  <c r="CY81" i="11" s="1"/>
  <c r="CS86" i="11"/>
  <c r="AM86" i="11"/>
  <c r="AM84" i="11" s="1"/>
  <c r="CY84" i="11" s="1"/>
  <c r="CY85" i="11"/>
  <c r="AQ85" i="11"/>
  <c r="AF74" i="11"/>
  <c r="CN9" i="11"/>
  <c r="DC28" i="11"/>
  <c r="CW27" i="11"/>
  <c r="DM8" i="11"/>
  <c r="DK8" i="11"/>
  <c r="DD28" i="11"/>
  <c r="CX27" i="11"/>
  <c r="DN8" i="11"/>
  <c r="DL8" i="11"/>
  <c r="CY36" i="11"/>
  <c r="AQ36" i="11"/>
  <c r="CY35" i="11"/>
  <c r="AQ35" i="11"/>
  <c r="CY34" i="11"/>
  <c r="AQ34" i="11"/>
  <c r="CY33" i="11"/>
  <c r="AQ33" i="11"/>
  <c r="CY32" i="11"/>
  <c r="AQ32" i="11"/>
  <c r="CY31" i="11"/>
  <c r="AQ31" i="11"/>
  <c r="CY30" i="11"/>
  <c r="AQ30" i="11"/>
  <c r="CZ53" i="11"/>
  <c r="AR53" i="11"/>
  <c r="CZ45" i="11"/>
  <c r="AR45" i="11"/>
  <c r="CZ44" i="11"/>
  <c r="AR44" i="11"/>
  <c r="CZ43" i="11"/>
  <c r="AR43" i="11"/>
  <c r="CZ42" i="11"/>
  <c r="AR42" i="11"/>
  <c r="CZ40" i="11"/>
  <c r="AR40" i="11"/>
  <c r="CS38" i="11"/>
  <c r="AI37" i="11"/>
  <c r="CS37" i="11" s="1"/>
  <c r="CZ79" i="11"/>
  <c r="AR79" i="11"/>
  <c r="AN78" i="11"/>
  <c r="CR9" i="11"/>
  <c r="CR74" i="11" s="1"/>
  <c r="CY61" i="11"/>
  <c r="AQ61" i="11"/>
  <c r="CY58" i="11"/>
  <c r="AQ58" i="11"/>
  <c r="CY56" i="11"/>
  <c r="AQ56" i="11"/>
  <c r="CY53" i="11"/>
  <c r="AQ53" i="11"/>
  <c r="CY45" i="11"/>
  <c r="AQ45" i="11"/>
  <c r="CY44" i="11"/>
  <c r="AQ44" i="11"/>
  <c r="CY43" i="11"/>
  <c r="AQ43" i="11"/>
  <c r="CY42" i="11"/>
  <c r="AQ42" i="11"/>
  <c r="CY40" i="11"/>
  <c r="AQ40" i="11"/>
  <c r="CZ29" i="11"/>
  <c r="AR29" i="11"/>
  <c r="CZ85" i="11"/>
  <c r="AR85" i="11"/>
  <c r="AN84" i="11"/>
  <c r="CZ84" i="11" s="1"/>
  <c r="DE108" i="11"/>
  <c r="AU108" i="11"/>
  <c r="DK108" i="11" s="1"/>
  <c r="DE107" i="11"/>
  <c r="AU107" i="11"/>
  <c r="DK107" i="11" s="1"/>
  <c r="DE106" i="11"/>
  <c r="AU106" i="11"/>
  <c r="DK106" i="11" s="1"/>
  <c r="DE105" i="11"/>
  <c r="AU105" i="11"/>
  <c r="DK105" i="11" s="1"/>
  <c r="DE104" i="11"/>
  <c r="AU104" i="11"/>
  <c r="DK104" i="11" s="1"/>
  <c r="DE103" i="11"/>
  <c r="AU103" i="11"/>
  <c r="DK103" i="11" s="1"/>
  <c r="CY101" i="11"/>
  <c r="AQ101" i="11"/>
  <c r="CX86" i="11"/>
  <c r="CS78" i="11"/>
  <c r="CY16" i="11"/>
  <c r="AQ16" i="11"/>
  <c r="CY15" i="11"/>
  <c r="AQ15" i="11"/>
  <c r="CZ11" i="11"/>
  <c r="AR11" i="11"/>
  <c r="AN10" i="11"/>
  <c r="AE87" i="11"/>
  <c r="CY11" i="11"/>
  <c r="AQ11" i="11"/>
  <c r="AM10" i="11"/>
  <c r="CY26" i="11"/>
  <c r="AQ26" i="11"/>
  <c r="CY25" i="11"/>
  <c r="AQ25" i="11"/>
  <c r="CY24" i="11"/>
  <c r="AQ24" i="11"/>
  <c r="CY23" i="11"/>
  <c r="AQ23" i="11"/>
  <c r="CY22" i="11"/>
  <c r="AQ22" i="11"/>
  <c r="CY21" i="11"/>
  <c r="AQ21" i="11"/>
  <c r="CY20" i="11"/>
  <c r="AQ20" i="11"/>
  <c r="CY19" i="11"/>
  <c r="AQ19" i="11"/>
  <c r="CY18" i="11"/>
  <c r="AQ18" i="11"/>
  <c r="CY17" i="11"/>
  <c r="AQ17" i="11"/>
  <c r="CY14" i="11"/>
  <c r="AQ14" i="11"/>
  <c r="CY13" i="11"/>
  <c r="AQ13" i="11"/>
  <c r="CY12" i="11"/>
  <c r="AQ12" i="11"/>
  <c r="CZ26" i="11"/>
  <c r="AR26" i="11"/>
  <c r="CZ25" i="11"/>
  <c r="AR25" i="11"/>
  <c r="CZ24" i="11"/>
  <c r="AR24" i="11"/>
  <c r="CZ23" i="11"/>
  <c r="AR23" i="11"/>
  <c r="CZ22" i="11"/>
  <c r="AR22" i="11"/>
  <c r="CZ21" i="11"/>
  <c r="AR21" i="11"/>
  <c r="CZ20" i="11"/>
  <c r="AR20" i="11"/>
  <c r="CZ19" i="11"/>
  <c r="AR19" i="11"/>
  <c r="CZ18" i="11"/>
  <c r="AR18" i="11"/>
  <c r="CZ17" i="11"/>
  <c r="AR17" i="11"/>
  <c r="CZ14" i="11"/>
  <c r="AR14" i="11"/>
  <c r="CZ13" i="11"/>
  <c r="AR13" i="11"/>
  <c r="CZ12" i="11"/>
  <c r="AR12" i="11"/>
  <c r="CT101" i="11"/>
  <c r="AN101" i="11"/>
  <c r="CZ93" i="11"/>
  <c r="AR93" i="11"/>
  <c r="DJ55" i="11"/>
  <c r="DJ47" i="11" s="1"/>
  <c r="DD47" i="11"/>
  <c r="DD39" i="11"/>
  <c r="CX38" i="11"/>
  <c r="CX37" i="11" s="1"/>
  <c r="CY92" i="11"/>
  <c r="AQ92" i="11"/>
  <c r="AA75" i="11"/>
  <c r="AA76" i="11"/>
  <c r="CZ28" i="11"/>
  <c r="AR28" i="11"/>
  <c r="AN27" i="11"/>
  <c r="CZ27" i="11" s="1"/>
  <c r="CT38" i="11"/>
  <c r="AJ37" i="11"/>
  <c r="CT37" i="11" s="1"/>
  <c r="CZ82" i="11"/>
  <c r="AR82" i="11"/>
  <c r="AN81" i="11"/>
  <c r="CZ81" i="11" s="1"/>
  <c r="CQ9" i="11"/>
  <c r="CQ74" i="11" s="1"/>
  <c r="AE74" i="11"/>
  <c r="CM9" i="11"/>
  <c r="CY39" i="11"/>
  <c r="AQ39" i="11"/>
  <c r="AM38" i="11"/>
  <c r="CY80" i="11"/>
  <c r="AQ80" i="11"/>
  <c r="CZ83" i="11"/>
  <c r="AR83" i="11"/>
  <c r="CZ80" i="11"/>
  <c r="AR80" i="11"/>
  <c r="CZ61" i="11"/>
  <c r="AR61" i="11"/>
  <c r="CZ58" i="11"/>
  <c r="AR58" i="11"/>
  <c r="CZ56" i="11"/>
  <c r="AR56" i="11"/>
  <c r="DF102" i="11"/>
  <c r="AV102" i="11"/>
  <c r="DL102" i="11" s="1"/>
  <c r="CZ100" i="11"/>
  <c r="AR100" i="11"/>
  <c r="CZ99" i="11"/>
  <c r="AR99" i="11"/>
  <c r="CZ98" i="11"/>
  <c r="AR98" i="11"/>
  <c r="CZ97" i="11"/>
  <c r="AR97" i="11"/>
  <c r="CZ96" i="11"/>
  <c r="AR96" i="11"/>
  <c r="CZ95" i="11"/>
  <c r="AR95" i="11"/>
  <c r="DE102" i="11"/>
  <c r="AU102" i="11"/>
  <c r="DK102" i="11" s="1"/>
  <c r="CY100" i="11"/>
  <c r="AQ100" i="11"/>
  <c r="CY99" i="11"/>
  <c r="AQ99" i="11"/>
  <c r="CY98" i="11"/>
  <c r="AQ98" i="11"/>
  <c r="CY97" i="11"/>
  <c r="AQ97" i="11"/>
  <c r="CY96" i="11"/>
  <c r="AQ96" i="11"/>
  <c r="CY95" i="11"/>
  <c r="AQ95" i="11"/>
  <c r="DF107" i="11"/>
  <c r="AV107" i="11"/>
  <c r="DL107" i="11" s="1"/>
  <c r="DF106" i="11"/>
  <c r="AV106" i="11"/>
  <c r="DL106" i="11" s="1"/>
  <c r="DF105" i="11"/>
  <c r="AV105" i="11"/>
  <c r="DL105" i="11" s="1"/>
  <c r="DF104" i="11"/>
  <c r="AV104" i="11"/>
  <c r="DL104" i="11" s="1"/>
  <c r="DF103" i="11"/>
  <c r="AV103" i="11"/>
  <c r="DL103" i="11" s="1"/>
  <c r="CY93" i="11"/>
  <c r="AQ93" i="11"/>
  <c r="CT78" i="11"/>
  <c r="DD82" i="11"/>
  <c r="CX81" i="11"/>
  <c r="DD79" i="11"/>
  <c r="CX78" i="11"/>
  <c r="DD11" i="11"/>
  <c r="CX10" i="11"/>
  <c r="DI55" i="11"/>
  <c r="DI47" i="11" s="1"/>
  <c r="DC47" i="11"/>
  <c r="DC39" i="11"/>
  <c r="CW38" i="11"/>
  <c r="CW37" i="11" s="1"/>
  <c r="DC79" i="11"/>
  <c r="CW78" i="11"/>
  <c r="DD92" i="11"/>
  <c r="CY55" i="11"/>
  <c r="AQ55" i="11"/>
  <c r="AM47" i="11"/>
  <c r="CY47" i="11" s="1"/>
  <c r="CY79" i="11"/>
  <c r="AQ79" i="11"/>
  <c r="AM78" i="11"/>
  <c r="CZ36" i="11"/>
  <c r="AR36" i="11"/>
  <c r="CZ35" i="11"/>
  <c r="AR35" i="11"/>
  <c r="CZ34" i="11"/>
  <c r="AR34" i="11"/>
  <c r="CZ33" i="11"/>
  <c r="AR33" i="11"/>
  <c r="CZ32" i="11"/>
  <c r="AR32" i="11"/>
  <c r="CZ31" i="11"/>
  <c r="AR31" i="11"/>
  <c r="CZ30" i="11"/>
  <c r="AR30" i="11"/>
  <c r="CY29" i="11"/>
  <c r="AQ29" i="11"/>
  <c r="CT10" i="11"/>
  <c r="AJ9" i="11"/>
  <c r="CQ84" i="11"/>
  <c r="AI84" i="11"/>
  <c r="CS84" i="11" s="1"/>
  <c r="AJ84" i="11"/>
  <c r="CT84" i="11" s="1"/>
  <c r="CL87" i="11"/>
  <c r="CL77" i="11" s="1"/>
  <c r="BY114" i="1"/>
  <c r="BZ114" i="1"/>
  <c r="AW92" i="10"/>
  <c r="AT91" i="10"/>
  <c r="AR39" i="10"/>
  <c r="Q39" i="10"/>
  <c r="O38" i="10"/>
  <c r="AO10" i="10"/>
  <c r="M9" i="10"/>
  <c r="AR56" i="10"/>
  <c r="Q56" i="10"/>
  <c r="AR92" i="10"/>
  <c r="Q92" i="10"/>
  <c r="O91" i="10"/>
  <c r="AR91" i="10" s="1"/>
  <c r="AQ9" i="10"/>
  <c r="AR94" i="10"/>
  <c r="Q94" i="10"/>
  <c r="AL37" i="10"/>
  <c r="K87" i="10"/>
  <c r="AR40" i="10"/>
  <c r="Q40" i="10"/>
  <c r="AR53" i="10"/>
  <c r="Q53" i="10"/>
  <c r="AR58" i="10"/>
  <c r="Q58" i="10"/>
  <c r="AR61" i="10"/>
  <c r="Q61" i="10"/>
  <c r="AW39" i="10"/>
  <c r="AT38" i="10"/>
  <c r="AW55" i="10"/>
  <c r="AT47" i="10"/>
  <c r="AW79" i="10"/>
  <c r="AT78" i="10"/>
  <c r="AW82" i="10"/>
  <c r="AT81" i="10"/>
  <c r="AW85" i="10"/>
  <c r="AR13" i="10"/>
  <c r="Q13" i="10"/>
  <c r="AR15" i="10"/>
  <c r="Q15" i="10"/>
  <c r="AR17" i="10"/>
  <c r="Q17" i="10"/>
  <c r="AR19" i="10"/>
  <c r="Q19" i="10"/>
  <c r="AR21" i="10"/>
  <c r="Q21" i="10"/>
  <c r="AR23" i="10"/>
  <c r="Q23" i="10"/>
  <c r="AR25" i="10"/>
  <c r="Q25" i="10"/>
  <c r="AI87" i="10"/>
  <c r="I77" i="10"/>
  <c r="AO78" i="10"/>
  <c r="AP114" i="10"/>
  <c r="AQ114" i="10" s="1"/>
  <c r="AR42" i="10"/>
  <c r="Q42" i="10"/>
  <c r="AR43" i="10"/>
  <c r="Q43" i="10"/>
  <c r="AR44" i="10"/>
  <c r="Q44" i="10"/>
  <c r="AR45" i="10"/>
  <c r="Q45" i="10"/>
  <c r="AO38" i="10"/>
  <c r="M37" i="10"/>
  <c r="AR11" i="10"/>
  <c r="Q11" i="10"/>
  <c r="O10" i="10"/>
  <c r="AR80" i="10"/>
  <c r="Q80" i="10"/>
  <c r="AW28" i="10"/>
  <c r="AT27" i="10"/>
  <c r="AY8" i="10"/>
  <c r="AZ8" i="10" s="1"/>
  <c r="AX8" i="10"/>
  <c r="AW11" i="10"/>
  <c r="AT10" i="10"/>
  <c r="I75" i="10"/>
  <c r="I76" i="10"/>
  <c r="AR28" i="10"/>
  <c r="Q28" i="10"/>
  <c r="O27" i="10"/>
  <c r="AR27" i="10" s="1"/>
  <c r="AR83" i="10"/>
  <c r="Q83" i="10"/>
  <c r="AT86" i="10"/>
  <c r="AR95" i="10"/>
  <c r="Q95" i="10"/>
  <c r="AR96" i="10"/>
  <c r="Q96" i="10"/>
  <c r="AU101" i="10"/>
  <c r="S101" i="10"/>
  <c r="AU102" i="10"/>
  <c r="S102" i="10"/>
  <c r="AU103" i="10"/>
  <c r="S103" i="10"/>
  <c r="AU104" i="10"/>
  <c r="S104" i="10"/>
  <c r="AU105" i="10"/>
  <c r="S105" i="10"/>
  <c r="AU108" i="10"/>
  <c r="S108" i="10"/>
  <c r="AU110" i="10"/>
  <c r="S110" i="10"/>
  <c r="AU112" i="10"/>
  <c r="S112" i="10"/>
  <c r="AR12" i="10"/>
  <c r="Q12" i="10"/>
  <c r="AR14" i="10"/>
  <c r="Q14" i="10"/>
  <c r="AR16" i="10"/>
  <c r="Q16" i="10"/>
  <c r="AR18" i="10"/>
  <c r="Q18" i="10"/>
  <c r="AR20" i="10"/>
  <c r="Q20" i="10"/>
  <c r="AR22" i="10"/>
  <c r="Q22" i="10"/>
  <c r="AR24" i="10"/>
  <c r="Q24" i="10"/>
  <c r="AR26" i="10"/>
  <c r="Q26" i="10"/>
  <c r="AR29" i="10"/>
  <c r="Q29" i="10"/>
  <c r="AR31" i="10"/>
  <c r="Q31" i="10"/>
  <c r="AR33" i="10"/>
  <c r="Q33" i="10"/>
  <c r="AR35" i="10"/>
  <c r="Q35" i="10"/>
  <c r="AR85" i="10"/>
  <c r="Q85" i="10"/>
  <c r="O84" i="10"/>
  <c r="AR84" i="10" s="1"/>
  <c r="AR86" i="10"/>
  <c r="Q86" i="10"/>
  <c r="K74" i="10"/>
  <c r="AL9" i="10"/>
  <c r="AR55" i="10"/>
  <c r="Q55" i="10"/>
  <c r="O47" i="10"/>
  <c r="AR47" i="10" s="1"/>
  <c r="AR79" i="10"/>
  <c r="Q79" i="10"/>
  <c r="O78" i="10"/>
  <c r="AR93" i="10"/>
  <c r="Q93" i="10"/>
  <c r="AR97" i="10"/>
  <c r="Q97" i="10"/>
  <c r="AR98" i="10"/>
  <c r="Q98" i="10"/>
  <c r="AR99" i="10"/>
  <c r="Q99" i="10"/>
  <c r="AR100" i="10"/>
  <c r="Q100" i="10"/>
  <c r="AU106" i="10"/>
  <c r="S106" i="10"/>
  <c r="AU107" i="10"/>
  <c r="S107" i="10"/>
  <c r="AU109" i="10"/>
  <c r="S109" i="10"/>
  <c r="AU111" i="10"/>
  <c r="S111" i="10"/>
  <c r="AR128" i="10"/>
  <c r="AR30" i="10"/>
  <c r="Q30" i="10"/>
  <c r="AR32" i="10"/>
  <c r="Q32" i="10"/>
  <c r="AR34" i="10"/>
  <c r="Q34" i="10"/>
  <c r="AR36" i="10"/>
  <c r="Q36" i="10"/>
  <c r="AR82" i="10"/>
  <c r="Q82" i="10"/>
  <c r="O81" i="10"/>
  <c r="AR81" i="10" s="1"/>
  <c r="AQ84" i="10"/>
  <c r="AN74" i="10"/>
  <c r="AN77" i="9"/>
  <c r="AW39" i="9"/>
  <c r="AT38" i="9"/>
  <c r="AW55" i="9"/>
  <c r="AT47" i="9"/>
  <c r="AW79" i="9"/>
  <c r="AT78" i="9"/>
  <c r="AW82" i="9"/>
  <c r="AT81" i="9"/>
  <c r="AW85" i="9"/>
  <c r="AR13" i="9"/>
  <c r="Q13" i="9"/>
  <c r="AR17" i="9"/>
  <c r="Q17" i="9"/>
  <c r="AR19" i="9"/>
  <c r="Q19" i="9"/>
  <c r="AR21" i="9"/>
  <c r="Q21" i="9"/>
  <c r="AR23" i="9"/>
  <c r="Q23" i="9"/>
  <c r="AR25" i="9"/>
  <c r="Q25" i="9"/>
  <c r="AW92" i="9"/>
  <c r="AT91" i="9"/>
  <c r="AR39" i="9"/>
  <c r="Q39" i="9"/>
  <c r="O38" i="9"/>
  <c r="AR30" i="9"/>
  <c r="Q30" i="9"/>
  <c r="AR32" i="9"/>
  <c r="Q32" i="9"/>
  <c r="AR34" i="9"/>
  <c r="Q34" i="9"/>
  <c r="AR36" i="9"/>
  <c r="Q36" i="9"/>
  <c r="AR82" i="9"/>
  <c r="Q82" i="9"/>
  <c r="O81" i="9"/>
  <c r="AR81" i="9" s="1"/>
  <c r="K74" i="9"/>
  <c r="AL9" i="9"/>
  <c r="AR55" i="9"/>
  <c r="Q55" i="9"/>
  <c r="O47" i="9"/>
  <c r="AR47" i="9" s="1"/>
  <c r="AO38" i="9"/>
  <c r="M37" i="9"/>
  <c r="P114" i="9"/>
  <c r="Q114" i="9" s="1"/>
  <c r="AM118" i="9"/>
  <c r="AN118" i="9" s="1"/>
  <c r="AP114" i="9"/>
  <c r="AQ114" i="9" s="1"/>
  <c r="AR42" i="9"/>
  <c r="Q42" i="9"/>
  <c r="AR43" i="9"/>
  <c r="Q43" i="9"/>
  <c r="AR44" i="9"/>
  <c r="Q44" i="9"/>
  <c r="AR45" i="9"/>
  <c r="Q45" i="9"/>
  <c r="AW28" i="9"/>
  <c r="AT27" i="9"/>
  <c r="AR80" i="9"/>
  <c r="Q80" i="9"/>
  <c r="AO10" i="9"/>
  <c r="M9" i="9"/>
  <c r="AR56" i="9"/>
  <c r="Q56" i="9"/>
  <c r="AR12" i="9"/>
  <c r="Q12" i="9"/>
  <c r="AR14" i="9"/>
  <c r="Q14" i="9"/>
  <c r="AR18" i="9"/>
  <c r="Q18" i="9"/>
  <c r="AR20" i="9"/>
  <c r="Q20" i="9"/>
  <c r="AR22" i="9"/>
  <c r="Q22" i="9"/>
  <c r="AR24" i="9"/>
  <c r="Q24" i="9"/>
  <c r="AR26" i="9"/>
  <c r="Q26" i="9"/>
  <c r="AR29" i="9"/>
  <c r="Q29" i="9"/>
  <c r="AR31" i="9"/>
  <c r="Q31" i="9"/>
  <c r="AR33" i="9"/>
  <c r="Q33" i="9"/>
  <c r="AR35" i="9"/>
  <c r="Q35" i="9"/>
  <c r="AR85" i="9"/>
  <c r="Q85" i="9"/>
  <c r="O84" i="9"/>
  <c r="AR84" i="9" s="1"/>
  <c r="AR86" i="9"/>
  <c r="Q86" i="9"/>
  <c r="AQ9" i="9"/>
  <c r="AU15" i="9"/>
  <c r="S15" i="9"/>
  <c r="AU16" i="9"/>
  <c r="S16" i="9"/>
  <c r="AR94" i="9"/>
  <c r="Q94" i="9"/>
  <c r="AI87" i="9"/>
  <c r="I77" i="9"/>
  <c r="AO78" i="9"/>
  <c r="AN76" i="9"/>
  <c r="AR92" i="9"/>
  <c r="Q92" i="9"/>
  <c r="O91" i="9"/>
  <c r="AR91" i="9" s="1"/>
  <c r="AR11" i="9"/>
  <c r="Q11" i="9"/>
  <c r="O10" i="9"/>
  <c r="AL37" i="9"/>
  <c r="K87" i="9"/>
  <c r="AR40" i="9"/>
  <c r="Q40" i="9"/>
  <c r="AR53" i="9"/>
  <c r="Q53" i="9"/>
  <c r="AR58" i="9"/>
  <c r="Q58" i="9"/>
  <c r="AR61" i="9"/>
  <c r="Q61" i="9"/>
  <c r="AY8" i="9"/>
  <c r="AZ8" i="9" s="1"/>
  <c r="AX8" i="9"/>
  <c r="AW11" i="9"/>
  <c r="AT10" i="9"/>
  <c r="I75" i="9"/>
  <c r="I76" i="9"/>
  <c r="AR28" i="9"/>
  <c r="Q28" i="9"/>
  <c r="O27" i="9"/>
  <c r="AR27" i="9" s="1"/>
  <c r="AR83" i="9"/>
  <c r="Q83" i="9"/>
  <c r="AT86" i="9"/>
  <c r="AR95" i="9"/>
  <c r="Q95" i="9"/>
  <c r="AR96" i="9"/>
  <c r="Q96" i="9"/>
  <c r="AU101" i="9"/>
  <c r="S101" i="9"/>
  <c r="AU102" i="9"/>
  <c r="S102" i="9"/>
  <c r="AU103" i="9"/>
  <c r="S103" i="9"/>
  <c r="AU104" i="9"/>
  <c r="S104" i="9"/>
  <c r="AU105" i="9"/>
  <c r="S105" i="9"/>
  <c r="AU108" i="9"/>
  <c r="S108" i="9"/>
  <c r="AU110" i="9"/>
  <c r="S110" i="9"/>
  <c r="AU112" i="9"/>
  <c r="S112" i="9"/>
  <c r="AR79" i="9"/>
  <c r="Q79" i="9"/>
  <c r="O78" i="9"/>
  <c r="AR93" i="9"/>
  <c r="Q93" i="9"/>
  <c r="AR97" i="9"/>
  <c r="Q97" i="9"/>
  <c r="AR98" i="9"/>
  <c r="Q98" i="9"/>
  <c r="AR99" i="9"/>
  <c r="Q99" i="9"/>
  <c r="AR100" i="9"/>
  <c r="Q100" i="9"/>
  <c r="AU106" i="9"/>
  <c r="S106" i="9"/>
  <c r="AU107" i="9"/>
  <c r="S107" i="9"/>
  <c r="AU109" i="9"/>
  <c r="S109" i="9"/>
  <c r="AU111" i="9"/>
  <c r="S111" i="9"/>
  <c r="AR131" i="9"/>
  <c r="AR79" i="8"/>
  <c r="Q79" i="8"/>
  <c r="O78" i="8"/>
  <c r="AR93" i="8"/>
  <c r="Q93" i="8"/>
  <c r="AR97" i="8"/>
  <c r="Q97" i="8"/>
  <c r="AR98" i="8"/>
  <c r="Q98" i="8"/>
  <c r="AR99" i="8"/>
  <c r="Q99" i="8"/>
  <c r="AR100" i="8"/>
  <c r="Q100" i="8"/>
  <c r="AU106" i="8"/>
  <c r="S106" i="8"/>
  <c r="AU107" i="8"/>
  <c r="S107" i="8"/>
  <c r="AU109" i="8"/>
  <c r="S109" i="8"/>
  <c r="AU111" i="8"/>
  <c r="S111" i="8"/>
  <c r="AR131" i="8"/>
  <c r="AY8" i="8"/>
  <c r="AZ8" i="8" s="1"/>
  <c r="AX8" i="8"/>
  <c r="AW28" i="8"/>
  <c r="AT27" i="8"/>
  <c r="K74" i="8"/>
  <c r="AL9" i="8"/>
  <c r="AL37" i="8"/>
  <c r="K87" i="8"/>
  <c r="AR40" i="8"/>
  <c r="Q40" i="8"/>
  <c r="AR53" i="8"/>
  <c r="Q53" i="8"/>
  <c r="AR58" i="8"/>
  <c r="Q58" i="8"/>
  <c r="AR61" i="8"/>
  <c r="Q61" i="8"/>
  <c r="AR82" i="8"/>
  <c r="Q82" i="8"/>
  <c r="O81" i="8"/>
  <c r="AR81" i="8" s="1"/>
  <c r="AR80" i="8"/>
  <c r="Q80" i="8"/>
  <c r="AW11" i="8"/>
  <c r="AT10" i="8"/>
  <c r="AR55" i="8"/>
  <c r="Q55" i="8"/>
  <c r="O47" i="8"/>
  <c r="AR47" i="8" s="1"/>
  <c r="AO10" i="8"/>
  <c r="M9" i="8"/>
  <c r="AR39" i="8"/>
  <c r="Q39" i="8"/>
  <c r="O38" i="8"/>
  <c r="AR25" i="8"/>
  <c r="Q25" i="8"/>
  <c r="AR26" i="8"/>
  <c r="Q26" i="8"/>
  <c r="AN74" i="8"/>
  <c r="I75" i="8"/>
  <c r="I76" i="8"/>
  <c r="AR28" i="8"/>
  <c r="Q28" i="8"/>
  <c r="O27" i="8"/>
  <c r="AR27" i="8" s="1"/>
  <c r="AI87" i="8"/>
  <c r="I77" i="8"/>
  <c r="AO78" i="8"/>
  <c r="AR56" i="8"/>
  <c r="Q56" i="8"/>
  <c r="AW39" i="8"/>
  <c r="AT38" i="8"/>
  <c r="AW55" i="8"/>
  <c r="AT47" i="8"/>
  <c r="AW79" i="8"/>
  <c r="AT78" i="8"/>
  <c r="AW82" i="8"/>
  <c r="AT81" i="8"/>
  <c r="AW85" i="8"/>
  <c r="AR12" i="8"/>
  <c r="Q12" i="8"/>
  <c r="AR13" i="8"/>
  <c r="Q13" i="8"/>
  <c r="AR14" i="8"/>
  <c r="Q14" i="8"/>
  <c r="AR17" i="8"/>
  <c r="Q17" i="8"/>
  <c r="AR18" i="8"/>
  <c r="Q18" i="8"/>
  <c r="AR19" i="8"/>
  <c r="Q19" i="8"/>
  <c r="AR20" i="8"/>
  <c r="Q20" i="8"/>
  <c r="AR21" i="8"/>
  <c r="Q21" i="8"/>
  <c r="AR22" i="8"/>
  <c r="Q22" i="8"/>
  <c r="AR23" i="8"/>
  <c r="Q23" i="8"/>
  <c r="AR24" i="8"/>
  <c r="Q24" i="8"/>
  <c r="AW92" i="8"/>
  <c r="AT91" i="8"/>
  <c r="AR85" i="8"/>
  <c r="Q85" i="8"/>
  <c r="O84" i="8"/>
  <c r="AR84" i="8" s="1"/>
  <c r="AR86" i="8"/>
  <c r="Q86" i="8"/>
  <c r="AM118" i="8"/>
  <c r="AN118" i="8" s="1"/>
  <c r="AP114" i="8"/>
  <c r="AQ114" i="8" s="1"/>
  <c r="AR94" i="8"/>
  <c r="Q94" i="8"/>
  <c r="AR42" i="8"/>
  <c r="Q42" i="8"/>
  <c r="AR43" i="8"/>
  <c r="Q43" i="8"/>
  <c r="AR44" i="8"/>
  <c r="Q44" i="8"/>
  <c r="AR45" i="8"/>
  <c r="Q45" i="8"/>
  <c r="AR29" i="8"/>
  <c r="Q29" i="8"/>
  <c r="AR30" i="8"/>
  <c r="Q30" i="8"/>
  <c r="AR31" i="8"/>
  <c r="Q31" i="8"/>
  <c r="AR32" i="8"/>
  <c r="Q32" i="8"/>
  <c r="AR33" i="8"/>
  <c r="Q33" i="8"/>
  <c r="AR34" i="8"/>
  <c r="Q34" i="8"/>
  <c r="AR35" i="8"/>
  <c r="Q35" i="8"/>
  <c r="AR36" i="8"/>
  <c r="Q36" i="8"/>
  <c r="AR92" i="8"/>
  <c r="Q92" i="8"/>
  <c r="O91" i="8"/>
  <c r="AR91" i="8" s="1"/>
  <c r="AQ9" i="8"/>
  <c r="AU15" i="8"/>
  <c r="S15" i="8"/>
  <c r="AU16" i="8"/>
  <c r="S16" i="8"/>
  <c r="AR11" i="8"/>
  <c r="Q11" i="8"/>
  <c r="O10" i="8"/>
  <c r="AO38" i="8"/>
  <c r="M37" i="8"/>
  <c r="AR83" i="8"/>
  <c r="Q83" i="8"/>
  <c r="AT86" i="8"/>
  <c r="AR95" i="8"/>
  <c r="Q95" i="8"/>
  <c r="AR96" i="8"/>
  <c r="Q96" i="8"/>
  <c r="AU101" i="8"/>
  <c r="S101" i="8"/>
  <c r="AU102" i="8"/>
  <c r="S102" i="8"/>
  <c r="AU103" i="8"/>
  <c r="S103" i="8"/>
  <c r="AU104" i="8"/>
  <c r="S104" i="8"/>
  <c r="AU105" i="8"/>
  <c r="S105" i="8"/>
  <c r="AU108" i="8"/>
  <c r="S108" i="8"/>
  <c r="AU110" i="8"/>
  <c r="S110" i="8"/>
  <c r="AU112" i="8"/>
  <c r="S112" i="8"/>
  <c r="DU30" i="5"/>
  <c r="BA30" i="5"/>
  <c r="DV30" i="5"/>
  <c r="DU25" i="5"/>
  <c r="DV25" i="5"/>
  <c r="BA25" i="5"/>
  <c r="CN20" i="5"/>
  <c r="AJ20" i="5"/>
  <c r="CT25" i="5"/>
  <c r="AN25" i="5"/>
  <c r="CN30" i="5"/>
  <c r="AJ30" i="5"/>
  <c r="AB70" i="5"/>
  <c r="CH71" i="5"/>
  <c r="AF71" i="5"/>
  <c r="CT93" i="5"/>
  <c r="AN93" i="5"/>
  <c r="CT95" i="5"/>
  <c r="AN95" i="5"/>
  <c r="CG90" i="5"/>
  <c r="AE90" i="5"/>
  <c r="CV7" i="5"/>
  <c r="CX7" i="5" s="1"/>
  <c r="CT7" i="5"/>
  <c r="CU7" i="5"/>
  <c r="CW7" i="5" s="1"/>
  <c r="CS7" i="5"/>
  <c r="CQ10" i="5"/>
  <c r="CK9" i="5"/>
  <c r="CR27" i="5"/>
  <c r="CL26" i="5"/>
  <c r="CQ27" i="5"/>
  <c r="CK26" i="5"/>
  <c r="AJ35" i="5"/>
  <c r="CN35" i="5"/>
  <c r="AA37" i="5"/>
  <c r="AE38" i="5"/>
  <c r="AA46" i="5"/>
  <c r="CG46" i="5" s="1"/>
  <c r="CG54" i="5"/>
  <c r="AE54" i="5"/>
  <c r="AF16" i="5"/>
  <c r="CH16" i="5"/>
  <c r="AF21" i="5"/>
  <c r="CH21" i="5"/>
  <c r="CH27" i="5"/>
  <c r="AF27" i="5"/>
  <c r="AB26" i="5"/>
  <c r="CH26" i="5" s="1"/>
  <c r="CG60" i="5"/>
  <c r="AE60" i="5"/>
  <c r="CG71" i="5"/>
  <c r="AE71" i="5"/>
  <c r="AA70" i="5"/>
  <c r="CG70" i="5" s="1"/>
  <c r="AP63" i="5"/>
  <c r="AP76" i="5"/>
  <c r="AP66" i="5" s="1"/>
  <c r="F99" i="5"/>
  <c r="BB9" i="5"/>
  <c r="BB65" i="5" s="1"/>
  <c r="F8" i="5"/>
  <c r="Q63" i="5"/>
  <c r="Q76" i="5"/>
  <c r="Q66" i="5" s="1"/>
  <c r="CN43" i="5"/>
  <c r="AJ43" i="5"/>
  <c r="CB37" i="5"/>
  <c r="X36" i="5"/>
  <c r="BR99" i="5"/>
  <c r="BT98" i="5"/>
  <c r="CH81" i="5"/>
  <c r="AB80" i="5"/>
  <c r="AF81" i="5"/>
  <c r="CG84" i="5"/>
  <c r="AE84" i="5"/>
  <c r="O63" i="5"/>
  <c r="BO8" i="5"/>
  <c r="CG13" i="5"/>
  <c r="AE13" i="5"/>
  <c r="CA14" i="5"/>
  <c r="AA14" i="5"/>
  <c r="CH18" i="5"/>
  <c r="AF18" i="5"/>
  <c r="CA21" i="5"/>
  <c r="AA21" i="5"/>
  <c r="CH23" i="5"/>
  <c r="AF23" i="5"/>
  <c r="CN68" i="5"/>
  <c r="AJ68" i="5"/>
  <c r="CA67" i="5"/>
  <c r="AN24" i="5"/>
  <c r="CT24" i="5"/>
  <c r="CX38" i="5"/>
  <c r="CR37" i="5"/>
  <c r="AJ41" i="5"/>
  <c r="CN41" i="5"/>
  <c r="CH55" i="5"/>
  <c r="AF55" i="5"/>
  <c r="K64" i="5"/>
  <c r="K65" i="5"/>
  <c r="AJ13" i="5"/>
  <c r="CN13" i="5"/>
  <c r="AE34" i="5"/>
  <c r="CG34" i="5"/>
  <c r="CF8" i="5"/>
  <c r="CF63" i="5" s="1"/>
  <c r="CF64" i="5" s="1"/>
  <c r="M64" i="5"/>
  <c r="M65" i="5"/>
  <c r="U8" i="5"/>
  <c r="CG11" i="5"/>
  <c r="AE11" i="5"/>
  <c r="CA12" i="5"/>
  <c r="AA12" i="5"/>
  <c r="AF17" i="5"/>
  <c r="CH17" i="5"/>
  <c r="AF22" i="5"/>
  <c r="CH22" i="5"/>
  <c r="CH75" i="5"/>
  <c r="AF75" i="5"/>
  <c r="AL64" i="5"/>
  <c r="AL65" i="5"/>
  <c r="CA10" i="5"/>
  <c r="AA10" i="5"/>
  <c r="W9" i="5"/>
  <c r="AB9" i="5"/>
  <c r="CH10" i="5"/>
  <c r="AF10" i="5"/>
  <c r="CB9" i="5"/>
  <c r="CB65" i="5" s="1"/>
  <c r="X8" i="5"/>
  <c r="AI52" i="5"/>
  <c r="CM52" i="5"/>
  <c r="CH74" i="5"/>
  <c r="AF74" i="5"/>
  <c r="AB73" i="5"/>
  <c r="CH73" i="5" s="1"/>
  <c r="CA80" i="5"/>
  <c r="E19" i="5"/>
  <c r="BU37" i="5"/>
  <c r="BZ66" i="5"/>
  <c r="AK14" i="5"/>
  <c r="AO14" i="5" s="1"/>
  <c r="AJ57" i="5"/>
  <c r="CN57" i="5"/>
  <c r="CK81" i="5"/>
  <c r="CE80" i="5"/>
  <c r="AN91" i="5"/>
  <c r="CT91" i="5"/>
  <c r="CK75" i="5"/>
  <c r="CL75" i="5"/>
  <c r="CL73" i="5" s="1"/>
  <c r="CH84" i="5"/>
  <c r="AF84" i="5"/>
  <c r="CH86" i="5"/>
  <c r="AF86" i="5"/>
  <c r="CM89" i="5"/>
  <c r="AI89" i="5"/>
  <c r="CE8" i="5"/>
  <c r="W36" i="5"/>
  <c r="CQ68" i="5"/>
  <c r="CK67" i="5"/>
  <c r="CQ71" i="5"/>
  <c r="CK70" i="5"/>
  <c r="CR74" i="5"/>
  <c r="CL81" i="5"/>
  <c r="CF80" i="5"/>
  <c r="CM69" i="5"/>
  <c r="AI69" i="5"/>
  <c r="AJ72" i="5"/>
  <c r="CN72" i="5"/>
  <c r="AE81" i="5"/>
  <c r="CG81" i="5"/>
  <c r="AA80" i="5"/>
  <c r="CH83" i="5"/>
  <c r="AF83" i="5"/>
  <c r="CE73" i="5"/>
  <c r="CK74" i="5"/>
  <c r="CG82" i="5"/>
  <c r="AE82" i="5"/>
  <c r="CG85" i="5"/>
  <c r="AE85" i="5"/>
  <c r="BQ99" i="5"/>
  <c r="BS98" i="5"/>
  <c r="CN44" i="5"/>
  <c r="AJ44" i="5"/>
  <c r="CR54" i="5"/>
  <c r="CL46" i="5"/>
  <c r="CL36" i="5" s="1"/>
  <c r="CE38" i="5"/>
  <c r="BY37" i="5"/>
  <c r="BY36" i="5" s="1"/>
  <c r="BY76" i="5" s="1"/>
  <c r="BY66" i="5" s="1"/>
  <c r="AF38" i="5"/>
  <c r="CH38" i="5"/>
  <c r="AB37" i="5"/>
  <c r="BV36" i="5"/>
  <c r="T76" i="5"/>
  <c r="CG83" i="5"/>
  <c r="AE83" i="5"/>
  <c r="CG43" i="5"/>
  <c r="AE43" i="5"/>
  <c r="CG44" i="5"/>
  <c r="AE44" i="5"/>
  <c r="CH52" i="5"/>
  <c r="AF52" i="5"/>
  <c r="CH60" i="5"/>
  <c r="AF60" i="5"/>
  <c r="CG72" i="5"/>
  <c r="AE72" i="5"/>
  <c r="AI32" i="5"/>
  <c r="CM32" i="5"/>
  <c r="T63" i="5"/>
  <c r="BV8" i="5"/>
  <c r="P64" i="5"/>
  <c r="P65" i="5"/>
  <c r="CA18" i="5"/>
  <c r="AA18" i="5"/>
  <c r="CG27" i="5"/>
  <c r="AE27" i="5"/>
  <c r="AA26" i="5"/>
  <c r="CG26" i="5" s="1"/>
  <c r="CH67" i="5"/>
  <c r="CH54" i="5"/>
  <c r="AF54" i="5"/>
  <c r="AB46" i="5"/>
  <c r="CH46" i="5" s="1"/>
  <c r="AA73" i="5"/>
  <c r="CG74" i="5"/>
  <c r="AE74" i="5"/>
  <c r="CG68" i="5"/>
  <c r="AE68" i="5"/>
  <c r="AA67" i="5"/>
  <c r="CH82" i="5"/>
  <c r="AF82" i="5"/>
  <c r="CH85" i="5"/>
  <c r="AF85" i="5"/>
  <c r="CN87" i="5"/>
  <c r="AJ87" i="5"/>
  <c r="CT88" i="5"/>
  <c r="AN88" i="5"/>
  <c r="CG86" i="5"/>
  <c r="AE86" i="5"/>
  <c r="CS88" i="5"/>
  <c r="AM88" i="5"/>
  <c r="CT90" i="5"/>
  <c r="AN90" i="5"/>
  <c r="CT96" i="5"/>
  <c r="AN96" i="5"/>
  <c r="CG111" i="5"/>
  <c r="AE111" i="5"/>
  <c r="AK17" i="5"/>
  <c r="CG28" i="5"/>
  <c r="AE28" i="5"/>
  <c r="AA19" i="5"/>
  <c r="CA19" i="5"/>
  <c r="CH12" i="5"/>
  <c r="AF12" i="5"/>
  <c r="CA15" i="5"/>
  <c r="AA15" i="5"/>
  <c r="CA17" i="5"/>
  <c r="AA17" i="5"/>
  <c r="CA22" i="5"/>
  <c r="AA22" i="5"/>
  <c r="CG30" i="5"/>
  <c r="AE30" i="5"/>
  <c r="CH31" i="5"/>
  <c r="AF31" i="5"/>
  <c r="CH32" i="5"/>
  <c r="AF32" i="5"/>
  <c r="CG33" i="5"/>
  <c r="AE33" i="5"/>
  <c r="CG35" i="5"/>
  <c r="AE35" i="5"/>
  <c r="CG41" i="5"/>
  <c r="AE41" i="5"/>
  <c r="CH42" i="5"/>
  <c r="AF42" i="5"/>
  <c r="CK46" i="5"/>
  <c r="CQ54" i="5"/>
  <c r="CG55" i="5"/>
  <c r="AE55" i="5"/>
  <c r="CH19" i="5"/>
  <c r="AF19" i="5"/>
  <c r="CG24" i="5"/>
  <c r="AE24" i="5"/>
  <c r="CN28" i="5"/>
  <c r="AJ28" i="5"/>
  <c r="CH29" i="5"/>
  <c r="AF29" i="5"/>
  <c r="CG31" i="5"/>
  <c r="AE31" i="5"/>
  <c r="CH33" i="5"/>
  <c r="AF33" i="5"/>
  <c r="BP76" i="5"/>
  <c r="P66" i="5"/>
  <c r="CH69" i="5"/>
  <c r="AF69" i="5"/>
  <c r="BU36" i="5"/>
  <c r="CG29" i="5"/>
  <c r="AE29" i="5"/>
  <c r="CH39" i="5"/>
  <c r="AF39" i="5"/>
  <c r="CG16" i="5"/>
  <c r="AE16" i="5"/>
  <c r="CG23" i="5"/>
  <c r="AE23" i="5"/>
  <c r="CG57" i="5"/>
  <c r="AE57" i="5"/>
  <c r="CG25" i="5"/>
  <c r="AE25" i="5"/>
  <c r="CA20" i="5"/>
  <c r="AA20" i="5"/>
  <c r="CL9" i="5"/>
  <c r="CR10" i="5"/>
  <c r="CH11" i="5"/>
  <c r="AF11" i="5"/>
  <c r="AG10" i="5"/>
  <c r="AK10" i="5" s="1"/>
  <c r="Y9" i="5"/>
  <c r="CG75" i="5"/>
  <c r="AE75" i="5"/>
  <c r="CA87" i="5"/>
  <c r="AA87" i="5"/>
  <c r="CM91" i="5"/>
  <c r="AI91" i="5"/>
  <c r="CN89" i="5"/>
  <c r="AJ89" i="5"/>
  <c r="CT92" i="5"/>
  <c r="AN92" i="5"/>
  <c r="CT94" i="5"/>
  <c r="AN94" i="5"/>
  <c r="CM92" i="5"/>
  <c r="AI92" i="5"/>
  <c r="CM93" i="5"/>
  <c r="AI93" i="5"/>
  <c r="CM94" i="5"/>
  <c r="AI94" i="5"/>
  <c r="CM95" i="5"/>
  <c r="AI95" i="5"/>
  <c r="CM96" i="5"/>
  <c r="AI96" i="5"/>
  <c r="CH111" i="5"/>
  <c r="AF111" i="5"/>
  <c r="BU9" i="5"/>
  <c r="BU65" i="5" s="1"/>
  <c r="S8" i="5"/>
  <c r="CH34" i="5"/>
  <c r="AF34" i="5"/>
  <c r="CG39" i="5"/>
  <c r="AE39" i="5"/>
  <c r="CG42" i="5"/>
  <c r="AE42" i="5"/>
  <c r="CF70" i="5"/>
  <c r="CL71" i="5"/>
  <c r="CB80" i="5"/>
  <c r="CA73" i="5"/>
  <c r="AO17" i="5"/>
  <c r="E17" i="5" s="1"/>
  <c r="BS63" i="5"/>
  <c r="O76" i="5"/>
  <c r="AQ74" i="9" l="1"/>
  <c r="AQ75" i="9" s="1"/>
  <c r="CR87" i="11"/>
  <c r="CR77" i="11" s="1"/>
  <c r="CG80" i="5"/>
  <c r="BY63" i="5"/>
  <c r="CG73" i="5"/>
  <c r="DV24" i="5"/>
  <c r="BA24" i="5"/>
  <c r="AQ74" i="10"/>
  <c r="AQ75" i="10" s="1"/>
  <c r="CT94" i="11"/>
  <c r="AJ91" i="11"/>
  <c r="CT91" i="11" s="1"/>
  <c r="AN94" i="11"/>
  <c r="CF76" i="5"/>
  <c r="CF66" i="5" s="1"/>
  <c r="AF77" i="11"/>
  <c r="DL115" i="8"/>
  <c r="BH115" i="8"/>
  <c r="E28" i="5"/>
  <c r="BA28" i="5" s="1"/>
  <c r="AQ74" i="8"/>
  <c r="AQ75" i="8" s="1"/>
  <c r="AQ87" i="10"/>
  <c r="AL112" i="1"/>
  <c r="CP112" i="1"/>
  <c r="CO112" i="1"/>
  <c r="AK112" i="1"/>
  <c r="CV109" i="1"/>
  <c r="AP109" i="1"/>
  <c r="AS109" i="1"/>
  <c r="DA109" i="1"/>
  <c r="DG111" i="1"/>
  <c r="AW111" i="1"/>
  <c r="DM111" i="1" s="1"/>
  <c r="DA110" i="1"/>
  <c r="AS110" i="1"/>
  <c r="DL116" i="8"/>
  <c r="BH116" i="8"/>
  <c r="CV111" i="1"/>
  <c r="AP111" i="1"/>
  <c r="CV110" i="1"/>
  <c r="AP110" i="1"/>
  <c r="AA115" i="8"/>
  <c r="AA116" i="8"/>
  <c r="CX94" i="11"/>
  <c r="CR91" i="11"/>
  <c r="CS94" i="11"/>
  <c r="AM94" i="11"/>
  <c r="AI91" i="11"/>
  <c r="CS91" i="11" s="1"/>
  <c r="CW94" i="11"/>
  <c r="CQ91" i="11"/>
  <c r="AQ87" i="9"/>
  <c r="AQ77" i="9" s="1"/>
  <c r="AQ76" i="9"/>
  <c r="AQ77" i="10"/>
  <c r="CA114" i="1"/>
  <c r="R114" i="11"/>
  <c r="Q114" i="11"/>
  <c r="K114" i="8"/>
  <c r="AO114" i="8" s="1"/>
  <c r="T114" i="1"/>
  <c r="S114" i="1"/>
  <c r="BY114" i="11"/>
  <c r="BW118" i="11"/>
  <c r="BY118" i="11" s="1"/>
  <c r="CE12" i="11"/>
  <c r="BY75" i="11"/>
  <c r="BY76" i="11"/>
  <c r="CD114" i="11"/>
  <c r="CC114" i="11"/>
  <c r="CB114" i="1"/>
  <c r="BX118" i="11"/>
  <c r="BZ118" i="11" s="1"/>
  <c r="BZ114" i="11"/>
  <c r="CF12" i="11"/>
  <c r="BZ75" i="11"/>
  <c r="BZ76" i="11"/>
  <c r="DE29" i="11"/>
  <c r="AU29" i="11"/>
  <c r="DK29" i="11" s="1"/>
  <c r="DF30" i="11"/>
  <c r="AV30" i="11"/>
  <c r="DL30" i="11" s="1"/>
  <c r="DF31" i="11"/>
  <c r="AV31" i="11"/>
  <c r="DL31" i="11" s="1"/>
  <c r="DF32" i="11"/>
  <c r="AV32" i="11"/>
  <c r="DL32" i="11" s="1"/>
  <c r="DF33" i="11"/>
  <c r="AV33" i="11"/>
  <c r="DL33" i="11" s="1"/>
  <c r="DF34" i="11"/>
  <c r="AV34" i="11"/>
  <c r="DL34" i="11" s="1"/>
  <c r="DF35" i="11"/>
  <c r="AV35" i="11"/>
  <c r="DL35" i="11" s="1"/>
  <c r="DF36" i="11"/>
  <c r="AV36" i="11"/>
  <c r="DL36" i="11" s="1"/>
  <c r="CY78" i="11"/>
  <c r="DE55" i="11"/>
  <c r="AU55" i="11"/>
  <c r="AQ47" i="11"/>
  <c r="DE47" i="11" s="1"/>
  <c r="CX9" i="11"/>
  <c r="CX74" i="11" s="1"/>
  <c r="DE93" i="11"/>
  <c r="AU93" i="11"/>
  <c r="DK93" i="11" s="1"/>
  <c r="DE95" i="11"/>
  <c r="AU95" i="11"/>
  <c r="DK95" i="11" s="1"/>
  <c r="DE96" i="11"/>
  <c r="AU96" i="11"/>
  <c r="DK96" i="11" s="1"/>
  <c r="DE97" i="11"/>
  <c r="AU97" i="11"/>
  <c r="DK97" i="11" s="1"/>
  <c r="DE98" i="11"/>
  <c r="AU98" i="11"/>
  <c r="DK98" i="11" s="1"/>
  <c r="DE99" i="11"/>
  <c r="AU99" i="11"/>
  <c r="DK99" i="11" s="1"/>
  <c r="DE100" i="11"/>
  <c r="AU100" i="11"/>
  <c r="DK100" i="11" s="1"/>
  <c r="DF95" i="11"/>
  <c r="AV95" i="11"/>
  <c r="DL95" i="11" s="1"/>
  <c r="DF96" i="11"/>
  <c r="AV96" i="11"/>
  <c r="DL96" i="11" s="1"/>
  <c r="DF97" i="11"/>
  <c r="AV97" i="11"/>
  <c r="DL97" i="11" s="1"/>
  <c r="DF98" i="11"/>
  <c r="AV98" i="11"/>
  <c r="DL98" i="11" s="1"/>
  <c r="DF99" i="11"/>
  <c r="AV99" i="11"/>
  <c r="DL99" i="11" s="1"/>
  <c r="DF100" i="11"/>
  <c r="AV100" i="11"/>
  <c r="DL100" i="11" s="1"/>
  <c r="DF56" i="11"/>
  <c r="AV56" i="11"/>
  <c r="DL56" i="11" s="1"/>
  <c r="DF58" i="11"/>
  <c r="AV58" i="11"/>
  <c r="DL58" i="11" s="1"/>
  <c r="DF61" i="11"/>
  <c r="AV61" i="11"/>
  <c r="DL61" i="11" s="1"/>
  <c r="DF80" i="11"/>
  <c r="AV80" i="11"/>
  <c r="DL80" i="11" s="1"/>
  <c r="DF83" i="11"/>
  <c r="AV83" i="11"/>
  <c r="DL83" i="11" s="1"/>
  <c r="DE80" i="11"/>
  <c r="AU80" i="11"/>
  <c r="DK80" i="11" s="1"/>
  <c r="CY38" i="11"/>
  <c r="AM37" i="11"/>
  <c r="CY37" i="11" s="1"/>
  <c r="AE75" i="11"/>
  <c r="AE76" i="11"/>
  <c r="DF82" i="11"/>
  <c r="AV82" i="11"/>
  <c r="AR81" i="11"/>
  <c r="DF81" i="11" s="1"/>
  <c r="DE92" i="11"/>
  <c r="AU92" i="11"/>
  <c r="DF93" i="11"/>
  <c r="AV93" i="11"/>
  <c r="DL93" i="11" s="1"/>
  <c r="CZ101" i="11"/>
  <c r="AR101" i="11"/>
  <c r="DF12" i="11"/>
  <c r="AV12" i="11"/>
  <c r="DL12" i="11" s="1"/>
  <c r="DF13" i="11"/>
  <c r="AV13" i="11"/>
  <c r="DL13" i="11" s="1"/>
  <c r="DF14" i="11"/>
  <c r="AV14" i="11"/>
  <c r="DL14" i="11" s="1"/>
  <c r="DF17" i="11"/>
  <c r="AV17" i="11"/>
  <c r="DL17" i="11" s="1"/>
  <c r="DF18" i="11"/>
  <c r="AV18" i="11"/>
  <c r="DL18" i="11" s="1"/>
  <c r="DF19" i="11"/>
  <c r="AV19" i="11"/>
  <c r="DL19" i="11" s="1"/>
  <c r="DF20" i="11"/>
  <c r="AV20" i="11"/>
  <c r="DL20" i="11" s="1"/>
  <c r="DF21" i="11"/>
  <c r="AV21" i="11"/>
  <c r="DL21" i="11" s="1"/>
  <c r="DF22" i="11"/>
  <c r="AV22" i="11"/>
  <c r="DL22" i="11" s="1"/>
  <c r="DF23" i="11"/>
  <c r="AV23" i="11"/>
  <c r="DL23" i="11" s="1"/>
  <c r="DF24" i="11"/>
  <c r="AV24" i="11"/>
  <c r="DL24" i="11" s="1"/>
  <c r="DF25" i="11"/>
  <c r="AV25" i="11"/>
  <c r="DL25" i="11" s="1"/>
  <c r="DF26" i="11"/>
  <c r="AV26" i="11"/>
  <c r="DL26" i="11" s="1"/>
  <c r="DE12" i="11"/>
  <c r="AU12" i="11"/>
  <c r="DK12" i="11" s="1"/>
  <c r="DE13" i="11"/>
  <c r="AU13" i="11"/>
  <c r="DK13" i="11" s="1"/>
  <c r="DE14" i="11"/>
  <c r="AU14" i="11"/>
  <c r="DK14" i="11" s="1"/>
  <c r="DE17" i="11"/>
  <c r="AU17" i="11"/>
  <c r="DK17" i="11" s="1"/>
  <c r="DE18" i="11"/>
  <c r="AU18" i="11"/>
  <c r="DK18" i="11" s="1"/>
  <c r="DE19" i="11"/>
  <c r="AU19" i="11"/>
  <c r="DK19" i="11" s="1"/>
  <c r="DE20" i="11"/>
  <c r="AU20" i="11"/>
  <c r="DK20" i="11" s="1"/>
  <c r="DE21" i="11"/>
  <c r="AU21" i="11"/>
  <c r="DK21" i="11" s="1"/>
  <c r="DE22" i="11"/>
  <c r="AU22" i="11"/>
  <c r="DK22" i="11" s="1"/>
  <c r="DE23" i="11"/>
  <c r="AU23" i="11"/>
  <c r="DK23" i="11" s="1"/>
  <c r="DE24" i="11"/>
  <c r="AU24" i="11"/>
  <c r="DK24" i="11" s="1"/>
  <c r="DE25" i="11"/>
  <c r="AU25" i="11"/>
  <c r="DK25" i="11" s="1"/>
  <c r="DE26" i="11"/>
  <c r="AU26" i="11"/>
  <c r="DK26" i="11" s="1"/>
  <c r="CY10" i="11"/>
  <c r="AM9" i="11"/>
  <c r="DF11" i="11"/>
  <c r="AV11" i="11"/>
  <c r="AR10" i="11"/>
  <c r="AU15" i="11"/>
  <c r="DK15" i="11" s="1"/>
  <c r="DE15" i="11"/>
  <c r="AU16" i="11"/>
  <c r="DK16" i="11" s="1"/>
  <c r="DE16" i="11"/>
  <c r="DD86" i="11"/>
  <c r="DE101" i="11"/>
  <c r="AU101" i="11"/>
  <c r="DK101" i="11" s="1"/>
  <c r="DF79" i="11"/>
  <c r="AV79" i="11"/>
  <c r="AR78" i="11"/>
  <c r="DF40" i="11"/>
  <c r="AV40" i="11"/>
  <c r="DL40" i="11" s="1"/>
  <c r="DF42" i="11"/>
  <c r="AV42" i="11"/>
  <c r="DL42" i="11" s="1"/>
  <c r="DF43" i="11"/>
  <c r="AV43" i="11"/>
  <c r="DL43" i="11" s="1"/>
  <c r="DF44" i="11"/>
  <c r="AV44" i="11"/>
  <c r="DL44" i="11" s="1"/>
  <c r="DF45" i="11"/>
  <c r="AV45" i="11"/>
  <c r="DL45" i="11" s="1"/>
  <c r="DF53" i="11"/>
  <c r="AV53" i="11"/>
  <c r="DL53" i="11" s="1"/>
  <c r="DE30" i="11"/>
  <c r="AU30" i="11"/>
  <c r="DK30" i="11" s="1"/>
  <c r="DE31" i="11"/>
  <c r="AU31" i="11"/>
  <c r="DK31" i="11" s="1"/>
  <c r="DE32" i="11"/>
  <c r="AU32" i="11"/>
  <c r="DK32" i="11" s="1"/>
  <c r="DE33" i="11"/>
  <c r="AU33" i="11"/>
  <c r="DK33" i="11" s="1"/>
  <c r="DE34" i="11"/>
  <c r="AU34" i="11"/>
  <c r="DK34" i="11" s="1"/>
  <c r="DE35" i="11"/>
  <c r="AU35" i="11"/>
  <c r="DK35" i="11" s="1"/>
  <c r="DE36" i="11"/>
  <c r="AU36" i="11"/>
  <c r="DK36" i="11" s="1"/>
  <c r="DI11" i="11"/>
  <c r="DI10" i="11" s="1"/>
  <c r="DC10" i="11"/>
  <c r="DF39" i="11"/>
  <c r="AV39" i="11"/>
  <c r="AR38" i="11"/>
  <c r="DE28" i="11"/>
  <c r="AU28" i="11"/>
  <c r="AQ27" i="11"/>
  <c r="DE27" i="11" s="1"/>
  <c r="AI74" i="11"/>
  <c r="CS9" i="11"/>
  <c r="CX84" i="11"/>
  <c r="CQ87" i="11"/>
  <c r="CQ77" i="11" s="1"/>
  <c r="AJ74" i="11"/>
  <c r="CT9" i="11"/>
  <c r="DE79" i="11"/>
  <c r="AU79" i="11"/>
  <c r="AQ78" i="11"/>
  <c r="DJ92" i="11"/>
  <c r="DI79" i="11"/>
  <c r="DI78" i="11" s="1"/>
  <c r="DC78" i="11"/>
  <c r="DI39" i="11"/>
  <c r="DI38" i="11" s="1"/>
  <c r="DI37" i="11" s="1"/>
  <c r="DC38" i="11"/>
  <c r="DC37" i="11" s="1"/>
  <c r="DJ11" i="11"/>
  <c r="DJ10" i="11" s="1"/>
  <c r="DD10" i="11"/>
  <c r="DJ79" i="11"/>
  <c r="DJ78" i="11" s="1"/>
  <c r="DD78" i="11"/>
  <c r="DJ82" i="11"/>
  <c r="DJ81" i="11" s="1"/>
  <c r="DD81" i="11"/>
  <c r="DE39" i="11"/>
  <c r="AU39" i="11"/>
  <c r="AQ38" i="11"/>
  <c r="DF28" i="11"/>
  <c r="AV28" i="11"/>
  <c r="AR27" i="11"/>
  <c r="DF27" i="11" s="1"/>
  <c r="DJ39" i="11"/>
  <c r="DJ38" i="11" s="1"/>
  <c r="DJ37" i="11" s="1"/>
  <c r="DD38" i="11"/>
  <c r="DD37" i="11" s="1"/>
  <c r="DE11" i="11"/>
  <c r="AU11" i="11"/>
  <c r="AQ10" i="11"/>
  <c r="CM87" i="11"/>
  <c r="AE77" i="11"/>
  <c r="CZ10" i="11"/>
  <c r="AN9" i="11"/>
  <c r="DF85" i="11"/>
  <c r="AV85" i="11"/>
  <c r="DF29" i="11"/>
  <c r="AV29" i="11"/>
  <c r="DL29" i="11" s="1"/>
  <c r="DE40" i="11"/>
  <c r="AU40" i="11"/>
  <c r="DK40" i="11" s="1"/>
  <c r="DE42" i="11"/>
  <c r="AU42" i="11"/>
  <c r="DK42" i="11" s="1"/>
  <c r="DE43" i="11"/>
  <c r="AU43" i="11"/>
  <c r="DK43" i="11" s="1"/>
  <c r="DE44" i="11"/>
  <c r="AU44" i="11"/>
  <c r="DK44" i="11" s="1"/>
  <c r="DE45" i="11"/>
  <c r="AU45" i="11"/>
  <c r="DK45" i="11" s="1"/>
  <c r="DE53" i="11"/>
  <c r="AU53" i="11"/>
  <c r="DK53" i="11" s="1"/>
  <c r="DE56" i="11"/>
  <c r="AU56" i="11"/>
  <c r="DK56" i="11" s="1"/>
  <c r="DE58" i="11"/>
  <c r="AU58" i="11"/>
  <c r="DK58" i="11" s="1"/>
  <c r="DE61" i="11"/>
  <c r="AU61" i="11"/>
  <c r="DK61" i="11" s="1"/>
  <c r="CZ78" i="11"/>
  <c r="DJ28" i="11"/>
  <c r="DJ27" i="11" s="1"/>
  <c r="DD27" i="11"/>
  <c r="DI28" i="11"/>
  <c r="DI27" i="11" s="1"/>
  <c r="DC27" i="11"/>
  <c r="AF75" i="11"/>
  <c r="AF76" i="11"/>
  <c r="DE85" i="11"/>
  <c r="AU85" i="11"/>
  <c r="CY86" i="11"/>
  <c r="AQ86" i="11"/>
  <c r="AQ84" i="11" s="1"/>
  <c r="DE84" i="11" s="1"/>
  <c r="DE82" i="11"/>
  <c r="AU82" i="11"/>
  <c r="AQ81" i="11"/>
  <c r="DE81" i="11" s="1"/>
  <c r="CZ86" i="11"/>
  <c r="AR86" i="11"/>
  <c r="DF55" i="11"/>
  <c r="AV55" i="11"/>
  <c r="AR47" i="11"/>
  <c r="DF47" i="11" s="1"/>
  <c r="CW9" i="11"/>
  <c r="CW74" i="11" s="1"/>
  <c r="CZ38" i="11"/>
  <c r="AN37" i="11"/>
  <c r="CZ37" i="11" s="1"/>
  <c r="DI92" i="11"/>
  <c r="DF92" i="11"/>
  <c r="AV92" i="11"/>
  <c r="DI85" i="11"/>
  <c r="DJ85" i="11"/>
  <c r="DD84" i="11"/>
  <c r="DI82" i="11"/>
  <c r="DI81" i="11" s="1"/>
  <c r="DC81" i="11"/>
  <c r="DE83" i="11"/>
  <c r="AU83" i="11"/>
  <c r="DK83" i="11" s="1"/>
  <c r="DC86" i="11"/>
  <c r="DF108" i="11"/>
  <c r="AV108" i="11"/>
  <c r="DL108" i="11" s="1"/>
  <c r="AI87" i="11"/>
  <c r="CS87" i="11" s="1"/>
  <c r="AJ87" i="11"/>
  <c r="CT87" i="11" s="1"/>
  <c r="CE114" i="1"/>
  <c r="CF114" i="1"/>
  <c r="AN75" i="10"/>
  <c r="AN76" i="10"/>
  <c r="AU82" i="10"/>
  <c r="S82" i="10"/>
  <c r="Q81" i="10"/>
  <c r="AU81" i="10" s="1"/>
  <c r="AU79" i="10"/>
  <c r="S79" i="10"/>
  <c r="Q78" i="10"/>
  <c r="K75" i="10"/>
  <c r="K76" i="10"/>
  <c r="AU86" i="10"/>
  <c r="S86" i="10"/>
  <c r="AU85" i="10"/>
  <c r="S85" i="10"/>
  <c r="Q84" i="10"/>
  <c r="AU84" i="10" s="1"/>
  <c r="AU35" i="10"/>
  <c r="S35" i="10"/>
  <c r="AU33" i="10"/>
  <c r="S33" i="10"/>
  <c r="AU31" i="10"/>
  <c r="S31" i="10"/>
  <c r="AU29" i="10"/>
  <c r="S29" i="10"/>
  <c r="AU26" i="10"/>
  <c r="S26" i="10"/>
  <c r="AU24" i="10"/>
  <c r="S24" i="10"/>
  <c r="AU22" i="10"/>
  <c r="S22" i="10"/>
  <c r="AU20" i="10"/>
  <c r="S20" i="10"/>
  <c r="AU18" i="10"/>
  <c r="S18" i="10"/>
  <c r="AU16" i="10"/>
  <c r="S16" i="10"/>
  <c r="AU14" i="10"/>
  <c r="S14" i="10"/>
  <c r="AU12" i="10"/>
  <c r="S12" i="10"/>
  <c r="AX112" i="10"/>
  <c r="U112" i="10"/>
  <c r="AX110" i="10"/>
  <c r="U110" i="10"/>
  <c r="AX108" i="10"/>
  <c r="U108" i="10"/>
  <c r="AX105" i="10"/>
  <c r="U105" i="10"/>
  <c r="AX104" i="10"/>
  <c r="U104" i="10"/>
  <c r="AX103" i="10"/>
  <c r="U103" i="10"/>
  <c r="AX102" i="10"/>
  <c r="U102" i="10"/>
  <c r="AX101" i="10"/>
  <c r="U101" i="10"/>
  <c r="AU96" i="10"/>
  <c r="S96" i="10"/>
  <c r="AU95" i="10"/>
  <c r="S95" i="10"/>
  <c r="AW86" i="10"/>
  <c r="AW84" i="10" s="1"/>
  <c r="AU83" i="10"/>
  <c r="S83" i="10"/>
  <c r="AU28" i="10"/>
  <c r="S28" i="10"/>
  <c r="Q27" i="10"/>
  <c r="AU27" i="10" s="1"/>
  <c r="AT9" i="10"/>
  <c r="AU80" i="10"/>
  <c r="S80" i="10"/>
  <c r="AU11" i="10"/>
  <c r="S11" i="10"/>
  <c r="Q10" i="10"/>
  <c r="AO37" i="10"/>
  <c r="M87" i="10"/>
  <c r="AU45" i="10"/>
  <c r="S45" i="10"/>
  <c r="AU44" i="10"/>
  <c r="S44" i="10"/>
  <c r="AU43" i="10"/>
  <c r="S43" i="10"/>
  <c r="AU42" i="10"/>
  <c r="S42" i="10"/>
  <c r="AS114" i="10"/>
  <c r="AT114" i="10" s="1"/>
  <c r="AU114" i="10"/>
  <c r="R114" i="10"/>
  <c r="S114" i="10" s="1"/>
  <c r="AU25" i="10"/>
  <c r="S25" i="10"/>
  <c r="AU23" i="10"/>
  <c r="S23" i="10"/>
  <c r="AU21" i="10"/>
  <c r="S21" i="10"/>
  <c r="AU19" i="10"/>
  <c r="S19" i="10"/>
  <c r="AU17" i="10"/>
  <c r="S17" i="10"/>
  <c r="AU15" i="10"/>
  <c r="S15" i="10"/>
  <c r="AU13" i="10"/>
  <c r="S13" i="10"/>
  <c r="AU61" i="10"/>
  <c r="S61" i="10"/>
  <c r="AU58" i="10"/>
  <c r="S58" i="10"/>
  <c r="AU53" i="10"/>
  <c r="S53" i="10"/>
  <c r="AU40" i="10"/>
  <c r="S40" i="10"/>
  <c r="AL87" i="10"/>
  <c r="K77" i="10"/>
  <c r="AU92" i="10"/>
  <c r="S92" i="10"/>
  <c r="Q91" i="10"/>
  <c r="AU91" i="10" s="1"/>
  <c r="AU56" i="10"/>
  <c r="S56" i="10"/>
  <c r="AR38" i="10"/>
  <c r="O37" i="10"/>
  <c r="AZ92" i="10"/>
  <c r="AW91" i="10"/>
  <c r="AT84" i="10"/>
  <c r="AT37" i="10"/>
  <c r="AT87" i="10" s="1"/>
  <c r="AQ76" i="10"/>
  <c r="AU36" i="10"/>
  <c r="S36" i="10"/>
  <c r="AU34" i="10"/>
  <c r="S34" i="10"/>
  <c r="AU32" i="10"/>
  <c r="S32" i="10"/>
  <c r="AU30" i="10"/>
  <c r="S30" i="10"/>
  <c r="AU128" i="10"/>
  <c r="AX111" i="10"/>
  <c r="U111" i="10"/>
  <c r="AX109" i="10"/>
  <c r="U109" i="10"/>
  <c r="AX107" i="10"/>
  <c r="U107" i="10"/>
  <c r="AX106" i="10"/>
  <c r="U106" i="10"/>
  <c r="AU100" i="10"/>
  <c r="S100" i="10"/>
  <c r="AU99" i="10"/>
  <c r="S99" i="10"/>
  <c r="AU98" i="10"/>
  <c r="S98" i="10"/>
  <c r="AU97" i="10"/>
  <c r="S97" i="10"/>
  <c r="AU93" i="10"/>
  <c r="S93" i="10"/>
  <c r="AR78" i="10"/>
  <c r="AU55" i="10"/>
  <c r="S55" i="10"/>
  <c r="Q47" i="10"/>
  <c r="AU47" i="10" s="1"/>
  <c r="AZ11" i="10"/>
  <c r="AW10" i="10"/>
  <c r="BB8" i="10"/>
  <c r="BC8" i="10" s="1"/>
  <c r="BA8" i="10"/>
  <c r="AZ28" i="10"/>
  <c r="AW27" i="10"/>
  <c r="AR10" i="10"/>
  <c r="O9" i="10"/>
  <c r="AZ85" i="10"/>
  <c r="AZ82" i="10"/>
  <c r="AW81" i="10"/>
  <c r="AZ79" i="10"/>
  <c r="AW78" i="10"/>
  <c r="AZ55" i="10"/>
  <c r="AW47" i="10"/>
  <c r="AZ39" i="10"/>
  <c r="AW38" i="10"/>
  <c r="AU94" i="10"/>
  <c r="S94" i="10"/>
  <c r="M74" i="10"/>
  <c r="AO9" i="10"/>
  <c r="AU39" i="10"/>
  <c r="S39" i="10"/>
  <c r="Q38" i="10"/>
  <c r="AU79" i="9"/>
  <c r="S79" i="9"/>
  <c r="Q78" i="9"/>
  <c r="AX112" i="9"/>
  <c r="U112" i="9"/>
  <c r="AX110" i="9"/>
  <c r="U110" i="9"/>
  <c r="AX108" i="9"/>
  <c r="U108" i="9"/>
  <c r="AX105" i="9"/>
  <c r="U105" i="9"/>
  <c r="AX104" i="9"/>
  <c r="U104" i="9"/>
  <c r="AX103" i="9"/>
  <c r="U103" i="9"/>
  <c r="AX102" i="9"/>
  <c r="U102" i="9"/>
  <c r="AX101" i="9"/>
  <c r="U101" i="9"/>
  <c r="AU96" i="9"/>
  <c r="S96" i="9"/>
  <c r="AU95" i="9"/>
  <c r="S95" i="9"/>
  <c r="AW86" i="9"/>
  <c r="AW84" i="9" s="1"/>
  <c r="AU83" i="9"/>
  <c r="S83" i="9"/>
  <c r="AU28" i="9"/>
  <c r="S28" i="9"/>
  <c r="Q27" i="9"/>
  <c r="AU27" i="9" s="1"/>
  <c r="AT9" i="9"/>
  <c r="AU61" i="9"/>
  <c r="S61" i="9"/>
  <c r="AU58" i="9"/>
  <c r="S58" i="9"/>
  <c r="AU53" i="9"/>
  <c r="S53" i="9"/>
  <c r="AU40" i="9"/>
  <c r="S40" i="9"/>
  <c r="AL87" i="9"/>
  <c r="K77" i="9"/>
  <c r="AU11" i="9"/>
  <c r="S11" i="9"/>
  <c r="Q10" i="9"/>
  <c r="AU94" i="9"/>
  <c r="S94" i="9"/>
  <c r="AX16" i="9"/>
  <c r="U16" i="9"/>
  <c r="AX15" i="9"/>
  <c r="U15" i="9"/>
  <c r="M74" i="9"/>
  <c r="AO9" i="9"/>
  <c r="AU45" i="9"/>
  <c r="S45" i="9"/>
  <c r="AU44" i="9"/>
  <c r="S44" i="9"/>
  <c r="AU43" i="9"/>
  <c r="S43" i="9"/>
  <c r="AU42" i="9"/>
  <c r="S42" i="9"/>
  <c r="AP118" i="9"/>
  <c r="AQ118" i="9" s="1"/>
  <c r="AS114" i="9"/>
  <c r="AT114" i="9" s="1"/>
  <c r="AU114" i="9"/>
  <c r="R114" i="9"/>
  <c r="S114" i="9" s="1"/>
  <c r="AU55" i="9"/>
  <c r="S55" i="9"/>
  <c r="Q47" i="9"/>
  <c r="AU47" i="9" s="1"/>
  <c r="AU36" i="9"/>
  <c r="S36" i="9"/>
  <c r="AU34" i="9"/>
  <c r="S34" i="9"/>
  <c r="AU32" i="9"/>
  <c r="S32" i="9"/>
  <c r="AU30" i="9"/>
  <c r="S30" i="9"/>
  <c r="AR38" i="9"/>
  <c r="O37" i="9"/>
  <c r="AZ92" i="9"/>
  <c r="AW91" i="9"/>
  <c r="AZ85" i="9"/>
  <c r="AZ82" i="9"/>
  <c r="AW81" i="9"/>
  <c r="AZ79" i="9"/>
  <c r="AW78" i="9"/>
  <c r="AZ55" i="9"/>
  <c r="AW47" i="9"/>
  <c r="AZ39" i="9"/>
  <c r="AW38" i="9"/>
  <c r="AU131" i="9"/>
  <c r="AX111" i="9"/>
  <c r="U111" i="9"/>
  <c r="AX109" i="9"/>
  <c r="U109" i="9"/>
  <c r="AX107" i="9"/>
  <c r="U107" i="9"/>
  <c r="AX106" i="9"/>
  <c r="U106" i="9"/>
  <c r="AU100" i="9"/>
  <c r="S100" i="9"/>
  <c r="AU99" i="9"/>
  <c r="S99" i="9"/>
  <c r="AU98" i="9"/>
  <c r="S98" i="9"/>
  <c r="AU97" i="9"/>
  <c r="S97" i="9"/>
  <c r="AU93" i="9"/>
  <c r="S93" i="9"/>
  <c r="AR78" i="9"/>
  <c r="AZ11" i="9"/>
  <c r="AW10" i="9"/>
  <c r="BB8" i="9"/>
  <c r="BC8" i="9" s="1"/>
  <c r="BA8" i="9"/>
  <c r="AR10" i="9"/>
  <c r="O9" i="9"/>
  <c r="AU92" i="9"/>
  <c r="S92" i="9"/>
  <c r="Q91" i="9"/>
  <c r="AU91" i="9" s="1"/>
  <c r="AU86" i="9"/>
  <c r="S86" i="9"/>
  <c r="AU85" i="9"/>
  <c r="S85" i="9"/>
  <c r="Q84" i="9"/>
  <c r="AU84" i="9" s="1"/>
  <c r="AU35" i="9"/>
  <c r="S35" i="9"/>
  <c r="AU33" i="9"/>
  <c r="S33" i="9"/>
  <c r="AU31" i="9"/>
  <c r="S31" i="9"/>
  <c r="AU29" i="9"/>
  <c r="S29" i="9"/>
  <c r="AU26" i="9"/>
  <c r="S26" i="9"/>
  <c r="AU24" i="9"/>
  <c r="S24" i="9"/>
  <c r="AU22" i="9"/>
  <c r="S22" i="9"/>
  <c r="AU20" i="9"/>
  <c r="S20" i="9"/>
  <c r="AU18" i="9"/>
  <c r="S18" i="9"/>
  <c r="AU14" i="9"/>
  <c r="S14" i="9"/>
  <c r="AU12" i="9"/>
  <c r="S12" i="9"/>
  <c r="AU56" i="9"/>
  <c r="S56" i="9"/>
  <c r="AU80" i="9"/>
  <c r="S80" i="9"/>
  <c r="AZ28" i="9"/>
  <c r="AW27" i="9"/>
  <c r="AO37" i="9"/>
  <c r="M87" i="9"/>
  <c r="K75" i="9"/>
  <c r="K76" i="9"/>
  <c r="AU82" i="9"/>
  <c r="S82" i="9"/>
  <c r="Q81" i="9"/>
  <c r="AU81" i="9" s="1"/>
  <c r="AU39" i="9"/>
  <c r="S39" i="9"/>
  <c r="Q38" i="9"/>
  <c r="AU25" i="9"/>
  <c r="S25" i="9"/>
  <c r="AU23" i="9"/>
  <c r="S23" i="9"/>
  <c r="AU21" i="9"/>
  <c r="S21" i="9"/>
  <c r="AU19" i="9"/>
  <c r="S19" i="9"/>
  <c r="AU17" i="9"/>
  <c r="S17" i="9"/>
  <c r="AU13" i="9"/>
  <c r="S13" i="9"/>
  <c r="AT84" i="9"/>
  <c r="AT37" i="9"/>
  <c r="AT87" i="9" s="1"/>
  <c r="AX112" i="8"/>
  <c r="U112" i="8"/>
  <c r="AX108" i="8"/>
  <c r="U108" i="8"/>
  <c r="AX105" i="8"/>
  <c r="U105" i="8"/>
  <c r="AX102" i="8"/>
  <c r="U102" i="8"/>
  <c r="AU96" i="8"/>
  <c r="S96" i="8"/>
  <c r="AW86" i="8"/>
  <c r="AW84" i="8" s="1"/>
  <c r="AU11" i="8"/>
  <c r="S11" i="8"/>
  <c r="Q10" i="8"/>
  <c r="U16" i="8"/>
  <c r="AX16" i="8"/>
  <c r="AU23" i="8"/>
  <c r="S23" i="8"/>
  <c r="AU20" i="8"/>
  <c r="S20" i="8"/>
  <c r="AU19" i="8"/>
  <c r="S19" i="8"/>
  <c r="AU17" i="8"/>
  <c r="S17" i="8"/>
  <c r="AU13" i="8"/>
  <c r="S13" i="8"/>
  <c r="AU12" i="8"/>
  <c r="S12" i="8"/>
  <c r="AU56" i="8"/>
  <c r="S56" i="8"/>
  <c r="AU28" i="8"/>
  <c r="S28" i="8"/>
  <c r="Q27" i="8"/>
  <c r="AU27" i="8" s="1"/>
  <c r="AN75" i="8"/>
  <c r="AN76" i="8"/>
  <c r="AU39" i="8"/>
  <c r="S39" i="8"/>
  <c r="Q38" i="8"/>
  <c r="M74" i="8"/>
  <c r="AO9" i="8"/>
  <c r="AU55" i="8"/>
  <c r="S55" i="8"/>
  <c r="Q47" i="8"/>
  <c r="AU47" i="8" s="1"/>
  <c r="AT9" i="8"/>
  <c r="AU82" i="8"/>
  <c r="S82" i="8"/>
  <c r="Q81" i="8"/>
  <c r="AU81" i="8" s="1"/>
  <c r="AU58" i="8"/>
  <c r="S58" i="8"/>
  <c r="AU53" i="8"/>
  <c r="S53" i="8"/>
  <c r="AU40" i="8"/>
  <c r="S40" i="8"/>
  <c r="K75" i="8"/>
  <c r="K76" i="8"/>
  <c r="AU97" i="8"/>
  <c r="S97" i="8"/>
  <c r="AO37" i="8"/>
  <c r="M87" i="8"/>
  <c r="AR10" i="8"/>
  <c r="O9" i="8"/>
  <c r="AU92" i="8"/>
  <c r="S92" i="8"/>
  <c r="Q91" i="8"/>
  <c r="AU91" i="8" s="1"/>
  <c r="AU36" i="8"/>
  <c r="S36" i="8"/>
  <c r="AU35" i="8"/>
  <c r="S35" i="8"/>
  <c r="AU34" i="8"/>
  <c r="S34" i="8"/>
  <c r="AU33" i="8"/>
  <c r="S33" i="8"/>
  <c r="AU32" i="8"/>
  <c r="S32" i="8"/>
  <c r="AU31" i="8"/>
  <c r="S31" i="8"/>
  <c r="AU30" i="8"/>
  <c r="S30" i="8"/>
  <c r="AU29" i="8"/>
  <c r="S29" i="8"/>
  <c r="AU45" i="8"/>
  <c r="S45" i="8"/>
  <c r="AU44" i="8"/>
  <c r="S44" i="8"/>
  <c r="AU43" i="8"/>
  <c r="S43" i="8"/>
  <c r="AU42" i="8"/>
  <c r="S42" i="8"/>
  <c r="AU94" i="8"/>
  <c r="S94" i="8"/>
  <c r="AP118" i="8"/>
  <c r="AQ118" i="8" s="1"/>
  <c r="AS114" i="8"/>
  <c r="AT114" i="8" s="1"/>
  <c r="AZ92" i="8"/>
  <c r="AW91" i="8"/>
  <c r="AZ85" i="8"/>
  <c r="AZ82" i="8"/>
  <c r="AW81" i="8"/>
  <c r="AZ79" i="8"/>
  <c r="AW78" i="8"/>
  <c r="AZ55" i="8"/>
  <c r="AW47" i="8"/>
  <c r="AZ39" i="8"/>
  <c r="AW38" i="8"/>
  <c r="AU26" i="8"/>
  <c r="S26" i="8"/>
  <c r="AU25" i="8"/>
  <c r="S25" i="8"/>
  <c r="AR38" i="8"/>
  <c r="O37" i="8"/>
  <c r="AZ11" i="8"/>
  <c r="AW10" i="8"/>
  <c r="AZ28" i="8"/>
  <c r="AW27" i="8"/>
  <c r="BB8" i="8"/>
  <c r="BC8" i="8" s="1"/>
  <c r="BA8" i="8"/>
  <c r="AU79" i="8"/>
  <c r="S79" i="8"/>
  <c r="Q78" i="8"/>
  <c r="AQ87" i="8"/>
  <c r="AQ77" i="8" s="1"/>
  <c r="AQ76" i="8"/>
  <c r="AX110" i="8"/>
  <c r="U110" i="8"/>
  <c r="AX104" i="8"/>
  <c r="U104" i="8"/>
  <c r="AX103" i="8"/>
  <c r="U103" i="8"/>
  <c r="AX101" i="8"/>
  <c r="U101" i="8"/>
  <c r="AU95" i="8"/>
  <c r="S95" i="8"/>
  <c r="AU83" i="8"/>
  <c r="S83" i="8"/>
  <c r="U15" i="8"/>
  <c r="AX15" i="8"/>
  <c r="AU86" i="8"/>
  <c r="S86" i="8"/>
  <c r="AU85" i="8"/>
  <c r="S85" i="8"/>
  <c r="Q84" i="8"/>
  <c r="AU84" i="8" s="1"/>
  <c r="AU24" i="8"/>
  <c r="S24" i="8"/>
  <c r="AU22" i="8"/>
  <c r="S22" i="8"/>
  <c r="AU21" i="8"/>
  <c r="S21" i="8"/>
  <c r="AU18" i="8"/>
  <c r="S18" i="8"/>
  <c r="AU14" i="8"/>
  <c r="S14" i="8"/>
  <c r="AU80" i="8"/>
  <c r="S80" i="8"/>
  <c r="AU61" i="8"/>
  <c r="S61" i="8"/>
  <c r="AL87" i="8"/>
  <c r="K77" i="8"/>
  <c r="AU131" i="8"/>
  <c r="AX111" i="8"/>
  <c r="U111" i="8"/>
  <c r="AX109" i="8"/>
  <c r="U109" i="8"/>
  <c r="AX107" i="8"/>
  <c r="U107" i="8"/>
  <c r="AX106" i="8"/>
  <c r="U106" i="8"/>
  <c r="AU100" i="8"/>
  <c r="S100" i="8"/>
  <c r="AU99" i="8"/>
  <c r="S99" i="8"/>
  <c r="AU98" i="8"/>
  <c r="S98" i="8"/>
  <c r="AU93" i="8"/>
  <c r="S93" i="8"/>
  <c r="AR78" i="8"/>
  <c r="AT84" i="8"/>
  <c r="AT37" i="8"/>
  <c r="DU17" i="5"/>
  <c r="BA17" i="5"/>
  <c r="DV17" i="5"/>
  <c r="AK9" i="5"/>
  <c r="BY64" i="5"/>
  <c r="BY65" i="5"/>
  <c r="BS64" i="5"/>
  <c r="BS65" i="5"/>
  <c r="CL70" i="5"/>
  <c r="CR71" i="5"/>
  <c r="CM42" i="5"/>
  <c r="AI42" i="5"/>
  <c r="CM39" i="5"/>
  <c r="AI39" i="5"/>
  <c r="CN34" i="5"/>
  <c r="AJ34" i="5"/>
  <c r="S63" i="5"/>
  <c r="BU8" i="5"/>
  <c r="Y8" i="5"/>
  <c r="CN11" i="5"/>
  <c r="AJ11" i="5"/>
  <c r="CR9" i="5"/>
  <c r="CX10" i="5"/>
  <c r="CG20" i="5"/>
  <c r="AE20" i="5"/>
  <c r="CM25" i="5"/>
  <c r="AI25" i="5"/>
  <c r="CM57" i="5"/>
  <c r="AI57" i="5"/>
  <c r="CM23" i="5"/>
  <c r="AI23" i="5"/>
  <c r="CM16" i="5"/>
  <c r="AI16" i="5"/>
  <c r="CN39" i="5"/>
  <c r="AJ39" i="5"/>
  <c r="CM29" i="5"/>
  <c r="AI29" i="5"/>
  <c r="CN69" i="5"/>
  <c r="AJ69" i="5"/>
  <c r="AJ67" i="5" s="1"/>
  <c r="CN33" i="5"/>
  <c r="AJ33" i="5"/>
  <c r="CM31" i="5"/>
  <c r="AI31" i="5"/>
  <c r="CN29" i="5"/>
  <c r="AJ29" i="5"/>
  <c r="CT28" i="5"/>
  <c r="AN28" i="5"/>
  <c r="CM24" i="5"/>
  <c r="AI24" i="5"/>
  <c r="CN19" i="5"/>
  <c r="AJ19" i="5"/>
  <c r="CM55" i="5"/>
  <c r="AI55" i="5"/>
  <c r="CQ46" i="5"/>
  <c r="CW54" i="5"/>
  <c r="CN42" i="5"/>
  <c r="AJ42" i="5"/>
  <c r="CM41" i="5"/>
  <c r="AI41" i="5"/>
  <c r="CM35" i="5"/>
  <c r="AI35" i="5"/>
  <c r="CM33" i="5"/>
  <c r="AI33" i="5"/>
  <c r="CN32" i="5"/>
  <c r="AJ32" i="5"/>
  <c r="CN31" i="5"/>
  <c r="AJ31" i="5"/>
  <c r="CM30" i="5"/>
  <c r="AI30" i="5"/>
  <c r="CG22" i="5"/>
  <c r="AE22" i="5"/>
  <c r="CG17" i="5"/>
  <c r="AE17" i="5"/>
  <c r="CG15" i="5"/>
  <c r="AE15" i="5"/>
  <c r="CN12" i="5"/>
  <c r="AJ12" i="5"/>
  <c r="CM28" i="5"/>
  <c r="AI28" i="5"/>
  <c r="CM111" i="5"/>
  <c r="AI111" i="5"/>
  <c r="CZ96" i="5"/>
  <c r="AR96" i="5"/>
  <c r="CZ90" i="5"/>
  <c r="AR90" i="5"/>
  <c r="CY88" i="5"/>
  <c r="AQ88" i="5"/>
  <c r="CM86" i="5"/>
  <c r="AI86" i="5"/>
  <c r="CZ88" i="5"/>
  <c r="AR88" i="5"/>
  <c r="CT87" i="5"/>
  <c r="AN87" i="5"/>
  <c r="CN85" i="5"/>
  <c r="AJ85" i="5"/>
  <c r="CN82" i="5"/>
  <c r="AJ82" i="5"/>
  <c r="CG67" i="5"/>
  <c r="CM27" i="5"/>
  <c r="AI27" i="5"/>
  <c r="AE26" i="5"/>
  <c r="CM26" i="5" s="1"/>
  <c r="CG18" i="5"/>
  <c r="AE18" i="5"/>
  <c r="CM72" i="5"/>
  <c r="AI72" i="5"/>
  <c r="CN60" i="5"/>
  <c r="AJ60" i="5"/>
  <c r="CN52" i="5"/>
  <c r="AJ52" i="5"/>
  <c r="CM44" i="5"/>
  <c r="AI44" i="5"/>
  <c r="CM43" i="5"/>
  <c r="AI43" i="5"/>
  <c r="CM83" i="5"/>
  <c r="AI83" i="5"/>
  <c r="BV76" i="5"/>
  <c r="T66" i="5"/>
  <c r="CH37" i="5"/>
  <c r="AB36" i="5"/>
  <c r="AJ38" i="5"/>
  <c r="CN38" i="5"/>
  <c r="AF37" i="5"/>
  <c r="CK38" i="5"/>
  <c r="CM38" i="5" s="1"/>
  <c r="CE37" i="5"/>
  <c r="CE36" i="5" s="1"/>
  <c r="CE76" i="5" s="1"/>
  <c r="CE66" i="5" s="1"/>
  <c r="CX54" i="5"/>
  <c r="CR46" i="5"/>
  <c r="AM69" i="5"/>
  <c r="CS69" i="5"/>
  <c r="CA36" i="5"/>
  <c r="CS89" i="5"/>
  <c r="AM89" i="5"/>
  <c r="CN86" i="5"/>
  <c r="AJ86" i="5"/>
  <c r="CN84" i="5"/>
  <c r="AJ84" i="5"/>
  <c r="CR75" i="5"/>
  <c r="CR73" i="5" s="1"/>
  <c r="CQ75" i="5"/>
  <c r="AM52" i="5"/>
  <c r="CS52" i="5"/>
  <c r="AF9" i="5"/>
  <c r="CN10" i="5"/>
  <c r="AJ10" i="5"/>
  <c r="CH9" i="5"/>
  <c r="CH65" i="5" s="1"/>
  <c r="AB8" i="5"/>
  <c r="CG10" i="5"/>
  <c r="AE10" i="5"/>
  <c r="AA9" i="5"/>
  <c r="CN75" i="5"/>
  <c r="AJ75" i="5"/>
  <c r="AJ22" i="5"/>
  <c r="CN22" i="5"/>
  <c r="AJ17" i="5"/>
  <c r="CN17" i="5"/>
  <c r="CM34" i="5"/>
  <c r="AI34" i="5"/>
  <c r="AN13" i="5"/>
  <c r="CT13" i="5"/>
  <c r="AN41" i="5"/>
  <c r="CT41" i="5"/>
  <c r="DD38" i="5"/>
  <c r="CX37" i="5"/>
  <c r="AR24" i="5"/>
  <c r="CZ24" i="5"/>
  <c r="CN23" i="5"/>
  <c r="AJ23" i="5"/>
  <c r="CG21" i="5"/>
  <c r="AE21" i="5"/>
  <c r="CN18" i="5"/>
  <c r="AJ18" i="5"/>
  <c r="AE14" i="5"/>
  <c r="CG14" i="5"/>
  <c r="CM13" i="5"/>
  <c r="AI13" i="5"/>
  <c r="CM84" i="5"/>
  <c r="AI84" i="5"/>
  <c r="CN81" i="5"/>
  <c r="AJ81" i="5"/>
  <c r="AF80" i="5"/>
  <c r="Q64" i="5"/>
  <c r="Q65" i="5"/>
  <c r="AP64" i="5"/>
  <c r="AP65" i="5"/>
  <c r="CM71" i="5"/>
  <c r="AI71" i="5"/>
  <c r="AE70" i="5"/>
  <c r="CM70" i="5" s="1"/>
  <c r="CM60" i="5"/>
  <c r="AI60" i="5"/>
  <c r="AJ21" i="5"/>
  <c r="CN21" i="5"/>
  <c r="AJ16" i="5"/>
  <c r="CN16" i="5"/>
  <c r="AE37" i="5"/>
  <c r="AI38" i="5"/>
  <c r="AN35" i="5"/>
  <c r="CT35" i="5"/>
  <c r="CW27" i="5"/>
  <c r="CQ26" i="5"/>
  <c r="CX27" i="5"/>
  <c r="CR26" i="5"/>
  <c r="CW10" i="5"/>
  <c r="CQ9" i="5"/>
  <c r="DA7" i="5"/>
  <c r="DC7" i="5" s="1"/>
  <c r="CY7" i="5"/>
  <c r="DB7" i="5"/>
  <c r="DD7" i="5" s="1"/>
  <c r="CZ7" i="5"/>
  <c r="CT30" i="5"/>
  <c r="AN30" i="5"/>
  <c r="CZ25" i="5"/>
  <c r="AR25" i="5"/>
  <c r="AN20" i="5"/>
  <c r="CT20" i="5"/>
  <c r="S76" i="5"/>
  <c r="E14" i="5"/>
  <c r="CF65" i="5"/>
  <c r="AF67" i="5"/>
  <c r="CG38" i="5"/>
  <c r="BO76" i="5"/>
  <c r="O66" i="5"/>
  <c r="CN111" i="5"/>
  <c r="AJ111" i="5"/>
  <c r="CS96" i="5"/>
  <c r="AM96" i="5"/>
  <c r="CS95" i="5"/>
  <c r="AM95" i="5"/>
  <c r="CS94" i="5"/>
  <c r="AM94" i="5"/>
  <c r="CS93" i="5"/>
  <c r="AM93" i="5"/>
  <c r="CS92" i="5"/>
  <c r="AM92" i="5"/>
  <c r="CZ94" i="5"/>
  <c r="AR94" i="5"/>
  <c r="CZ92" i="5"/>
  <c r="AR92" i="5"/>
  <c r="CT89" i="5"/>
  <c r="AN89" i="5"/>
  <c r="CS91" i="5"/>
  <c r="AM91" i="5"/>
  <c r="CG87" i="5"/>
  <c r="AE87" i="5"/>
  <c r="CM75" i="5"/>
  <c r="AI75" i="5"/>
  <c r="AG9" i="5"/>
  <c r="AO10" i="5"/>
  <c r="AO9" i="5" s="1"/>
  <c r="CL8" i="5"/>
  <c r="CL63" i="5" s="1"/>
  <c r="CL64" i="5" s="1"/>
  <c r="CG19" i="5"/>
  <c r="AE19" i="5"/>
  <c r="CM68" i="5"/>
  <c r="AI68" i="5"/>
  <c r="AE67" i="5"/>
  <c r="AE73" i="5"/>
  <c r="CM74" i="5"/>
  <c r="AI74" i="5"/>
  <c r="CN54" i="5"/>
  <c r="AJ54" i="5"/>
  <c r="AF46" i="5"/>
  <c r="CN46" i="5" s="1"/>
  <c r="T64" i="5"/>
  <c r="T65" i="5"/>
  <c r="AM32" i="5"/>
  <c r="CS32" i="5"/>
  <c r="CT44" i="5"/>
  <c r="AN44" i="5"/>
  <c r="BW98" i="5"/>
  <c r="BU98" i="5"/>
  <c r="CM85" i="5"/>
  <c r="AI85" i="5"/>
  <c r="CM82" i="5"/>
  <c r="AI82" i="5"/>
  <c r="CK73" i="5"/>
  <c r="CQ74" i="5"/>
  <c r="CN83" i="5"/>
  <c r="AJ83" i="5"/>
  <c r="CM81" i="5"/>
  <c r="AI81" i="5"/>
  <c r="AE80" i="5"/>
  <c r="AN72" i="5"/>
  <c r="CT72" i="5"/>
  <c r="CR81" i="5"/>
  <c r="CL80" i="5"/>
  <c r="CX74" i="5"/>
  <c r="CW71" i="5"/>
  <c r="CQ70" i="5"/>
  <c r="CW68" i="5"/>
  <c r="CQ67" i="5"/>
  <c r="AR91" i="5"/>
  <c r="CZ91" i="5"/>
  <c r="CQ81" i="5"/>
  <c r="CK80" i="5"/>
  <c r="AN57" i="5"/>
  <c r="CT57" i="5"/>
  <c r="DV19" i="5"/>
  <c r="DU19" i="5"/>
  <c r="BA19" i="5"/>
  <c r="CN74" i="5"/>
  <c r="AJ74" i="5"/>
  <c r="AF73" i="5"/>
  <c r="CN73" i="5" s="1"/>
  <c r="X63" i="5"/>
  <c r="CB8" i="5"/>
  <c r="CA9" i="5"/>
  <c r="CA65" i="5" s="1"/>
  <c r="W8" i="5"/>
  <c r="CG12" i="5"/>
  <c r="AE12" i="5"/>
  <c r="AI11" i="5"/>
  <c r="CM11" i="5"/>
  <c r="U63" i="5"/>
  <c r="U76" i="5"/>
  <c r="U66" i="5" s="1"/>
  <c r="CN55" i="5"/>
  <c r="AJ55" i="5"/>
  <c r="AN68" i="5"/>
  <c r="CT68" i="5"/>
  <c r="O64" i="5"/>
  <c r="O65" i="5"/>
  <c r="BX98" i="5"/>
  <c r="BV98" i="5"/>
  <c r="CB36" i="5"/>
  <c r="X76" i="5"/>
  <c r="CT43" i="5"/>
  <c r="AN43" i="5"/>
  <c r="F63" i="5"/>
  <c r="BB8" i="5"/>
  <c r="F76" i="5"/>
  <c r="CN27" i="5"/>
  <c r="AJ27" i="5"/>
  <c r="AF26" i="5"/>
  <c r="CN26" i="5" s="1"/>
  <c r="AE46" i="5"/>
  <c r="CM46" i="5" s="1"/>
  <c r="CM54" i="5"/>
  <c r="AI54" i="5"/>
  <c r="AA36" i="5"/>
  <c r="CK8" i="5"/>
  <c r="AI90" i="5"/>
  <c r="CM90" i="5"/>
  <c r="AR95" i="5"/>
  <c r="CZ95" i="5"/>
  <c r="AR93" i="5"/>
  <c r="CZ93" i="5"/>
  <c r="AJ71" i="5"/>
  <c r="AF70" i="5"/>
  <c r="CN71" i="5"/>
  <c r="CA37" i="5"/>
  <c r="CR36" i="5"/>
  <c r="CH80" i="5"/>
  <c r="CH70" i="5"/>
  <c r="AW37" i="9" l="1"/>
  <c r="DU28" i="5"/>
  <c r="CG37" i="5"/>
  <c r="AW37" i="8"/>
  <c r="E26" i="5"/>
  <c r="CE63" i="5"/>
  <c r="DV28" i="5"/>
  <c r="CX87" i="11"/>
  <c r="CX77" i="11" s="1"/>
  <c r="AM87" i="11"/>
  <c r="CY87" i="11" s="1"/>
  <c r="CN70" i="5"/>
  <c r="AR94" i="11"/>
  <c r="AN91" i="11"/>
  <c r="CZ91" i="11" s="1"/>
  <c r="CZ94" i="11"/>
  <c r="AW37" i="10"/>
  <c r="AT87" i="8"/>
  <c r="AT77" i="8" s="1"/>
  <c r="AP112" i="1"/>
  <c r="CV112" i="1"/>
  <c r="CU112" i="1"/>
  <c r="AO112" i="1"/>
  <c r="AW109" i="1"/>
  <c r="DM109" i="1" s="1"/>
  <c r="DG109" i="1"/>
  <c r="DG110" i="1"/>
  <c r="AW110" i="1"/>
  <c r="DM110" i="1" s="1"/>
  <c r="AT109" i="1"/>
  <c r="DB109" i="1"/>
  <c r="DB110" i="1"/>
  <c r="AT110" i="1"/>
  <c r="DB111" i="1"/>
  <c r="AT111" i="1"/>
  <c r="DD94" i="11"/>
  <c r="CX91" i="11"/>
  <c r="CY94" i="11"/>
  <c r="AM91" i="11"/>
  <c r="CY91" i="11" s="1"/>
  <c r="AQ94" i="11"/>
  <c r="DC94" i="11"/>
  <c r="CW91" i="11"/>
  <c r="CJ114" i="11"/>
  <c r="CI114" i="11"/>
  <c r="CG114" i="1"/>
  <c r="CF114" i="11"/>
  <c r="CD118" i="11"/>
  <c r="CF118" i="11" s="1"/>
  <c r="U114" i="1"/>
  <c r="S118" i="1"/>
  <c r="L114" i="8"/>
  <c r="R118" i="11"/>
  <c r="T114" i="11"/>
  <c r="BV114" i="11" s="1"/>
  <c r="AT77" i="10"/>
  <c r="CW87" i="11"/>
  <c r="CW77" i="11" s="1"/>
  <c r="CH114" i="1"/>
  <c r="CL12" i="11"/>
  <c r="CF75" i="11"/>
  <c r="CF76" i="11"/>
  <c r="CC118" i="11"/>
  <c r="CE118" i="11" s="1"/>
  <c r="CE114" i="11"/>
  <c r="CK12" i="11"/>
  <c r="CE76" i="11"/>
  <c r="CE75" i="11"/>
  <c r="V114" i="1"/>
  <c r="T118" i="1"/>
  <c r="S114" i="11"/>
  <c r="BU114" i="11" s="1"/>
  <c r="Q118" i="11"/>
  <c r="DI86" i="11"/>
  <c r="DI84" i="11" s="1"/>
  <c r="DL55" i="11"/>
  <c r="AV47" i="11"/>
  <c r="DL47" i="11" s="1"/>
  <c r="DF86" i="11"/>
  <c r="AV86" i="11"/>
  <c r="AV84" i="11" s="1"/>
  <c r="DL84" i="11" s="1"/>
  <c r="DK82" i="11"/>
  <c r="AU81" i="11"/>
  <c r="DK81" i="11" s="1"/>
  <c r="DE86" i="11"/>
  <c r="AU86" i="11"/>
  <c r="DK85" i="11"/>
  <c r="AU84" i="11"/>
  <c r="DK84" i="11" s="1"/>
  <c r="DE10" i="11"/>
  <c r="AQ9" i="11"/>
  <c r="DL28" i="11"/>
  <c r="AV27" i="11"/>
  <c r="DL27" i="11" s="1"/>
  <c r="DE38" i="11"/>
  <c r="AQ37" i="11"/>
  <c r="DE37" i="11" s="1"/>
  <c r="DJ9" i="11"/>
  <c r="DJ74" i="11" s="1"/>
  <c r="DK79" i="11"/>
  <c r="AU78" i="11"/>
  <c r="DL39" i="11"/>
  <c r="AV38" i="11"/>
  <c r="DC9" i="11"/>
  <c r="DC74" i="11" s="1"/>
  <c r="DF78" i="11"/>
  <c r="DL11" i="11"/>
  <c r="AV10" i="11"/>
  <c r="AM74" i="11"/>
  <c r="CY9" i="11"/>
  <c r="DK92" i="11"/>
  <c r="DK55" i="11"/>
  <c r="AU47" i="11"/>
  <c r="DK47" i="11" s="1"/>
  <c r="DC84" i="11"/>
  <c r="AN87" i="11"/>
  <c r="AR84" i="11"/>
  <c r="DF84" i="11" s="1"/>
  <c r="DL92" i="11"/>
  <c r="DL85" i="11"/>
  <c r="AN74" i="11"/>
  <c r="CZ9" i="11"/>
  <c r="DK11" i="11"/>
  <c r="AU10" i="11"/>
  <c r="DK39" i="11"/>
  <c r="AU38" i="11"/>
  <c r="DD9" i="11"/>
  <c r="DD74" i="11" s="1"/>
  <c r="DE78" i="11"/>
  <c r="AJ75" i="11"/>
  <c r="AJ76" i="11"/>
  <c r="AI75" i="11"/>
  <c r="AI76" i="11"/>
  <c r="DK28" i="11"/>
  <c r="AU27" i="11"/>
  <c r="DK27" i="11" s="1"/>
  <c r="DF38" i="11"/>
  <c r="AR37" i="11"/>
  <c r="DF37" i="11" s="1"/>
  <c r="DI9" i="11"/>
  <c r="DI74" i="11" s="1"/>
  <c r="DL79" i="11"/>
  <c r="AV78" i="11"/>
  <c r="DJ86" i="11"/>
  <c r="DF10" i="11"/>
  <c r="AR9" i="11"/>
  <c r="DF101" i="11"/>
  <c r="AV101" i="11"/>
  <c r="DL101" i="11" s="1"/>
  <c r="DL82" i="11"/>
  <c r="AV81" i="11"/>
  <c r="DL81" i="11" s="1"/>
  <c r="AI77" i="11"/>
  <c r="AJ77" i="11"/>
  <c r="CK114" i="1"/>
  <c r="CL114" i="1"/>
  <c r="AU38" i="10"/>
  <c r="Q37" i="10"/>
  <c r="M75" i="10"/>
  <c r="M76" i="10"/>
  <c r="AX94" i="10"/>
  <c r="U94" i="10"/>
  <c r="BC39" i="10"/>
  <c r="AZ38" i="10"/>
  <c r="BC55" i="10"/>
  <c r="AZ47" i="10"/>
  <c r="BC79" i="10"/>
  <c r="AZ78" i="10"/>
  <c r="BC82" i="10"/>
  <c r="AZ81" i="10"/>
  <c r="BC85" i="10"/>
  <c r="O74" i="10"/>
  <c r="AR9" i="10"/>
  <c r="AW9" i="10"/>
  <c r="AW74" i="10" s="1"/>
  <c r="AW75" i="10" s="1"/>
  <c r="AX55" i="10"/>
  <c r="U55" i="10"/>
  <c r="S47" i="10"/>
  <c r="AX47" i="10" s="1"/>
  <c r="AX93" i="10"/>
  <c r="U93" i="10"/>
  <c r="AX97" i="10"/>
  <c r="U97" i="10"/>
  <c r="AX98" i="10"/>
  <c r="U98" i="10"/>
  <c r="AX99" i="10"/>
  <c r="U99" i="10"/>
  <c r="AX100" i="10"/>
  <c r="U100" i="10"/>
  <c r="BA106" i="10"/>
  <c r="W106" i="10"/>
  <c r="BA107" i="10"/>
  <c r="W107" i="10"/>
  <c r="BA109" i="10"/>
  <c r="W109" i="10"/>
  <c r="BA111" i="10"/>
  <c r="W111" i="10"/>
  <c r="AX128" i="10"/>
  <c r="AX30" i="10"/>
  <c r="U30" i="10"/>
  <c r="AX32" i="10"/>
  <c r="U32" i="10"/>
  <c r="AX34" i="10"/>
  <c r="U34" i="10"/>
  <c r="AX36" i="10"/>
  <c r="U36" i="10"/>
  <c r="BC92" i="10"/>
  <c r="AZ91" i="10"/>
  <c r="AX92" i="10"/>
  <c r="U92" i="10"/>
  <c r="S91" i="10"/>
  <c r="AX91" i="10" s="1"/>
  <c r="AX40" i="10"/>
  <c r="U40" i="10"/>
  <c r="AX53" i="10"/>
  <c r="U53" i="10"/>
  <c r="AX58" i="10"/>
  <c r="U58" i="10"/>
  <c r="AX61" i="10"/>
  <c r="U61" i="10"/>
  <c r="AX13" i="10"/>
  <c r="U13" i="10"/>
  <c r="AX15" i="10"/>
  <c r="U15" i="10"/>
  <c r="AX17" i="10"/>
  <c r="U17" i="10"/>
  <c r="AX19" i="10"/>
  <c r="U19" i="10"/>
  <c r="AX21" i="10"/>
  <c r="U21" i="10"/>
  <c r="AX23" i="10"/>
  <c r="U23" i="10"/>
  <c r="AX25" i="10"/>
  <c r="U25" i="10"/>
  <c r="T114" i="10"/>
  <c r="AV114" i="10"/>
  <c r="AW114" i="10" s="1"/>
  <c r="AX42" i="10"/>
  <c r="U42" i="10"/>
  <c r="AX43" i="10"/>
  <c r="U43" i="10"/>
  <c r="AX44" i="10"/>
  <c r="U44" i="10"/>
  <c r="AX45" i="10"/>
  <c r="U45" i="10"/>
  <c r="AO87" i="10"/>
  <c r="M77" i="10"/>
  <c r="AU10" i="10"/>
  <c r="Q9" i="10"/>
  <c r="AX28" i="10"/>
  <c r="U28" i="10"/>
  <c r="S27" i="10"/>
  <c r="AX27" i="10" s="1"/>
  <c r="AX83" i="10"/>
  <c r="U83" i="10"/>
  <c r="AZ86" i="10"/>
  <c r="AX95" i="10"/>
  <c r="U95" i="10"/>
  <c r="AX96" i="10"/>
  <c r="U96" i="10"/>
  <c r="BA101" i="10"/>
  <c r="W101" i="10"/>
  <c r="BA102" i="10"/>
  <c r="W102" i="10"/>
  <c r="BA103" i="10"/>
  <c r="W103" i="10"/>
  <c r="BA104" i="10"/>
  <c r="W104" i="10"/>
  <c r="BA105" i="10"/>
  <c r="W105" i="10"/>
  <c r="BA108" i="10"/>
  <c r="W108" i="10"/>
  <c r="BA110" i="10"/>
  <c r="W110" i="10"/>
  <c r="BA112" i="10"/>
  <c r="W112" i="10"/>
  <c r="AX12" i="10"/>
  <c r="U12" i="10"/>
  <c r="AX14" i="10"/>
  <c r="U14" i="10"/>
  <c r="AX16" i="10"/>
  <c r="U16" i="10"/>
  <c r="AX18" i="10"/>
  <c r="U18" i="10"/>
  <c r="AX20" i="10"/>
  <c r="U20" i="10"/>
  <c r="AX22" i="10"/>
  <c r="U22" i="10"/>
  <c r="AX24" i="10"/>
  <c r="U24" i="10"/>
  <c r="AX26" i="10"/>
  <c r="U26" i="10"/>
  <c r="AX29" i="10"/>
  <c r="U29" i="10"/>
  <c r="AX31" i="10"/>
  <c r="U31" i="10"/>
  <c r="AX33" i="10"/>
  <c r="U33" i="10"/>
  <c r="AX35" i="10"/>
  <c r="U35" i="10"/>
  <c r="AX79" i="10"/>
  <c r="U79" i="10"/>
  <c r="S78" i="10"/>
  <c r="AX39" i="10"/>
  <c r="U39" i="10"/>
  <c r="S38" i="10"/>
  <c r="BC28" i="10"/>
  <c r="AZ27" i="10"/>
  <c r="BE8" i="10"/>
  <c r="BF8" i="10" s="1"/>
  <c r="BD8" i="10"/>
  <c r="BC11" i="10"/>
  <c r="AZ10" i="10"/>
  <c r="AR37" i="10"/>
  <c r="O87" i="10"/>
  <c r="AX56" i="10"/>
  <c r="U56" i="10"/>
  <c r="AX11" i="10"/>
  <c r="U11" i="10"/>
  <c r="S10" i="10"/>
  <c r="AX80" i="10"/>
  <c r="U80" i="10"/>
  <c r="AX85" i="10"/>
  <c r="U85" i="10"/>
  <c r="S84" i="10"/>
  <c r="AX84" i="10" s="1"/>
  <c r="AX86" i="10"/>
  <c r="U86" i="10"/>
  <c r="AU78" i="10"/>
  <c r="AX82" i="10"/>
  <c r="U82" i="10"/>
  <c r="S81" i="10"/>
  <c r="AX81" i="10" s="1"/>
  <c r="AT74" i="10"/>
  <c r="AT77" i="9"/>
  <c r="AX39" i="9"/>
  <c r="U39" i="9"/>
  <c r="S38" i="9"/>
  <c r="AX80" i="9"/>
  <c r="U80" i="9"/>
  <c r="AX56" i="9"/>
  <c r="U56" i="9"/>
  <c r="AX12" i="9"/>
  <c r="U12" i="9"/>
  <c r="AX14" i="9"/>
  <c r="U14" i="9"/>
  <c r="AX18" i="9"/>
  <c r="U18" i="9"/>
  <c r="AX20" i="9"/>
  <c r="U20" i="9"/>
  <c r="AX22" i="9"/>
  <c r="U22" i="9"/>
  <c r="AX24" i="9"/>
  <c r="U24" i="9"/>
  <c r="AX26" i="9"/>
  <c r="U26" i="9"/>
  <c r="AX29" i="9"/>
  <c r="U29" i="9"/>
  <c r="AX31" i="9"/>
  <c r="U31" i="9"/>
  <c r="AX33" i="9"/>
  <c r="U33" i="9"/>
  <c r="AX35" i="9"/>
  <c r="U35" i="9"/>
  <c r="AX92" i="9"/>
  <c r="U92" i="9"/>
  <c r="S91" i="9"/>
  <c r="AX91" i="9" s="1"/>
  <c r="O74" i="9"/>
  <c r="AR9" i="9"/>
  <c r="AW9" i="9"/>
  <c r="AW74" i="9" s="1"/>
  <c r="AW75" i="9" s="1"/>
  <c r="BC39" i="9"/>
  <c r="AZ38" i="9"/>
  <c r="BC55" i="9"/>
  <c r="AZ47" i="9"/>
  <c r="BC79" i="9"/>
  <c r="AZ78" i="9"/>
  <c r="BC82" i="9"/>
  <c r="AZ81" i="9"/>
  <c r="BC85" i="9"/>
  <c r="BC92" i="9"/>
  <c r="AZ91" i="9"/>
  <c r="AX55" i="9"/>
  <c r="U55" i="9"/>
  <c r="S47" i="9"/>
  <c r="AX47" i="9" s="1"/>
  <c r="AU10" i="9"/>
  <c r="Q9" i="9"/>
  <c r="AX28" i="9"/>
  <c r="U28" i="9"/>
  <c r="S27" i="9"/>
  <c r="AX27" i="9" s="1"/>
  <c r="AX83" i="9"/>
  <c r="U83" i="9"/>
  <c r="AZ86" i="9"/>
  <c r="AZ84" i="9" s="1"/>
  <c r="AX95" i="9"/>
  <c r="U95" i="9"/>
  <c r="AX96" i="9"/>
  <c r="U96" i="9"/>
  <c r="BA101" i="9"/>
  <c r="W101" i="9"/>
  <c r="BA102" i="9"/>
  <c r="W102" i="9"/>
  <c r="BA103" i="9"/>
  <c r="W103" i="9"/>
  <c r="BA104" i="9"/>
  <c r="W104" i="9"/>
  <c r="BA105" i="9"/>
  <c r="W105" i="9"/>
  <c r="BA108" i="9"/>
  <c r="W108" i="9"/>
  <c r="BA110" i="9"/>
  <c r="W110" i="9"/>
  <c r="BA112" i="9"/>
  <c r="W112" i="9"/>
  <c r="AU78" i="9"/>
  <c r="AX13" i="9"/>
  <c r="U13" i="9"/>
  <c r="AX17" i="9"/>
  <c r="U17" i="9"/>
  <c r="AX19" i="9"/>
  <c r="U19" i="9"/>
  <c r="AX21" i="9"/>
  <c r="U21" i="9"/>
  <c r="AX23" i="9"/>
  <c r="U23" i="9"/>
  <c r="AX25" i="9"/>
  <c r="U25" i="9"/>
  <c r="AU38" i="9"/>
  <c r="Q37" i="9"/>
  <c r="AX82" i="9"/>
  <c r="U82" i="9"/>
  <c r="S81" i="9"/>
  <c r="AX81" i="9" s="1"/>
  <c r="AO87" i="9"/>
  <c r="M77" i="9"/>
  <c r="BC28" i="9"/>
  <c r="AZ27" i="9"/>
  <c r="AX85" i="9"/>
  <c r="U85" i="9"/>
  <c r="S84" i="9"/>
  <c r="AX84" i="9" s="1"/>
  <c r="AX86" i="9"/>
  <c r="U86" i="9"/>
  <c r="BE8" i="9"/>
  <c r="BF8" i="9" s="1"/>
  <c r="BD8" i="9"/>
  <c r="BC11" i="9"/>
  <c r="AZ10" i="9"/>
  <c r="AX93" i="9"/>
  <c r="U93" i="9"/>
  <c r="AX97" i="9"/>
  <c r="U97" i="9"/>
  <c r="AX98" i="9"/>
  <c r="U98" i="9"/>
  <c r="AX99" i="9"/>
  <c r="U99" i="9"/>
  <c r="AX100" i="9"/>
  <c r="U100" i="9"/>
  <c r="BA106" i="9"/>
  <c r="W106" i="9"/>
  <c r="BA107" i="9"/>
  <c r="W107" i="9"/>
  <c r="BA109" i="9"/>
  <c r="W109" i="9"/>
  <c r="BA111" i="9"/>
  <c r="W111" i="9"/>
  <c r="AX131" i="9"/>
  <c r="AR37" i="9"/>
  <c r="O87" i="9"/>
  <c r="AX30" i="9"/>
  <c r="U30" i="9"/>
  <c r="AX32" i="9"/>
  <c r="U32" i="9"/>
  <c r="AX34" i="9"/>
  <c r="U34" i="9"/>
  <c r="AX36" i="9"/>
  <c r="U36" i="9"/>
  <c r="T114" i="9"/>
  <c r="AS118" i="9"/>
  <c r="AT118" i="9" s="1"/>
  <c r="AV114" i="9"/>
  <c r="AW114" i="9" s="1"/>
  <c r="AX42" i="9"/>
  <c r="U42" i="9"/>
  <c r="AX43" i="9"/>
  <c r="U43" i="9"/>
  <c r="AX44" i="9"/>
  <c r="U44" i="9"/>
  <c r="AX45" i="9"/>
  <c r="U45" i="9"/>
  <c r="M75" i="9"/>
  <c r="M76" i="9"/>
  <c r="BA15" i="9"/>
  <c r="W15" i="9"/>
  <c r="BA16" i="9"/>
  <c r="W16" i="9"/>
  <c r="AX94" i="9"/>
  <c r="U94" i="9"/>
  <c r="AX11" i="9"/>
  <c r="U11" i="9"/>
  <c r="S10" i="9"/>
  <c r="AX40" i="9"/>
  <c r="U40" i="9"/>
  <c r="AX53" i="9"/>
  <c r="U53" i="9"/>
  <c r="AX58" i="9"/>
  <c r="U58" i="9"/>
  <c r="AX61" i="9"/>
  <c r="U61" i="9"/>
  <c r="AX79" i="9"/>
  <c r="U79" i="9"/>
  <c r="S78" i="9"/>
  <c r="AT74" i="9"/>
  <c r="AX14" i="8"/>
  <c r="U14" i="8"/>
  <c r="AX18" i="8"/>
  <c r="U18" i="8"/>
  <c r="AX21" i="8"/>
  <c r="U21" i="8"/>
  <c r="AX22" i="8"/>
  <c r="U22" i="8"/>
  <c r="AX24" i="8"/>
  <c r="U24" i="8"/>
  <c r="BA15" i="8"/>
  <c r="W15" i="8"/>
  <c r="AX79" i="8"/>
  <c r="U79" i="8"/>
  <c r="S78" i="8"/>
  <c r="AW9" i="8"/>
  <c r="AW74" i="8" s="1"/>
  <c r="AW75" i="8" s="1"/>
  <c r="AR37" i="8"/>
  <c r="O87" i="8"/>
  <c r="AX25" i="8"/>
  <c r="U25" i="8"/>
  <c r="AX26" i="8"/>
  <c r="U26" i="8"/>
  <c r="BC39" i="8"/>
  <c r="AZ38" i="8"/>
  <c r="BC55" i="8"/>
  <c r="AZ47" i="8"/>
  <c r="BC79" i="8"/>
  <c r="AZ78" i="8"/>
  <c r="BC82" i="8"/>
  <c r="AZ81" i="8"/>
  <c r="BC85" i="8"/>
  <c r="BC92" i="8"/>
  <c r="AZ91" i="8"/>
  <c r="AX92" i="8"/>
  <c r="U92" i="8"/>
  <c r="S91" i="8"/>
  <c r="AX91" i="8" s="1"/>
  <c r="O74" i="8"/>
  <c r="AR9" i="8"/>
  <c r="AX97" i="8"/>
  <c r="U97" i="8"/>
  <c r="AX82" i="8"/>
  <c r="U82" i="8"/>
  <c r="S81" i="8"/>
  <c r="AX81" i="8" s="1"/>
  <c r="AX55" i="8"/>
  <c r="U55" i="8"/>
  <c r="S47" i="8"/>
  <c r="AX47" i="8" s="1"/>
  <c r="AU38" i="8"/>
  <c r="Q37" i="8"/>
  <c r="AX28" i="8"/>
  <c r="U28" i="8"/>
  <c r="S27" i="8"/>
  <c r="AX27" i="8" s="1"/>
  <c r="AX56" i="8"/>
  <c r="U56" i="8"/>
  <c r="AX12" i="8"/>
  <c r="U12" i="8"/>
  <c r="AX13" i="8"/>
  <c r="U13" i="8"/>
  <c r="AX17" i="8"/>
  <c r="U17" i="8"/>
  <c r="AX19" i="8"/>
  <c r="U19" i="8"/>
  <c r="AX20" i="8"/>
  <c r="U20" i="8"/>
  <c r="AX23" i="8"/>
  <c r="U23" i="8"/>
  <c r="AU10" i="8"/>
  <c r="Q9" i="8"/>
  <c r="AX93" i="8"/>
  <c r="U93" i="8"/>
  <c r="AX98" i="8"/>
  <c r="U98" i="8"/>
  <c r="AX99" i="8"/>
  <c r="U99" i="8"/>
  <c r="AX100" i="8"/>
  <c r="U100" i="8"/>
  <c r="BA106" i="8"/>
  <c r="W106" i="8"/>
  <c r="BA107" i="8"/>
  <c r="W107" i="8"/>
  <c r="BA109" i="8"/>
  <c r="W109" i="8"/>
  <c r="BA111" i="8"/>
  <c r="W111" i="8"/>
  <c r="AX131" i="8"/>
  <c r="AX61" i="8"/>
  <c r="U61" i="8"/>
  <c r="AX80" i="8"/>
  <c r="U80" i="8"/>
  <c r="AX85" i="8"/>
  <c r="U85" i="8"/>
  <c r="S84" i="8"/>
  <c r="AX84" i="8" s="1"/>
  <c r="AX86" i="8"/>
  <c r="U86" i="8"/>
  <c r="AX83" i="8"/>
  <c r="U83" i="8"/>
  <c r="AX95" i="8"/>
  <c r="U95" i="8"/>
  <c r="BA101" i="8"/>
  <c r="W101" i="8"/>
  <c r="BA103" i="8"/>
  <c r="W103" i="8"/>
  <c r="BA104" i="8"/>
  <c r="W104" i="8"/>
  <c r="BA110" i="8"/>
  <c r="W110" i="8"/>
  <c r="AU78" i="8"/>
  <c r="BE8" i="8"/>
  <c r="BF8" i="8" s="1"/>
  <c r="BD8" i="8"/>
  <c r="BC28" i="8"/>
  <c r="AZ27" i="8"/>
  <c r="BC11" i="8"/>
  <c r="AZ10" i="8"/>
  <c r="AS118" i="8"/>
  <c r="AT118" i="8" s="1"/>
  <c r="AV114" i="8"/>
  <c r="AW114" i="8" s="1"/>
  <c r="AX94" i="8"/>
  <c r="U94" i="8"/>
  <c r="AX42" i="8"/>
  <c r="U42" i="8"/>
  <c r="AX43" i="8"/>
  <c r="U43" i="8"/>
  <c r="AX44" i="8"/>
  <c r="U44" i="8"/>
  <c r="AX45" i="8"/>
  <c r="U45" i="8"/>
  <c r="AX29" i="8"/>
  <c r="U29" i="8"/>
  <c r="AX30" i="8"/>
  <c r="U30" i="8"/>
  <c r="AX31" i="8"/>
  <c r="U31" i="8"/>
  <c r="AX32" i="8"/>
  <c r="U32" i="8"/>
  <c r="AX33" i="8"/>
  <c r="U33" i="8"/>
  <c r="AX34" i="8"/>
  <c r="U34" i="8"/>
  <c r="AX35" i="8"/>
  <c r="U35" i="8"/>
  <c r="AX36" i="8"/>
  <c r="U36" i="8"/>
  <c r="AO87" i="8"/>
  <c r="M77" i="8"/>
  <c r="AX40" i="8"/>
  <c r="U40" i="8"/>
  <c r="AX53" i="8"/>
  <c r="U53" i="8"/>
  <c r="AX58" i="8"/>
  <c r="U58" i="8"/>
  <c r="M75" i="8"/>
  <c r="M76" i="8"/>
  <c r="AX39" i="8"/>
  <c r="U39" i="8"/>
  <c r="S38" i="8"/>
  <c r="BA16" i="8"/>
  <c r="W16" i="8"/>
  <c r="AX11" i="8"/>
  <c r="U11" i="8"/>
  <c r="S10" i="8"/>
  <c r="AZ86" i="8"/>
  <c r="AZ84" i="8" s="1"/>
  <c r="AX96" i="8"/>
  <c r="U96" i="8"/>
  <c r="BA102" i="8"/>
  <c r="W102" i="8"/>
  <c r="BA105" i="8"/>
  <c r="W105" i="8"/>
  <c r="BA108" i="8"/>
  <c r="W108" i="8"/>
  <c r="BA112" i="8"/>
  <c r="W112" i="8"/>
  <c r="AT74" i="8"/>
  <c r="AJ70" i="5"/>
  <c r="CT71" i="5"/>
  <c r="AN71" i="5"/>
  <c r="DF93" i="5"/>
  <c r="AV93" i="5"/>
  <c r="DL93" i="5" s="1"/>
  <c r="DF95" i="5"/>
  <c r="AV95" i="5"/>
  <c r="DL95" i="5" s="1"/>
  <c r="CS90" i="5"/>
  <c r="AM90" i="5"/>
  <c r="CZ43" i="5"/>
  <c r="AR43" i="5"/>
  <c r="CB76" i="5"/>
  <c r="X66" i="5"/>
  <c r="CT67" i="5"/>
  <c r="AR68" i="5"/>
  <c r="CZ68" i="5"/>
  <c r="U64" i="5"/>
  <c r="U65" i="5"/>
  <c r="CS11" i="5"/>
  <c r="AM11" i="5"/>
  <c r="BW99" i="5"/>
  <c r="BY98" i="5"/>
  <c r="AQ32" i="5"/>
  <c r="CY32" i="5"/>
  <c r="CT54" i="5"/>
  <c r="AN54" i="5"/>
  <c r="AJ46" i="5"/>
  <c r="CT46" i="5" s="1"/>
  <c r="AI73" i="5"/>
  <c r="CS74" i="5"/>
  <c r="AM74" i="5"/>
  <c r="CS68" i="5"/>
  <c r="AM68" i="5"/>
  <c r="AI67" i="5"/>
  <c r="CM19" i="5"/>
  <c r="AI19" i="5"/>
  <c r="AO8" i="5"/>
  <c r="CS75" i="5"/>
  <c r="AM75" i="5"/>
  <c r="CN67" i="5"/>
  <c r="BA14" i="5"/>
  <c r="DU14" i="5"/>
  <c r="DF25" i="5"/>
  <c r="AV25" i="5"/>
  <c r="DL25" i="5" s="1"/>
  <c r="CZ30" i="5"/>
  <c r="AR30" i="5"/>
  <c r="CQ8" i="5"/>
  <c r="AI37" i="5"/>
  <c r="AM38" i="5"/>
  <c r="AN16" i="5"/>
  <c r="CT16" i="5"/>
  <c r="AN21" i="5"/>
  <c r="CT21" i="5"/>
  <c r="CS71" i="5"/>
  <c r="AM71" i="5"/>
  <c r="AI70" i="5"/>
  <c r="CS70" i="5" s="1"/>
  <c r="AI14" i="5"/>
  <c r="CM14" i="5"/>
  <c r="AV24" i="5"/>
  <c r="DL24" i="5" s="1"/>
  <c r="DF24" i="5"/>
  <c r="DJ38" i="5"/>
  <c r="DJ37" i="5" s="1"/>
  <c r="DD37" i="5"/>
  <c r="AR41" i="5"/>
  <c r="CZ41" i="5"/>
  <c r="AR13" i="5"/>
  <c r="CZ13" i="5"/>
  <c r="AN17" i="5"/>
  <c r="CT17" i="5"/>
  <c r="AN22" i="5"/>
  <c r="CT22" i="5"/>
  <c r="CG9" i="5"/>
  <c r="CG65" i="5" s="1"/>
  <c r="AA8" i="5"/>
  <c r="AA76" i="5" s="1"/>
  <c r="AJ9" i="5"/>
  <c r="CT10" i="5"/>
  <c r="AN10" i="5"/>
  <c r="CN9" i="5"/>
  <c r="CN65" i="5" s="1"/>
  <c r="AF8" i="5"/>
  <c r="AQ52" i="5"/>
  <c r="CY52" i="5"/>
  <c r="AQ69" i="5"/>
  <c r="CY69" i="5"/>
  <c r="DD54" i="5"/>
  <c r="CX46" i="5"/>
  <c r="CQ38" i="5"/>
  <c r="CK37" i="5"/>
  <c r="CK36" i="5" s="1"/>
  <c r="CK76" i="5" s="1"/>
  <c r="CK66" i="5" s="1"/>
  <c r="CH36" i="5"/>
  <c r="AB76" i="5"/>
  <c r="CS83" i="5"/>
  <c r="AM83" i="5"/>
  <c r="CS43" i="5"/>
  <c r="AM43" i="5"/>
  <c r="CS44" i="5"/>
  <c r="AM44" i="5"/>
  <c r="CT52" i="5"/>
  <c r="AN52" i="5"/>
  <c r="CT60" i="5"/>
  <c r="AN60" i="5"/>
  <c r="CS72" i="5"/>
  <c r="AM72" i="5"/>
  <c r="CM18" i="5"/>
  <c r="AI18" i="5"/>
  <c r="CR8" i="5"/>
  <c r="CR63" i="5" s="1"/>
  <c r="CR64" i="5" s="1"/>
  <c r="S64" i="5"/>
  <c r="S65" i="5"/>
  <c r="CM80" i="5"/>
  <c r="CM73" i="5"/>
  <c r="CN80" i="5"/>
  <c r="CL76" i="5"/>
  <c r="CL66" i="5" s="1"/>
  <c r="E10" i="5"/>
  <c r="CG36" i="5"/>
  <c r="AI46" i="5"/>
  <c r="CS46" i="5" s="1"/>
  <c r="CS54" i="5"/>
  <c r="AM54" i="5"/>
  <c r="CT27" i="5"/>
  <c r="AN27" i="5"/>
  <c r="AJ26" i="5"/>
  <c r="CT26" i="5" s="1"/>
  <c r="BB76" i="5"/>
  <c r="F66" i="5"/>
  <c r="F64" i="5"/>
  <c r="F65" i="5"/>
  <c r="BX99" i="5"/>
  <c r="BZ98" i="5"/>
  <c r="CT55" i="5"/>
  <c r="AN55" i="5"/>
  <c r="CM12" i="5"/>
  <c r="AI12" i="5"/>
  <c r="W63" i="5"/>
  <c r="CA8" i="5"/>
  <c r="X64" i="5"/>
  <c r="X65" i="5"/>
  <c r="CT74" i="5"/>
  <c r="AN74" i="5"/>
  <c r="AJ73" i="5"/>
  <c r="CT73" i="5" s="1"/>
  <c r="AR57" i="5"/>
  <c r="CZ57" i="5"/>
  <c r="CW81" i="5"/>
  <c r="CQ80" i="5"/>
  <c r="DF91" i="5"/>
  <c r="AV91" i="5"/>
  <c r="DL91" i="5" s="1"/>
  <c r="DC68" i="5"/>
  <c r="CW67" i="5"/>
  <c r="DC71" i="5"/>
  <c r="CW70" i="5"/>
  <c r="DD74" i="5"/>
  <c r="CX81" i="5"/>
  <c r="CR80" i="5"/>
  <c r="AR72" i="5"/>
  <c r="CZ72" i="5"/>
  <c r="AM81" i="5"/>
  <c r="CS81" i="5"/>
  <c r="AI80" i="5"/>
  <c r="CT83" i="5"/>
  <c r="AN83" i="5"/>
  <c r="CQ73" i="5"/>
  <c r="CW74" i="5"/>
  <c r="CS82" i="5"/>
  <c r="AM82" i="5"/>
  <c r="CS85" i="5"/>
  <c r="AM85" i="5"/>
  <c r="CZ44" i="5"/>
  <c r="AR44" i="5"/>
  <c r="CM67" i="5"/>
  <c r="AG8" i="5"/>
  <c r="CM87" i="5"/>
  <c r="AI87" i="5"/>
  <c r="CY91" i="5"/>
  <c r="AQ91" i="5"/>
  <c r="CZ89" i="5"/>
  <c r="AR89" i="5"/>
  <c r="DF92" i="5"/>
  <c r="AV92" i="5"/>
  <c r="DL92" i="5" s="1"/>
  <c r="DF94" i="5"/>
  <c r="AV94" i="5"/>
  <c r="DL94" i="5" s="1"/>
  <c r="CY92" i="5"/>
  <c r="AQ92" i="5"/>
  <c r="CY93" i="5"/>
  <c r="AQ93" i="5"/>
  <c r="CY94" i="5"/>
  <c r="AQ94" i="5"/>
  <c r="CY95" i="5"/>
  <c r="AQ95" i="5"/>
  <c r="CY96" i="5"/>
  <c r="AQ96" i="5"/>
  <c r="CT111" i="5"/>
  <c r="AN111" i="5"/>
  <c r="CE64" i="5"/>
  <c r="CE65" i="5"/>
  <c r="BU76" i="5"/>
  <c r="S66" i="5"/>
  <c r="AR20" i="5"/>
  <c r="CZ20" i="5"/>
  <c r="DH7" i="5"/>
  <c r="DJ7" i="5" s="1"/>
  <c r="DF7" i="5"/>
  <c r="DG7" i="5"/>
  <c r="DI7" i="5" s="1"/>
  <c r="DE7" i="5"/>
  <c r="DC10" i="5"/>
  <c r="CW9" i="5"/>
  <c r="DD27" i="5"/>
  <c r="CX26" i="5"/>
  <c r="DC27" i="5"/>
  <c r="CW26" i="5"/>
  <c r="AR35" i="5"/>
  <c r="CZ35" i="5"/>
  <c r="AE36" i="5"/>
  <c r="CS60" i="5"/>
  <c r="AM60" i="5"/>
  <c r="CT81" i="5"/>
  <c r="AJ80" i="5"/>
  <c r="AN81" i="5"/>
  <c r="CS84" i="5"/>
  <c r="AM84" i="5"/>
  <c r="CS13" i="5"/>
  <c r="AM13" i="5"/>
  <c r="CT18" i="5"/>
  <c r="AN18" i="5"/>
  <c r="CM21" i="5"/>
  <c r="AI21" i="5"/>
  <c r="CT23" i="5"/>
  <c r="AN23" i="5"/>
  <c r="CS34" i="5"/>
  <c r="AM34" i="5"/>
  <c r="CT75" i="5"/>
  <c r="AN75" i="5"/>
  <c r="CM10" i="5"/>
  <c r="AI10" i="5"/>
  <c r="AE9" i="5"/>
  <c r="AB63" i="5"/>
  <c r="CH8" i="5"/>
  <c r="CW75" i="5"/>
  <c r="CX75" i="5"/>
  <c r="CT84" i="5"/>
  <c r="AN84" i="5"/>
  <c r="CT86" i="5"/>
  <c r="AN86" i="5"/>
  <c r="CY89" i="5"/>
  <c r="AQ89" i="5"/>
  <c r="CN37" i="5"/>
  <c r="AF36" i="5"/>
  <c r="AN38" i="5"/>
  <c r="CT38" i="5"/>
  <c r="AJ37" i="5"/>
  <c r="CS27" i="5"/>
  <c r="AM27" i="5"/>
  <c r="AI26" i="5"/>
  <c r="CS26" i="5" s="1"/>
  <c r="CT82" i="5"/>
  <c r="AN82" i="5"/>
  <c r="CT85" i="5"/>
  <c r="AN85" i="5"/>
  <c r="CZ87" i="5"/>
  <c r="AR87" i="5"/>
  <c r="DF88" i="5"/>
  <c r="AV88" i="5"/>
  <c r="DL88" i="5" s="1"/>
  <c r="CS86" i="5"/>
  <c r="AM86" i="5"/>
  <c r="DE88" i="5"/>
  <c r="AU88" i="5"/>
  <c r="DK88" i="5" s="1"/>
  <c r="DF90" i="5"/>
  <c r="AV90" i="5"/>
  <c r="DL90" i="5" s="1"/>
  <c r="DF96" i="5"/>
  <c r="AV96" i="5"/>
  <c r="DL96" i="5" s="1"/>
  <c r="CS111" i="5"/>
  <c r="AM111" i="5"/>
  <c r="CS28" i="5"/>
  <c r="AM28" i="5"/>
  <c r="CT12" i="5"/>
  <c r="AN12" i="5"/>
  <c r="CM15" i="5"/>
  <c r="AI15" i="5"/>
  <c r="CM17" i="5"/>
  <c r="AI17" i="5"/>
  <c r="CM22" i="5"/>
  <c r="AI22" i="5"/>
  <c r="CS30" i="5"/>
  <c r="AM30" i="5"/>
  <c r="CT31" i="5"/>
  <c r="AN31" i="5"/>
  <c r="CT32" i="5"/>
  <c r="AN32" i="5"/>
  <c r="CS33" i="5"/>
  <c r="AM33" i="5"/>
  <c r="CS35" i="5"/>
  <c r="AM35" i="5"/>
  <c r="CS41" i="5"/>
  <c r="AM41" i="5"/>
  <c r="CT42" i="5"/>
  <c r="AN42" i="5"/>
  <c r="CW46" i="5"/>
  <c r="DC54" i="5"/>
  <c r="CS55" i="5"/>
  <c r="AM55" i="5"/>
  <c r="CT19" i="5"/>
  <c r="AN19" i="5"/>
  <c r="CS24" i="5"/>
  <c r="AM24" i="5"/>
  <c r="CZ28" i="5"/>
  <c r="AR28" i="5"/>
  <c r="CT29" i="5"/>
  <c r="AN29" i="5"/>
  <c r="CS31" i="5"/>
  <c r="AM31" i="5"/>
  <c r="CT33" i="5"/>
  <c r="AN33" i="5"/>
  <c r="CT69" i="5"/>
  <c r="AN69" i="5"/>
  <c r="AN67" i="5" s="1"/>
  <c r="CS29" i="5"/>
  <c r="AM29" i="5"/>
  <c r="CT39" i="5"/>
  <c r="AN39" i="5"/>
  <c r="CS16" i="5"/>
  <c r="AM16" i="5"/>
  <c r="CS23" i="5"/>
  <c r="AM23" i="5"/>
  <c r="CS57" i="5"/>
  <c r="AM57" i="5"/>
  <c r="CS25" i="5"/>
  <c r="AM25" i="5"/>
  <c r="CM20" i="5"/>
  <c r="AI20" i="5"/>
  <c r="CX9" i="5"/>
  <c r="DD10" i="5"/>
  <c r="CT11" i="5"/>
  <c r="AN11" i="5"/>
  <c r="Y63" i="5"/>
  <c r="Y76" i="5"/>
  <c r="Y66" i="5" s="1"/>
  <c r="CT34" i="5"/>
  <c r="AN34" i="5"/>
  <c r="CS39" i="5"/>
  <c r="AM39" i="5"/>
  <c r="CS42" i="5"/>
  <c r="AM42" i="5"/>
  <c r="CR70" i="5"/>
  <c r="CX71" i="5"/>
  <c r="DU26" i="5"/>
  <c r="BA26" i="5"/>
  <c r="DV26" i="5"/>
  <c r="AK8" i="5"/>
  <c r="CK63" i="5"/>
  <c r="CL65" i="5"/>
  <c r="CX36" i="5"/>
  <c r="W76" i="5"/>
  <c r="AM77" i="11" l="1"/>
  <c r="CR76" i="5"/>
  <c r="CR66" i="5" s="1"/>
  <c r="CS80" i="5"/>
  <c r="CM37" i="5"/>
  <c r="CR65" i="5"/>
  <c r="AW87" i="9"/>
  <c r="AW77" i="9" s="1"/>
  <c r="U114" i="10"/>
  <c r="V114" i="10" s="1"/>
  <c r="W114" i="10" s="1"/>
  <c r="BA114" i="10" s="1"/>
  <c r="AX114" i="10"/>
  <c r="AW87" i="8"/>
  <c r="AW77" i="8" s="1"/>
  <c r="U114" i="9"/>
  <c r="AX114" i="9"/>
  <c r="AV94" i="11"/>
  <c r="AR91" i="11"/>
  <c r="DF91" i="11" s="1"/>
  <c r="DF94" i="11"/>
  <c r="CT80" i="5"/>
  <c r="AT112" i="1"/>
  <c r="DB112" i="1"/>
  <c r="DA112" i="1"/>
  <c r="AS112" i="1"/>
  <c r="DH109" i="1"/>
  <c r="AX109" i="1"/>
  <c r="DN109" i="1" s="1"/>
  <c r="DH111" i="1"/>
  <c r="AX111" i="1"/>
  <c r="DN111" i="1" s="1"/>
  <c r="DH110" i="1"/>
  <c r="AX110" i="1"/>
  <c r="DN110" i="1" s="1"/>
  <c r="DJ94" i="11"/>
  <c r="DJ91" i="11" s="1"/>
  <c r="DD91" i="11"/>
  <c r="DE94" i="11"/>
  <c r="AU94" i="11"/>
  <c r="AQ91" i="11"/>
  <c r="DE91" i="11" s="1"/>
  <c r="DI94" i="11"/>
  <c r="DI91" i="11" s="1"/>
  <c r="DC91" i="11"/>
  <c r="DD87" i="11"/>
  <c r="DD77" i="11" s="1"/>
  <c r="AW87" i="10"/>
  <c r="AW77" i="10" s="1"/>
  <c r="DJ87" i="11"/>
  <c r="AW76" i="9"/>
  <c r="CP114" i="11"/>
  <c r="CO114" i="11"/>
  <c r="CN114" i="1"/>
  <c r="CQ12" i="11"/>
  <c r="CK76" i="11"/>
  <c r="CK75" i="11"/>
  <c r="M114" i="8"/>
  <c r="V114" i="11"/>
  <c r="U114" i="11"/>
  <c r="W114" i="1"/>
  <c r="X114" i="1"/>
  <c r="CJ118" i="11"/>
  <c r="CL118" i="11" s="1"/>
  <c r="CL114" i="11"/>
  <c r="DJ84" i="11"/>
  <c r="CM114" i="1"/>
  <c r="CR12" i="11"/>
  <c r="CL75" i="11"/>
  <c r="CL76" i="11"/>
  <c r="CK114" i="11"/>
  <c r="CI118" i="11"/>
  <c r="CK118" i="11" s="1"/>
  <c r="AW76" i="10"/>
  <c r="AR74" i="11"/>
  <c r="DF9" i="11"/>
  <c r="AN75" i="11"/>
  <c r="AN76" i="11"/>
  <c r="DL10" i="11"/>
  <c r="AV9" i="11"/>
  <c r="DL38" i="11"/>
  <c r="AV37" i="11"/>
  <c r="DL37" i="11" s="1"/>
  <c r="DK78" i="11"/>
  <c r="AQ74" i="11"/>
  <c r="DE9" i="11"/>
  <c r="DL86" i="11"/>
  <c r="AR87" i="11"/>
  <c r="DF87" i="11" s="1"/>
  <c r="DC87" i="11"/>
  <c r="DC77" i="11" s="1"/>
  <c r="DL78" i="11"/>
  <c r="DK38" i="11"/>
  <c r="AU37" i="11"/>
  <c r="DK37" i="11" s="1"/>
  <c r="DK10" i="11"/>
  <c r="AU9" i="11"/>
  <c r="CZ87" i="11"/>
  <c r="AN77" i="11"/>
  <c r="AM75" i="11"/>
  <c r="AM76" i="11"/>
  <c r="DK86" i="11"/>
  <c r="AQ87" i="11"/>
  <c r="DI87" i="11"/>
  <c r="DI77" i="11" s="1"/>
  <c r="CQ114" i="1"/>
  <c r="CR114" i="1"/>
  <c r="BA86" i="10"/>
  <c r="W86" i="10"/>
  <c r="BA85" i="10"/>
  <c r="W85" i="10"/>
  <c r="U84" i="10"/>
  <c r="BA84" i="10" s="1"/>
  <c r="BA80" i="10"/>
  <c r="W80" i="10"/>
  <c r="AX10" i="10"/>
  <c r="S9" i="10"/>
  <c r="BA56" i="10"/>
  <c r="W56" i="10"/>
  <c r="AR87" i="10"/>
  <c r="O77" i="10"/>
  <c r="BF11" i="10"/>
  <c r="BF10" i="10" s="1"/>
  <c r="BC10" i="10"/>
  <c r="BH8" i="10"/>
  <c r="BG8" i="10"/>
  <c r="BF28" i="10"/>
  <c r="BF27" i="10" s="1"/>
  <c r="BC27" i="10"/>
  <c r="BA39" i="10"/>
  <c r="W39" i="10"/>
  <c r="U38" i="10"/>
  <c r="BA79" i="10"/>
  <c r="W79" i="10"/>
  <c r="U78" i="10"/>
  <c r="BA35" i="10"/>
  <c r="W35" i="10"/>
  <c r="BA33" i="10"/>
  <c r="W33" i="10"/>
  <c r="BA31" i="10"/>
  <c r="W31" i="10"/>
  <c r="BA29" i="10"/>
  <c r="W29" i="10"/>
  <c r="BA26" i="10"/>
  <c r="W26" i="10"/>
  <c r="BA24" i="10"/>
  <c r="W24" i="10"/>
  <c r="BA22" i="10"/>
  <c r="W22" i="10"/>
  <c r="BA20" i="10"/>
  <c r="W20" i="10"/>
  <c r="BA18" i="10"/>
  <c r="W18" i="10"/>
  <c r="BA16" i="10"/>
  <c r="W16" i="10"/>
  <c r="BA14" i="10"/>
  <c r="W14" i="10"/>
  <c r="BA12" i="10"/>
  <c r="W12" i="10"/>
  <c r="BD112" i="10"/>
  <c r="Y112" i="10"/>
  <c r="BG112" i="10" s="1"/>
  <c r="BD110" i="10"/>
  <c r="Y110" i="10"/>
  <c r="BG110" i="10" s="1"/>
  <c r="BD108" i="10"/>
  <c r="Y108" i="10"/>
  <c r="BG108" i="10" s="1"/>
  <c r="BD105" i="10"/>
  <c r="Y105" i="10"/>
  <c r="BG105" i="10" s="1"/>
  <c r="BD104" i="10"/>
  <c r="Y104" i="10"/>
  <c r="BG104" i="10" s="1"/>
  <c r="BD103" i="10"/>
  <c r="Y103" i="10"/>
  <c r="BG103" i="10" s="1"/>
  <c r="BD102" i="10"/>
  <c r="Y102" i="10"/>
  <c r="BG102" i="10" s="1"/>
  <c r="BD101" i="10"/>
  <c r="Y101" i="10"/>
  <c r="BG101" i="10" s="1"/>
  <c r="BA96" i="10"/>
  <c r="W96" i="10"/>
  <c r="BA95" i="10"/>
  <c r="W95" i="10"/>
  <c r="BC86" i="10"/>
  <c r="BC84" i="10" s="1"/>
  <c r="BA83" i="10"/>
  <c r="W83" i="10"/>
  <c r="BA45" i="10"/>
  <c r="W45" i="10"/>
  <c r="BA44" i="10"/>
  <c r="W44" i="10"/>
  <c r="BA43" i="10"/>
  <c r="W43" i="10"/>
  <c r="BA42" i="10"/>
  <c r="W42" i="10"/>
  <c r="AY114" i="10"/>
  <c r="AZ114" i="10" s="1"/>
  <c r="BA25" i="10"/>
  <c r="W25" i="10"/>
  <c r="BA23" i="10"/>
  <c r="W23" i="10"/>
  <c r="BA21" i="10"/>
  <c r="W21" i="10"/>
  <c r="BA19" i="10"/>
  <c r="W19" i="10"/>
  <c r="BA17" i="10"/>
  <c r="W17" i="10"/>
  <c r="BA15" i="10"/>
  <c r="W15" i="10"/>
  <c r="BA13" i="10"/>
  <c r="W13" i="10"/>
  <c r="BA61" i="10"/>
  <c r="W61" i="10"/>
  <c r="BA58" i="10"/>
  <c r="W58" i="10"/>
  <c r="BA53" i="10"/>
  <c r="W53" i="10"/>
  <c r="BA40" i="10"/>
  <c r="W40" i="10"/>
  <c r="BF92" i="10"/>
  <c r="BF91" i="10" s="1"/>
  <c r="BC91" i="10"/>
  <c r="BA55" i="10"/>
  <c r="W55" i="10"/>
  <c r="U47" i="10"/>
  <c r="BA47" i="10" s="1"/>
  <c r="O75" i="10"/>
  <c r="O76" i="10"/>
  <c r="BA94" i="10"/>
  <c r="W94" i="10"/>
  <c r="AZ84" i="10"/>
  <c r="AZ37" i="10"/>
  <c r="AT75" i="10"/>
  <c r="AT76" i="10"/>
  <c r="BA82" i="10"/>
  <c r="W82" i="10"/>
  <c r="U81" i="10"/>
  <c r="BA81" i="10" s="1"/>
  <c r="BA11" i="10"/>
  <c r="W11" i="10"/>
  <c r="U10" i="10"/>
  <c r="AZ9" i="10"/>
  <c r="AX38" i="10"/>
  <c r="S37" i="10"/>
  <c r="AX78" i="10"/>
  <c r="BA28" i="10"/>
  <c r="W28" i="10"/>
  <c r="U27" i="10"/>
  <c r="BA27" i="10" s="1"/>
  <c r="Q74" i="10"/>
  <c r="AU9" i="10"/>
  <c r="BA92" i="10"/>
  <c r="W92" i="10"/>
  <c r="U91" i="10"/>
  <c r="BA91" i="10" s="1"/>
  <c r="BA36" i="10"/>
  <c r="W36" i="10"/>
  <c r="BA34" i="10"/>
  <c r="W34" i="10"/>
  <c r="BA32" i="10"/>
  <c r="W32" i="10"/>
  <c r="BA30" i="10"/>
  <c r="W30" i="10"/>
  <c r="BA128" i="10"/>
  <c r="BD111" i="10"/>
  <c r="Y111" i="10"/>
  <c r="BG111" i="10" s="1"/>
  <c r="BD109" i="10"/>
  <c r="Y109" i="10"/>
  <c r="BG109" i="10" s="1"/>
  <c r="BD107" i="10"/>
  <c r="Y107" i="10"/>
  <c r="BG107" i="10" s="1"/>
  <c r="BD106" i="10"/>
  <c r="Y106" i="10"/>
  <c r="BG106" i="10" s="1"/>
  <c r="BA100" i="10"/>
  <c r="W100" i="10"/>
  <c r="BA99" i="10"/>
  <c r="W99" i="10"/>
  <c r="BA98" i="10"/>
  <c r="W98" i="10"/>
  <c r="BA97" i="10"/>
  <c r="W97" i="10"/>
  <c r="BA93" i="10"/>
  <c r="W93" i="10"/>
  <c r="BF85" i="10"/>
  <c r="BF82" i="10"/>
  <c r="BF81" i="10" s="1"/>
  <c r="BC81" i="10"/>
  <c r="BF79" i="10"/>
  <c r="BF78" i="10" s="1"/>
  <c r="BC78" i="10"/>
  <c r="BF55" i="10"/>
  <c r="BF47" i="10" s="1"/>
  <c r="BC47" i="10"/>
  <c r="BF39" i="10"/>
  <c r="BF38" i="10" s="1"/>
  <c r="BC38" i="10"/>
  <c r="AU37" i="10"/>
  <c r="Q87" i="10"/>
  <c r="AT75" i="9"/>
  <c r="AT76" i="9"/>
  <c r="AX78" i="9"/>
  <c r="BA11" i="9"/>
  <c r="W11" i="9"/>
  <c r="U10" i="9"/>
  <c r="BA94" i="9"/>
  <c r="W94" i="9"/>
  <c r="BD16" i="9"/>
  <c r="Y16" i="9"/>
  <c r="BG16" i="9" s="1"/>
  <c r="BD15" i="9"/>
  <c r="Y15" i="9"/>
  <c r="BG15" i="9" s="1"/>
  <c r="AZ9" i="9"/>
  <c r="BF28" i="9"/>
  <c r="BF27" i="9" s="1"/>
  <c r="BC27" i="9"/>
  <c r="BA28" i="9"/>
  <c r="W28" i="9"/>
  <c r="U27" i="9"/>
  <c r="BA27" i="9" s="1"/>
  <c r="Q74" i="9"/>
  <c r="AU9" i="9"/>
  <c r="BA55" i="9"/>
  <c r="W55" i="9"/>
  <c r="U47" i="9"/>
  <c r="BA47" i="9" s="1"/>
  <c r="O75" i="9"/>
  <c r="O76" i="9"/>
  <c r="BA92" i="9"/>
  <c r="W92" i="9"/>
  <c r="U91" i="9"/>
  <c r="BA91" i="9" s="1"/>
  <c r="BA35" i="9"/>
  <c r="W35" i="9"/>
  <c r="BA33" i="9"/>
  <c r="W33" i="9"/>
  <c r="BA31" i="9"/>
  <c r="W31" i="9"/>
  <c r="BA29" i="9"/>
  <c r="W29" i="9"/>
  <c r="BA26" i="9"/>
  <c r="W26" i="9"/>
  <c r="BA24" i="9"/>
  <c r="W24" i="9"/>
  <c r="BA22" i="9"/>
  <c r="W22" i="9"/>
  <c r="BA20" i="9"/>
  <c r="W20" i="9"/>
  <c r="BA18" i="9"/>
  <c r="W18" i="9"/>
  <c r="BA14" i="9"/>
  <c r="W14" i="9"/>
  <c r="BA12" i="9"/>
  <c r="W12" i="9"/>
  <c r="BA56" i="9"/>
  <c r="W56" i="9"/>
  <c r="BA80" i="9"/>
  <c r="W80" i="9"/>
  <c r="BA39" i="9"/>
  <c r="W39" i="9"/>
  <c r="U38" i="9"/>
  <c r="AZ37" i="9"/>
  <c r="BA79" i="9"/>
  <c r="W79" i="9"/>
  <c r="U78" i="9"/>
  <c r="BA61" i="9"/>
  <c r="W61" i="9"/>
  <c r="BA58" i="9"/>
  <c r="W58" i="9"/>
  <c r="BA53" i="9"/>
  <c r="W53" i="9"/>
  <c r="BA40" i="9"/>
  <c r="W40" i="9"/>
  <c r="AX10" i="9"/>
  <c r="S9" i="9"/>
  <c r="BA45" i="9"/>
  <c r="W45" i="9"/>
  <c r="BA44" i="9"/>
  <c r="W44" i="9"/>
  <c r="BA43" i="9"/>
  <c r="W43" i="9"/>
  <c r="BA42" i="9"/>
  <c r="W42" i="9"/>
  <c r="AV118" i="9"/>
  <c r="AW118" i="9" s="1"/>
  <c r="AY114" i="9"/>
  <c r="AZ114" i="9" s="1"/>
  <c r="V114" i="9"/>
  <c r="W114" i="9" s="1"/>
  <c r="BA114" i="9" s="1"/>
  <c r="BA36" i="9"/>
  <c r="W36" i="9"/>
  <c r="BA34" i="9"/>
  <c r="W34" i="9"/>
  <c r="BA32" i="9"/>
  <c r="W32" i="9"/>
  <c r="BA30" i="9"/>
  <c r="W30" i="9"/>
  <c r="AR87" i="9"/>
  <c r="O77" i="9"/>
  <c r="BA131" i="9"/>
  <c r="BD111" i="9"/>
  <c r="Y111" i="9"/>
  <c r="BG111" i="9" s="1"/>
  <c r="BD109" i="9"/>
  <c r="Y109" i="9"/>
  <c r="BG109" i="9" s="1"/>
  <c r="BD107" i="9"/>
  <c r="Y107" i="9"/>
  <c r="BG107" i="9" s="1"/>
  <c r="BD106" i="9"/>
  <c r="Y106" i="9"/>
  <c r="BG106" i="9" s="1"/>
  <c r="BA100" i="9"/>
  <c r="W100" i="9"/>
  <c r="BA99" i="9"/>
  <c r="W99" i="9"/>
  <c r="BA98" i="9"/>
  <c r="W98" i="9"/>
  <c r="BA97" i="9"/>
  <c r="W97" i="9"/>
  <c r="BA93" i="9"/>
  <c r="W93" i="9"/>
  <c r="BF11" i="9"/>
  <c r="BF10" i="9" s="1"/>
  <c r="BC10" i="9"/>
  <c r="BH8" i="9"/>
  <c r="BG8" i="9"/>
  <c r="BA86" i="9"/>
  <c r="W86" i="9"/>
  <c r="BA85" i="9"/>
  <c r="W85" i="9"/>
  <c r="U84" i="9"/>
  <c r="BA84" i="9" s="1"/>
  <c r="BA82" i="9"/>
  <c r="W82" i="9"/>
  <c r="U81" i="9"/>
  <c r="BA81" i="9" s="1"/>
  <c r="AU37" i="9"/>
  <c r="Q87" i="9"/>
  <c r="BA25" i="9"/>
  <c r="W25" i="9"/>
  <c r="BA23" i="9"/>
  <c r="W23" i="9"/>
  <c r="BA21" i="9"/>
  <c r="W21" i="9"/>
  <c r="BA19" i="9"/>
  <c r="W19" i="9"/>
  <c r="BA17" i="9"/>
  <c r="W17" i="9"/>
  <c r="BA13" i="9"/>
  <c r="W13" i="9"/>
  <c r="BD112" i="9"/>
  <c r="Y112" i="9"/>
  <c r="BG112" i="9" s="1"/>
  <c r="BD110" i="9"/>
  <c r="Y110" i="9"/>
  <c r="BG110" i="9" s="1"/>
  <c r="BD108" i="9"/>
  <c r="Y108" i="9"/>
  <c r="BG108" i="9" s="1"/>
  <c r="BD105" i="9"/>
  <c r="Y105" i="9"/>
  <c r="BG105" i="9" s="1"/>
  <c r="BD104" i="9"/>
  <c r="Y104" i="9"/>
  <c r="BG104" i="9" s="1"/>
  <c r="BD103" i="9"/>
  <c r="Y103" i="9"/>
  <c r="BG103" i="9" s="1"/>
  <c r="BD102" i="9"/>
  <c r="Y102" i="9"/>
  <c r="BG102" i="9" s="1"/>
  <c r="BD101" i="9"/>
  <c r="Y101" i="9"/>
  <c r="BG101" i="9" s="1"/>
  <c r="BA96" i="9"/>
  <c r="W96" i="9"/>
  <c r="BA95" i="9"/>
  <c r="W95" i="9"/>
  <c r="BC86" i="9"/>
  <c r="BC84" i="9" s="1"/>
  <c r="BA83" i="9"/>
  <c r="W83" i="9"/>
  <c r="BF92" i="9"/>
  <c r="BF91" i="9" s="1"/>
  <c r="BC91" i="9"/>
  <c r="BF85" i="9"/>
  <c r="BF82" i="9"/>
  <c r="BF81" i="9" s="1"/>
  <c r="BC81" i="9"/>
  <c r="BF79" i="9"/>
  <c r="BF78" i="9" s="1"/>
  <c r="BC78" i="9"/>
  <c r="BF55" i="9"/>
  <c r="BF47" i="9" s="1"/>
  <c r="BC47" i="9"/>
  <c r="BF39" i="9"/>
  <c r="BF38" i="9" s="1"/>
  <c r="BC38" i="9"/>
  <c r="AX38" i="9"/>
  <c r="S37" i="9"/>
  <c r="AT75" i="8"/>
  <c r="AT76" i="8"/>
  <c r="BA11" i="8"/>
  <c r="W11" i="8"/>
  <c r="U10" i="8"/>
  <c r="Y16" i="8"/>
  <c r="BG16" i="8" s="1"/>
  <c r="BD16" i="8"/>
  <c r="AX38" i="8"/>
  <c r="S37" i="8"/>
  <c r="BA58" i="8"/>
  <c r="W58" i="8"/>
  <c r="BA53" i="8"/>
  <c r="W53" i="8"/>
  <c r="BA40" i="8"/>
  <c r="W40" i="8"/>
  <c r="AZ9" i="8"/>
  <c r="BF28" i="8"/>
  <c r="BF27" i="8" s="1"/>
  <c r="BC27" i="8"/>
  <c r="BH8" i="8"/>
  <c r="BG8" i="8"/>
  <c r="BA86" i="8"/>
  <c r="W86" i="8"/>
  <c r="BA85" i="8"/>
  <c r="W85" i="8"/>
  <c r="U84" i="8"/>
  <c r="BA84" i="8" s="1"/>
  <c r="Q74" i="8"/>
  <c r="AU9" i="8"/>
  <c r="BA28" i="8"/>
  <c r="W28" i="8"/>
  <c r="U27" i="8"/>
  <c r="BA27" i="8" s="1"/>
  <c r="AU37" i="8"/>
  <c r="Q87" i="8"/>
  <c r="BA82" i="8"/>
  <c r="W82" i="8"/>
  <c r="U81" i="8"/>
  <c r="BA81" i="8" s="1"/>
  <c r="BA97" i="8"/>
  <c r="W97" i="8"/>
  <c r="O75" i="8"/>
  <c r="O76" i="8"/>
  <c r="BA92" i="8"/>
  <c r="W92" i="8"/>
  <c r="U91" i="8"/>
  <c r="BA91" i="8" s="1"/>
  <c r="BA26" i="8"/>
  <c r="W26" i="8"/>
  <c r="BA25" i="8"/>
  <c r="W25" i="8"/>
  <c r="AR87" i="8"/>
  <c r="O77" i="8"/>
  <c r="BA79" i="8"/>
  <c r="W79" i="8"/>
  <c r="U78" i="8"/>
  <c r="Y15" i="8"/>
  <c r="BG15" i="8" s="1"/>
  <c r="BD15" i="8"/>
  <c r="BA24" i="8"/>
  <c r="W24" i="8"/>
  <c r="BA22" i="8"/>
  <c r="W22" i="8"/>
  <c r="BA21" i="8"/>
  <c r="W21" i="8"/>
  <c r="BA18" i="8"/>
  <c r="W18" i="8"/>
  <c r="BA14" i="8"/>
  <c r="W14" i="8"/>
  <c r="BD112" i="8"/>
  <c r="Y112" i="8"/>
  <c r="BG112" i="8" s="1"/>
  <c r="BD108" i="8"/>
  <c r="Y108" i="8"/>
  <c r="BG108" i="8" s="1"/>
  <c r="BD105" i="8"/>
  <c r="Y105" i="8"/>
  <c r="BG105" i="8" s="1"/>
  <c r="BD102" i="8"/>
  <c r="Y102" i="8"/>
  <c r="BG102" i="8" s="1"/>
  <c r="BA96" i="8"/>
  <c r="W96" i="8"/>
  <c r="BC86" i="8"/>
  <c r="BC84" i="8" s="1"/>
  <c r="AX10" i="8"/>
  <c r="S9" i="8"/>
  <c r="BA39" i="8"/>
  <c r="W39" i="8"/>
  <c r="U38" i="8"/>
  <c r="BA36" i="8"/>
  <c r="W36" i="8"/>
  <c r="BA35" i="8"/>
  <c r="W35" i="8"/>
  <c r="BA34" i="8"/>
  <c r="W34" i="8"/>
  <c r="BA33" i="8"/>
  <c r="W33" i="8"/>
  <c r="BA32" i="8"/>
  <c r="W32" i="8"/>
  <c r="BA31" i="8"/>
  <c r="W31" i="8"/>
  <c r="BA30" i="8"/>
  <c r="W30" i="8"/>
  <c r="BA29" i="8"/>
  <c r="W29" i="8"/>
  <c r="BA45" i="8"/>
  <c r="W45" i="8"/>
  <c r="BA44" i="8"/>
  <c r="W44" i="8"/>
  <c r="BA43" i="8"/>
  <c r="W43" i="8"/>
  <c r="BA42" i="8"/>
  <c r="W42" i="8"/>
  <c r="BA94" i="8"/>
  <c r="W94" i="8"/>
  <c r="AV118" i="8"/>
  <c r="AW118" i="8" s="1"/>
  <c r="AY114" i="8"/>
  <c r="AZ114" i="8" s="1"/>
  <c r="BF11" i="8"/>
  <c r="BF10" i="8" s="1"/>
  <c r="BC10" i="8"/>
  <c r="BD110" i="8"/>
  <c r="Y110" i="8"/>
  <c r="BG110" i="8" s="1"/>
  <c r="BD104" i="8"/>
  <c r="Y104" i="8"/>
  <c r="BG104" i="8" s="1"/>
  <c r="BD103" i="8"/>
  <c r="Y103" i="8"/>
  <c r="BG103" i="8" s="1"/>
  <c r="BD101" i="8"/>
  <c r="Y101" i="8"/>
  <c r="BG101" i="8" s="1"/>
  <c r="BA95" i="8"/>
  <c r="W95" i="8"/>
  <c r="BA83" i="8"/>
  <c r="W83" i="8"/>
  <c r="BA80" i="8"/>
  <c r="W80" i="8"/>
  <c r="BA61" i="8"/>
  <c r="W61" i="8"/>
  <c r="BA131" i="8"/>
  <c r="BD111" i="8"/>
  <c r="Y111" i="8"/>
  <c r="BG111" i="8" s="1"/>
  <c r="BD109" i="8"/>
  <c r="Y109" i="8"/>
  <c r="BG109" i="8" s="1"/>
  <c r="BD107" i="8"/>
  <c r="Y107" i="8"/>
  <c r="BG107" i="8" s="1"/>
  <c r="BD106" i="8"/>
  <c r="Y106" i="8"/>
  <c r="BG106" i="8" s="1"/>
  <c r="BA100" i="8"/>
  <c r="W100" i="8"/>
  <c r="BA99" i="8"/>
  <c r="W99" i="8"/>
  <c r="BA98" i="8"/>
  <c r="W98" i="8"/>
  <c r="BA93" i="8"/>
  <c r="W93" i="8"/>
  <c r="BA23" i="8"/>
  <c r="W23" i="8"/>
  <c r="BA20" i="8"/>
  <c r="W20" i="8"/>
  <c r="BA19" i="8"/>
  <c r="W19" i="8"/>
  <c r="BA17" i="8"/>
  <c r="W17" i="8"/>
  <c r="BA13" i="8"/>
  <c r="W13" i="8"/>
  <c r="BA12" i="8"/>
  <c r="W12" i="8"/>
  <c r="BA56" i="8"/>
  <c r="W56" i="8"/>
  <c r="BA55" i="8"/>
  <c r="W55" i="8"/>
  <c r="U47" i="8"/>
  <c r="BA47" i="8" s="1"/>
  <c r="BF92" i="8"/>
  <c r="BF91" i="8" s="1"/>
  <c r="BC91" i="8"/>
  <c r="BF85" i="8"/>
  <c r="BF82" i="8"/>
  <c r="BF81" i="8" s="1"/>
  <c r="BC81" i="8"/>
  <c r="BF79" i="8"/>
  <c r="BF78" i="8" s="1"/>
  <c r="BC78" i="8"/>
  <c r="BF55" i="8"/>
  <c r="BF47" i="8" s="1"/>
  <c r="BC47" i="8"/>
  <c r="BF39" i="8"/>
  <c r="BF38" i="8" s="1"/>
  <c r="BC38" i="8"/>
  <c r="AX78" i="8"/>
  <c r="AZ37" i="8"/>
  <c r="AZ87" i="8" s="1"/>
  <c r="AZ77" i="8" s="1"/>
  <c r="AW76" i="8"/>
  <c r="CZ67" i="5"/>
  <c r="CA76" i="5"/>
  <c r="W66" i="5"/>
  <c r="AK63" i="5"/>
  <c r="AK76" i="5"/>
  <c r="AK66" i="5" s="1"/>
  <c r="Y64" i="5"/>
  <c r="Y65" i="5"/>
  <c r="CX8" i="5"/>
  <c r="CX63" i="5" s="1"/>
  <c r="CX64" i="5" s="1"/>
  <c r="CY27" i="5"/>
  <c r="AQ27" i="5"/>
  <c r="AM26" i="5"/>
  <c r="CY26" i="5" s="1"/>
  <c r="CT37" i="5"/>
  <c r="AJ36" i="5"/>
  <c r="AR38" i="5"/>
  <c r="CZ38" i="5"/>
  <c r="AN37" i="5"/>
  <c r="AB64" i="5"/>
  <c r="AB65" i="5"/>
  <c r="CS10" i="5"/>
  <c r="AM10" i="5"/>
  <c r="AI9" i="5"/>
  <c r="CZ75" i="5"/>
  <c r="AR75" i="5"/>
  <c r="CY60" i="5"/>
  <c r="AQ60" i="5"/>
  <c r="CM36" i="5"/>
  <c r="CW8" i="5"/>
  <c r="CZ111" i="5"/>
  <c r="AR111" i="5"/>
  <c r="DE96" i="5"/>
  <c r="AU96" i="5"/>
  <c r="DK96" i="5" s="1"/>
  <c r="DE95" i="5"/>
  <c r="AU95" i="5"/>
  <c r="DK95" i="5" s="1"/>
  <c r="DE94" i="5"/>
  <c r="AU94" i="5"/>
  <c r="DK94" i="5" s="1"/>
  <c r="DE93" i="5"/>
  <c r="AU93" i="5"/>
  <c r="DK93" i="5" s="1"/>
  <c r="DE92" i="5"/>
  <c r="AU92" i="5"/>
  <c r="DK92" i="5" s="1"/>
  <c r="DF89" i="5"/>
  <c r="AV89" i="5"/>
  <c r="DL89" i="5" s="1"/>
  <c r="DE91" i="5"/>
  <c r="AU91" i="5"/>
  <c r="DK91" i="5" s="1"/>
  <c r="CS87" i="5"/>
  <c r="AM87" i="5"/>
  <c r="AG63" i="5"/>
  <c r="AG76" i="5"/>
  <c r="AG66" i="5" s="1"/>
  <c r="AV44" i="5"/>
  <c r="DL44" i="5" s="1"/>
  <c r="DF44" i="5"/>
  <c r="CY85" i="5"/>
  <c r="AQ85" i="5"/>
  <c r="CY82" i="5"/>
  <c r="AQ82" i="5"/>
  <c r="CW73" i="5"/>
  <c r="DC74" i="5"/>
  <c r="CZ83" i="5"/>
  <c r="AR83" i="5"/>
  <c r="CY81" i="5"/>
  <c r="AQ81" i="5"/>
  <c r="AM80" i="5"/>
  <c r="AV72" i="5"/>
  <c r="DL72" i="5" s="1"/>
  <c r="DF72" i="5"/>
  <c r="DD81" i="5"/>
  <c r="CX80" i="5"/>
  <c r="DJ74" i="5"/>
  <c r="DI71" i="5"/>
  <c r="DI70" i="5" s="1"/>
  <c r="DC70" i="5"/>
  <c r="DI68" i="5"/>
  <c r="DI67" i="5" s="1"/>
  <c r="DC67" i="5"/>
  <c r="DC81" i="5"/>
  <c r="CW80" i="5"/>
  <c r="AV57" i="5"/>
  <c r="DL57" i="5" s="1"/>
  <c r="DF57" i="5"/>
  <c r="CZ74" i="5"/>
  <c r="AR74" i="5"/>
  <c r="AN73" i="5"/>
  <c r="CS12" i="5"/>
  <c r="AM12" i="5"/>
  <c r="CZ55" i="5"/>
  <c r="AR55" i="5"/>
  <c r="CD98" i="5"/>
  <c r="CB98" i="5"/>
  <c r="CG76" i="5"/>
  <c r="AA66" i="5"/>
  <c r="DU10" i="5"/>
  <c r="DV10" i="5"/>
  <c r="BA10" i="5"/>
  <c r="E9" i="5"/>
  <c r="CW38" i="5"/>
  <c r="CQ37" i="5"/>
  <c r="CQ36" i="5" s="1"/>
  <c r="CQ76" i="5" s="1"/>
  <c r="CQ66" i="5" s="1"/>
  <c r="DJ54" i="5"/>
  <c r="DJ46" i="5" s="1"/>
  <c r="DD46" i="5"/>
  <c r="DD36" i="5" s="1"/>
  <c r="AU69" i="5"/>
  <c r="DK69" i="5" s="1"/>
  <c r="DE69" i="5"/>
  <c r="DE52" i="5"/>
  <c r="AU52" i="5"/>
  <c r="DK52" i="5" s="1"/>
  <c r="AN9" i="5"/>
  <c r="CZ10" i="5"/>
  <c r="AR10" i="5"/>
  <c r="CT9" i="5"/>
  <c r="CT65" i="5" s="1"/>
  <c r="AJ8" i="5"/>
  <c r="AR21" i="5"/>
  <c r="CZ21" i="5"/>
  <c r="AR16" i="5"/>
  <c r="CZ16" i="5"/>
  <c r="AI36" i="5"/>
  <c r="DF30" i="5"/>
  <c r="AV30" i="5"/>
  <c r="DL30" i="5" s="1"/>
  <c r="CY75" i="5"/>
  <c r="AQ75" i="5"/>
  <c r="CY68" i="5"/>
  <c r="AQ68" i="5"/>
  <c r="AM67" i="5"/>
  <c r="AM73" i="5"/>
  <c r="CY74" i="5"/>
  <c r="AQ74" i="5"/>
  <c r="CZ54" i="5"/>
  <c r="AR54" i="5"/>
  <c r="AN46" i="5"/>
  <c r="CZ46" i="5" s="1"/>
  <c r="CA98" i="5"/>
  <c r="CC98" i="5"/>
  <c r="CY11" i="5"/>
  <c r="AQ11" i="5"/>
  <c r="AV68" i="5"/>
  <c r="DF68" i="5"/>
  <c r="CS73" i="5"/>
  <c r="CK64" i="5"/>
  <c r="CK65" i="5"/>
  <c r="CX70" i="5"/>
  <c r="DD71" i="5"/>
  <c r="CY42" i="5"/>
  <c r="AQ42" i="5"/>
  <c r="CY39" i="5"/>
  <c r="AQ39" i="5"/>
  <c r="CZ34" i="5"/>
  <c r="AR34" i="5"/>
  <c r="CZ11" i="5"/>
  <c r="AR11" i="5"/>
  <c r="DD9" i="5"/>
  <c r="DJ10" i="5"/>
  <c r="DJ9" i="5" s="1"/>
  <c r="CS20" i="5"/>
  <c r="AM20" i="5"/>
  <c r="CY25" i="5"/>
  <c r="AQ25" i="5"/>
  <c r="CY57" i="5"/>
  <c r="AQ57" i="5"/>
  <c r="CY23" i="5"/>
  <c r="AQ23" i="5"/>
  <c r="CY16" i="5"/>
  <c r="AQ16" i="5"/>
  <c r="CZ39" i="5"/>
  <c r="AR39" i="5"/>
  <c r="CY29" i="5"/>
  <c r="AQ29" i="5"/>
  <c r="CZ69" i="5"/>
  <c r="AR69" i="5"/>
  <c r="CZ33" i="5"/>
  <c r="AR33" i="5"/>
  <c r="CY31" i="5"/>
  <c r="AQ31" i="5"/>
  <c r="CZ29" i="5"/>
  <c r="AR29" i="5"/>
  <c r="DF28" i="5"/>
  <c r="AV28" i="5"/>
  <c r="DL28" i="5" s="1"/>
  <c r="CY24" i="5"/>
  <c r="AQ24" i="5"/>
  <c r="CZ19" i="5"/>
  <c r="AR19" i="5"/>
  <c r="CY55" i="5"/>
  <c r="AQ55" i="5"/>
  <c r="DC46" i="5"/>
  <c r="DI54" i="5"/>
  <c r="DI46" i="5" s="1"/>
  <c r="CZ42" i="5"/>
  <c r="AR42" i="5"/>
  <c r="CY41" i="5"/>
  <c r="AQ41" i="5"/>
  <c r="CY35" i="5"/>
  <c r="AQ35" i="5"/>
  <c r="CY33" i="5"/>
  <c r="AQ33" i="5"/>
  <c r="CZ32" i="5"/>
  <c r="AR32" i="5"/>
  <c r="CZ31" i="5"/>
  <c r="AR31" i="5"/>
  <c r="CY30" i="5"/>
  <c r="AQ30" i="5"/>
  <c r="CS22" i="5"/>
  <c r="AM22" i="5"/>
  <c r="CS17" i="5"/>
  <c r="AM17" i="5"/>
  <c r="CS15" i="5"/>
  <c r="AM15" i="5"/>
  <c r="CZ12" i="5"/>
  <c r="AR12" i="5"/>
  <c r="CY28" i="5"/>
  <c r="AQ28" i="5"/>
  <c r="CY111" i="5"/>
  <c r="AQ111" i="5"/>
  <c r="CY86" i="5"/>
  <c r="AQ86" i="5"/>
  <c r="DF87" i="5"/>
  <c r="AV87" i="5"/>
  <c r="DL87" i="5" s="1"/>
  <c r="CZ85" i="5"/>
  <c r="AR85" i="5"/>
  <c r="CZ82" i="5"/>
  <c r="AR82" i="5"/>
  <c r="CN36" i="5"/>
  <c r="AF76" i="5"/>
  <c r="DE89" i="5"/>
  <c r="AU89" i="5"/>
  <c r="DK89" i="5" s="1"/>
  <c r="CZ86" i="5"/>
  <c r="AR86" i="5"/>
  <c r="CZ84" i="5"/>
  <c r="AR84" i="5"/>
  <c r="DD75" i="5"/>
  <c r="DC75" i="5"/>
  <c r="CM9" i="5"/>
  <c r="CM65" i="5" s="1"/>
  <c r="AE8" i="5"/>
  <c r="CY34" i="5"/>
  <c r="AQ34" i="5"/>
  <c r="CZ23" i="5"/>
  <c r="AR23" i="5"/>
  <c r="CS21" i="5"/>
  <c r="AM21" i="5"/>
  <c r="CZ18" i="5"/>
  <c r="AR18" i="5"/>
  <c r="CY13" i="5"/>
  <c r="AQ13" i="5"/>
  <c r="CY84" i="5"/>
  <c r="AQ84" i="5"/>
  <c r="CZ81" i="5"/>
  <c r="AR81" i="5"/>
  <c r="AN80" i="5"/>
  <c r="AV35" i="5"/>
  <c r="DL35" i="5" s="1"/>
  <c r="DF35" i="5"/>
  <c r="DI27" i="5"/>
  <c r="DI26" i="5" s="1"/>
  <c r="DC26" i="5"/>
  <c r="DJ27" i="5"/>
  <c r="DJ26" i="5" s="1"/>
  <c r="DD26" i="5"/>
  <c r="DI10" i="5"/>
  <c r="DI9" i="5" s="1"/>
  <c r="DC9" i="5"/>
  <c r="DM7" i="5"/>
  <c r="DK7" i="5"/>
  <c r="DN7" i="5"/>
  <c r="DL7" i="5"/>
  <c r="AV20" i="5"/>
  <c r="DL20" i="5" s="1"/>
  <c r="DF20" i="5"/>
  <c r="W64" i="5"/>
  <c r="W65" i="5"/>
  <c r="CZ27" i="5"/>
  <c r="AR27" i="5"/>
  <c r="AN26" i="5"/>
  <c r="CZ26" i="5" s="1"/>
  <c r="AM46" i="5"/>
  <c r="CY46" i="5" s="1"/>
  <c r="CY54" i="5"/>
  <c r="AQ54" i="5"/>
  <c r="CS18" i="5"/>
  <c r="AM18" i="5"/>
  <c r="CY72" i="5"/>
  <c r="AQ72" i="5"/>
  <c r="CZ60" i="5"/>
  <c r="AR60" i="5"/>
  <c r="CZ52" i="5"/>
  <c r="AR52" i="5"/>
  <c r="CY44" i="5"/>
  <c r="AQ44" i="5"/>
  <c r="CY43" i="5"/>
  <c r="AQ43" i="5"/>
  <c r="CY83" i="5"/>
  <c r="AQ83" i="5"/>
  <c r="CH76" i="5"/>
  <c r="AB66" i="5"/>
  <c r="AF63" i="5"/>
  <c r="CN8" i="5"/>
  <c r="AA63" i="5"/>
  <c r="CG8" i="5"/>
  <c r="AR22" i="5"/>
  <c r="CZ22" i="5"/>
  <c r="AR17" i="5"/>
  <c r="CZ17" i="5"/>
  <c r="AV13" i="5"/>
  <c r="DL13" i="5" s="1"/>
  <c r="DF13" i="5"/>
  <c r="DF41" i="5"/>
  <c r="AV41" i="5"/>
  <c r="DL41" i="5" s="1"/>
  <c r="AM14" i="5"/>
  <c r="CS14" i="5"/>
  <c r="CY71" i="5"/>
  <c r="AQ71" i="5"/>
  <c r="AM70" i="5"/>
  <c r="CY70" i="5" s="1"/>
  <c r="CY38" i="5"/>
  <c r="AM37" i="5"/>
  <c r="AQ38" i="5"/>
  <c r="AO63" i="5"/>
  <c r="AO76" i="5"/>
  <c r="AO66" i="5" s="1"/>
  <c r="CS19" i="5"/>
  <c r="AM19" i="5"/>
  <c r="CS67" i="5"/>
  <c r="AU32" i="5"/>
  <c r="DK32" i="5" s="1"/>
  <c r="DE32" i="5"/>
  <c r="AV43" i="5"/>
  <c r="DL43" i="5" s="1"/>
  <c r="DF43" i="5"/>
  <c r="AQ90" i="5"/>
  <c r="CY90" i="5"/>
  <c r="AR71" i="5"/>
  <c r="AN70" i="5"/>
  <c r="CZ70" i="5" s="1"/>
  <c r="CZ71" i="5"/>
  <c r="CX73" i="5"/>
  <c r="DJ36" i="5"/>
  <c r="CS38" i="5"/>
  <c r="CT70" i="5"/>
  <c r="CQ63" i="5" l="1"/>
  <c r="BC37" i="8"/>
  <c r="CS37" i="5"/>
  <c r="BC37" i="9"/>
  <c r="AZ87" i="9"/>
  <c r="AZ77" i="9" s="1"/>
  <c r="AV87" i="11"/>
  <c r="DL87" i="11" s="1"/>
  <c r="CX76" i="5"/>
  <c r="CX66" i="5" s="1"/>
  <c r="CZ80" i="5"/>
  <c r="DL94" i="11"/>
  <c r="AV91" i="11"/>
  <c r="DL91" i="11" s="1"/>
  <c r="BF37" i="8"/>
  <c r="BF37" i="9"/>
  <c r="CY73" i="5"/>
  <c r="BC37" i="10"/>
  <c r="DH112" i="1"/>
  <c r="AX112" i="1"/>
  <c r="AW112" i="1"/>
  <c r="DG112" i="1"/>
  <c r="DJ77" i="11"/>
  <c r="DK94" i="11"/>
  <c r="AU91" i="11"/>
  <c r="DK91" i="11" s="1"/>
  <c r="AZ74" i="10"/>
  <c r="AZ75" i="10" s="1"/>
  <c r="BF37" i="10"/>
  <c r="AV77" i="11"/>
  <c r="CV114" i="11"/>
  <c r="CU114" i="11"/>
  <c r="CT114" i="1"/>
  <c r="CX12" i="11"/>
  <c r="CR75" i="11"/>
  <c r="CR76" i="11"/>
  <c r="Z114" i="1"/>
  <c r="X118" i="1"/>
  <c r="U118" i="11"/>
  <c r="W114" i="11"/>
  <c r="CA114" i="11" s="1"/>
  <c r="N114" i="8"/>
  <c r="AR114" i="8" s="1"/>
  <c r="CR114" i="11"/>
  <c r="CP118" i="11"/>
  <c r="CR118" i="11" s="1"/>
  <c r="CS114" i="1"/>
  <c r="Y114" i="1"/>
  <c r="W118" i="1"/>
  <c r="X114" i="11"/>
  <c r="CB114" i="11" s="1"/>
  <c r="V118" i="11"/>
  <c r="CW12" i="11"/>
  <c r="CQ75" i="11"/>
  <c r="CQ76" i="11"/>
  <c r="CO118" i="11"/>
  <c r="CQ118" i="11" s="1"/>
  <c r="CQ114" i="11"/>
  <c r="AZ87" i="10"/>
  <c r="AZ77" i="10" s="1"/>
  <c r="AU74" i="11"/>
  <c r="DK9" i="11"/>
  <c r="AQ75" i="11"/>
  <c r="AQ76" i="11"/>
  <c r="DE87" i="11"/>
  <c r="AQ77" i="11"/>
  <c r="AV74" i="11"/>
  <c r="DL9" i="11"/>
  <c r="AR75" i="11"/>
  <c r="AR76" i="11"/>
  <c r="AU87" i="11"/>
  <c r="AR77" i="11"/>
  <c r="CW114" i="1"/>
  <c r="CX114" i="1"/>
  <c r="AU87" i="10"/>
  <c r="Q77" i="10"/>
  <c r="BD92" i="10"/>
  <c r="Y92" i="10"/>
  <c r="W91" i="10"/>
  <c r="BD91" i="10" s="1"/>
  <c r="BD11" i="10"/>
  <c r="Y11" i="10"/>
  <c r="W10" i="10"/>
  <c r="BD94" i="10"/>
  <c r="Y94" i="10"/>
  <c r="BG94" i="10" s="1"/>
  <c r="BD55" i="10"/>
  <c r="Y55" i="10"/>
  <c r="W47" i="10"/>
  <c r="BD47" i="10" s="1"/>
  <c r="BD40" i="10"/>
  <c r="Y40" i="10"/>
  <c r="BG40" i="10" s="1"/>
  <c r="BD53" i="10"/>
  <c r="Y53" i="10"/>
  <c r="BG53" i="10" s="1"/>
  <c r="BD58" i="10"/>
  <c r="Y58" i="10"/>
  <c r="BG58" i="10" s="1"/>
  <c r="BD61" i="10"/>
  <c r="Y61" i="10"/>
  <c r="BG61" i="10" s="1"/>
  <c r="BD13" i="10"/>
  <c r="Y13" i="10"/>
  <c r="BG13" i="10" s="1"/>
  <c r="BD15" i="10"/>
  <c r="Y15" i="10"/>
  <c r="BG15" i="10" s="1"/>
  <c r="BD17" i="10"/>
  <c r="Y17" i="10"/>
  <c r="BG17" i="10" s="1"/>
  <c r="BD19" i="10"/>
  <c r="Y19" i="10"/>
  <c r="BG19" i="10" s="1"/>
  <c r="BD21" i="10"/>
  <c r="Y21" i="10"/>
  <c r="BG21" i="10" s="1"/>
  <c r="BD23" i="10"/>
  <c r="Y23" i="10"/>
  <c r="BG23" i="10" s="1"/>
  <c r="BD25" i="10"/>
  <c r="Y25" i="10"/>
  <c r="BG25" i="10" s="1"/>
  <c r="X114" i="10"/>
  <c r="Y114" i="10" s="1"/>
  <c r="BB114" i="10"/>
  <c r="BC114" i="10" s="1"/>
  <c r="BD42" i="10"/>
  <c r="Y42" i="10"/>
  <c r="BG42" i="10" s="1"/>
  <c r="BD43" i="10"/>
  <c r="Y43" i="10"/>
  <c r="BG43" i="10" s="1"/>
  <c r="BD44" i="10"/>
  <c r="Y44" i="10"/>
  <c r="BG44" i="10" s="1"/>
  <c r="BD45" i="10"/>
  <c r="Y45" i="10"/>
  <c r="BG45" i="10" s="1"/>
  <c r="BD83" i="10"/>
  <c r="Y83" i="10"/>
  <c r="BG83" i="10" s="1"/>
  <c r="BF86" i="10"/>
  <c r="BF84" i="10" s="1"/>
  <c r="BD95" i="10"/>
  <c r="Y95" i="10"/>
  <c r="BG95" i="10" s="1"/>
  <c r="BD96" i="10"/>
  <c r="Y96" i="10"/>
  <c r="BG96" i="10" s="1"/>
  <c r="BD12" i="10"/>
  <c r="Y12" i="10"/>
  <c r="BG12" i="10" s="1"/>
  <c r="BD14" i="10"/>
  <c r="Y14" i="10"/>
  <c r="BG14" i="10" s="1"/>
  <c r="BD16" i="10"/>
  <c r="Y16" i="10"/>
  <c r="BG16" i="10" s="1"/>
  <c r="BD18" i="10"/>
  <c r="Y18" i="10"/>
  <c r="BG18" i="10" s="1"/>
  <c r="BD20" i="10"/>
  <c r="Y20" i="10"/>
  <c r="BG20" i="10" s="1"/>
  <c r="BD22" i="10"/>
  <c r="Y22" i="10"/>
  <c r="BG22" i="10" s="1"/>
  <c r="BD24" i="10"/>
  <c r="Y24" i="10"/>
  <c r="BG24" i="10" s="1"/>
  <c r="BD26" i="10"/>
  <c r="Y26" i="10"/>
  <c r="BG26" i="10" s="1"/>
  <c r="BD29" i="10"/>
  <c r="Y29" i="10"/>
  <c r="BG29" i="10" s="1"/>
  <c r="BD31" i="10"/>
  <c r="Y31" i="10"/>
  <c r="BG31" i="10" s="1"/>
  <c r="BD33" i="10"/>
  <c r="Y33" i="10"/>
  <c r="BG33" i="10" s="1"/>
  <c r="BD35" i="10"/>
  <c r="Y35" i="10"/>
  <c r="BG35" i="10" s="1"/>
  <c r="BA78" i="10"/>
  <c r="BD39" i="10"/>
  <c r="Y39" i="10"/>
  <c r="W38" i="10"/>
  <c r="BC9" i="10"/>
  <c r="BC74" i="10" s="1"/>
  <c r="BC75" i="10" s="1"/>
  <c r="BD56" i="10"/>
  <c r="Y56" i="10"/>
  <c r="BG56" i="10" s="1"/>
  <c r="BD80" i="10"/>
  <c r="Y80" i="10"/>
  <c r="BG80" i="10" s="1"/>
  <c r="BD93" i="10"/>
  <c r="Y93" i="10"/>
  <c r="BG93" i="10" s="1"/>
  <c r="BD97" i="10"/>
  <c r="Y97" i="10"/>
  <c r="BG97" i="10" s="1"/>
  <c r="BD98" i="10"/>
  <c r="Y98" i="10"/>
  <c r="BG98" i="10" s="1"/>
  <c r="BD99" i="10"/>
  <c r="Y99" i="10"/>
  <c r="BG99" i="10" s="1"/>
  <c r="BD100" i="10"/>
  <c r="Y100" i="10"/>
  <c r="BG100" i="10" s="1"/>
  <c r="BD128" i="10"/>
  <c r="BG128" i="10"/>
  <c r="BD30" i="10"/>
  <c r="Y30" i="10"/>
  <c r="BG30" i="10" s="1"/>
  <c r="BD32" i="10"/>
  <c r="Y32" i="10"/>
  <c r="BG32" i="10" s="1"/>
  <c r="BD34" i="10"/>
  <c r="Y34" i="10"/>
  <c r="BG34" i="10" s="1"/>
  <c r="BD36" i="10"/>
  <c r="Y36" i="10"/>
  <c r="BG36" i="10" s="1"/>
  <c r="Q75" i="10"/>
  <c r="Q76" i="10"/>
  <c r="BD28" i="10"/>
  <c r="Y28" i="10"/>
  <c r="W27" i="10"/>
  <c r="BD27" i="10" s="1"/>
  <c r="AX37" i="10"/>
  <c r="S87" i="10"/>
  <c r="BA10" i="10"/>
  <c r="U9" i="10"/>
  <c r="BD82" i="10"/>
  <c r="Y82" i="10"/>
  <c r="W81" i="10"/>
  <c r="BD81" i="10" s="1"/>
  <c r="BD79" i="10"/>
  <c r="Y79" i="10"/>
  <c r="W78" i="10"/>
  <c r="BA38" i="10"/>
  <c r="U37" i="10"/>
  <c r="BF9" i="10"/>
  <c r="S74" i="10"/>
  <c r="AX9" i="10"/>
  <c r="BD85" i="10"/>
  <c r="Y85" i="10"/>
  <c r="W84" i="10"/>
  <c r="BD84" i="10" s="1"/>
  <c r="BD86" i="10"/>
  <c r="Y86" i="10"/>
  <c r="AZ76" i="10"/>
  <c r="AX37" i="9"/>
  <c r="S87" i="9"/>
  <c r="BD82" i="9"/>
  <c r="Y82" i="9"/>
  <c r="W81" i="9"/>
  <c r="BD81" i="9" s="1"/>
  <c r="BF9" i="9"/>
  <c r="BF74" i="9" s="1"/>
  <c r="BF75" i="9" s="1"/>
  <c r="S74" i="9"/>
  <c r="AX9" i="9"/>
  <c r="BD79" i="9"/>
  <c r="Y79" i="9"/>
  <c r="W78" i="9"/>
  <c r="BD39" i="9"/>
  <c r="Y39" i="9"/>
  <c r="W38" i="9"/>
  <c r="BD92" i="9"/>
  <c r="Y92" i="9"/>
  <c r="W91" i="9"/>
  <c r="BD91" i="9" s="1"/>
  <c r="BD94" i="9"/>
  <c r="Y94" i="9"/>
  <c r="BG94" i="9" s="1"/>
  <c r="BA10" i="9"/>
  <c r="U9" i="9"/>
  <c r="BD83" i="9"/>
  <c r="Y83" i="9"/>
  <c r="BG83" i="9" s="1"/>
  <c r="BF86" i="9"/>
  <c r="BD95" i="9"/>
  <c r="Y95" i="9"/>
  <c r="BG95" i="9" s="1"/>
  <c r="BD96" i="9"/>
  <c r="Y96" i="9"/>
  <c r="BG96" i="9" s="1"/>
  <c r="BD13" i="9"/>
  <c r="Y13" i="9"/>
  <c r="BG13" i="9" s="1"/>
  <c r="BD17" i="9"/>
  <c r="Y17" i="9"/>
  <c r="BG17" i="9" s="1"/>
  <c r="BD19" i="9"/>
  <c r="Y19" i="9"/>
  <c r="BG19" i="9" s="1"/>
  <c r="BD21" i="9"/>
  <c r="Y21" i="9"/>
  <c r="BG21" i="9" s="1"/>
  <c r="BD23" i="9"/>
  <c r="Y23" i="9"/>
  <c r="BG23" i="9" s="1"/>
  <c r="BD25" i="9"/>
  <c r="Y25" i="9"/>
  <c r="BG25" i="9" s="1"/>
  <c r="AU87" i="9"/>
  <c r="Q77" i="9"/>
  <c r="BD85" i="9"/>
  <c r="Y85" i="9"/>
  <c r="W84" i="9"/>
  <c r="BD84" i="9" s="1"/>
  <c r="BD86" i="9"/>
  <c r="Y86" i="9"/>
  <c r="BC9" i="9"/>
  <c r="BC74" i="9" s="1"/>
  <c r="BC75" i="9" s="1"/>
  <c r="BD93" i="9"/>
  <c r="Y93" i="9"/>
  <c r="BG93" i="9" s="1"/>
  <c r="BD97" i="9"/>
  <c r="Y97" i="9"/>
  <c r="BG97" i="9" s="1"/>
  <c r="BD98" i="9"/>
  <c r="Y98" i="9"/>
  <c r="BG98" i="9" s="1"/>
  <c r="BD99" i="9"/>
  <c r="Y99" i="9"/>
  <c r="BG99" i="9" s="1"/>
  <c r="BD100" i="9"/>
  <c r="Y100" i="9"/>
  <c r="BG100" i="9" s="1"/>
  <c r="BD131" i="9"/>
  <c r="BG131" i="9"/>
  <c r="BD30" i="9"/>
  <c r="Y30" i="9"/>
  <c r="BG30" i="9" s="1"/>
  <c r="BD32" i="9"/>
  <c r="Y32" i="9"/>
  <c r="BG32" i="9" s="1"/>
  <c r="BD34" i="9"/>
  <c r="Y34" i="9"/>
  <c r="BG34" i="9" s="1"/>
  <c r="BD36" i="9"/>
  <c r="Y36" i="9"/>
  <c r="BG36" i="9" s="1"/>
  <c r="X114" i="9"/>
  <c r="Y114" i="9" s="1"/>
  <c r="AY118" i="9"/>
  <c r="AZ118" i="9" s="1"/>
  <c r="BB114" i="9"/>
  <c r="BC114" i="9" s="1"/>
  <c r="BD42" i="9"/>
  <c r="Y42" i="9"/>
  <c r="BG42" i="9" s="1"/>
  <c r="BD43" i="9"/>
  <c r="Y43" i="9"/>
  <c r="BG43" i="9" s="1"/>
  <c r="BD44" i="9"/>
  <c r="Y44" i="9"/>
  <c r="BG44" i="9" s="1"/>
  <c r="BD45" i="9"/>
  <c r="Y45" i="9"/>
  <c r="BG45" i="9" s="1"/>
  <c r="BD40" i="9"/>
  <c r="Y40" i="9"/>
  <c r="BG40" i="9" s="1"/>
  <c r="BD53" i="9"/>
  <c r="Y53" i="9"/>
  <c r="BG53" i="9" s="1"/>
  <c r="BD58" i="9"/>
  <c r="Y58" i="9"/>
  <c r="BG58" i="9" s="1"/>
  <c r="BD61" i="9"/>
  <c r="Y61" i="9"/>
  <c r="BG61" i="9" s="1"/>
  <c r="BA78" i="9"/>
  <c r="BA38" i="9"/>
  <c r="U37" i="9"/>
  <c r="BD80" i="9"/>
  <c r="Y80" i="9"/>
  <c r="BG80" i="9" s="1"/>
  <c r="BD56" i="9"/>
  <c r="Y56" i="9"/>
  <c r="BG56" i="9" s="1"/>
  <c r="BD12" i="9"/>
  <c r="Y12" i="9"/>
  <c r="BG12" i="9" s="1"/>
  <c r="BD14" i="9"/>
  <c r="Y14" i="9"/>
  <c r="BG14" i="9" s="1"/>
  <c r="BD18" i="9"/>
  <c r="Y18" i="9"/>
  <c r="BG18" i="9" s="1"/>
  <c r="BD20" i="9"/>
  <c r="Y20" i="9"/>
  <c r="BG20" i="9" s="1"/>
  <c r="BD22" i="9"/>
  <c r="Y22" i="9"/>
  <c r="BG22" i="9" s="1"/>
  <c r="BD24" i="9"/>
  <c r="Y24" i="9"/>
  <c r="BG24" i="9" s="1"/>
  <c r="BD26" i="9"/>
  <c r="Y26" i="9"/>
  <c r="BG26" i="9" s="1"/>
  <c r="BD29" i="9"/>
  <c r="Y29" i="9"/>
  <c r="BG29" i="9" s="1"/>
  <c r="BD31" i="9"/>
  <c r="Y31" i="9"/>
  <c r="BG31" i="9" s="1"/>
  <c r="BD33" i="9"/>
  <c r="Y33" i="9"/>
  <c r="BG33" i="9" s="1"/>
  <c r="BD35" i="9"/>
  <c r="Y35" i="9"/>
  <c r="BG35" i="9" s="1"/>
  <c r="BD55" i="9"/>
  <c r="Y55" i="9"/>
  <c r="W47" i="9"/>
  <c r="BD47" i="9" s="1"/>
  <c r="Q75" i="9"/>
  <c r="Q76" i="9"/>
  <c r="BD28" i="9"/>
  <c r="Y28" i="9"/>
  <c r="W27" i="9"/>
  <c r="BD27" i="9" s="1"/>
  <c r="BD11" i="9"/>
  <c r="Y11" i="9"/>
  <c r="W10" i="9"/>
  <c r="BF84" i="9"/>
  <c r="AZ74" i="9"/>
  <c r="BD55" i="8"/>
  <c r="Y55" i="8"/>
  <c r="W47" i="8"/>
  <c r="BD47" i="8" s="1"/>
  <c r="BD56" i="8"/>
  <c r="Y56" i="8"/>
  <c r="BG56" i="8" s="1"/>
  <c r="BD12" i="8"/>
  <c r="Y12" i="8"/>
  <c r="BG12" i="8" s="1"/>
  <c r="BD13" i="8"/>
  <c r="Y13" i="8"/>
  <c r="BG13" i="8" s="1"/>
  <c r="BD17" i="8"/>
  <c r="Y17" i="8"/>
  <c r="BG17" i="8" s="1"/>
  <c r="BD19" i="8"/>
  <c r="Y19" i="8"/>
  <c r="BG19" i="8" s="1"/>
  <c r="BD20" i="8"/>
  <c r="Y20" i="8"/>
  <c r="BG20" i="8" s="1"/>
  <c r="BD23" i="8"/>
  <c r="Y23" i="8"/>
  <c r="BG23" i="8" s="1"/>
  <c r="BC9" i="8"/>
  <c r="BC74" i="8" s="1"/>
  <c r="BC75" i="8" s="1"/>
  <c r="AY118" i="8"/>
  <c r="AZ118" i="8" s="1"/>
  <c r="BB114" i="8"/>
  <c r="BC114" i="8" s="1"/>
  <c r="BD94" i="8"/>
  <c r="Y94" i="8"/>
  <c r="BG94" i="8" s="1"/>
  <c r="BD42" i="8"/>
  <c r="Y42" i="8"/>
  <c r="BG42" i="8" s="1"/>
  <c r="BD43" i="8"/>
  <c r="Y43" i="8"/>
  <c r="BG43" i="8" s="1"/>
  <c r="BD44" i="8"/>
  <c r="Y44" i="8"/>
  <c r="BG44" i="8" s="1"/>
  <c r="BD45" i="8"/>
  <c r="Y45" i="8"/>
  <c r="BG45" i="8" s="1"/>
  <c r="BD29" i="8"/>
  <c r="Y29" i="8"/>
  <c r="BG29" i="8" s="1"/>
  <c r="BD30" i="8"/>
  <c r="Y30" i="8"/>
  <c r="BG30" i="8" s="1"/>
  <c r="BD31" i="8"/>
  <c r="Y31" i="8"/>
  <c r="BG31" i="8" s="1"/>
  <c r="BD32" i="8"/>
  <c r="Y32" i="8"/>
  <c r="BG32" i="8" s="1"/>
  <c r="BD33" i="8"/>
  <c r="Y33" i="8"/>
  <c r="BG33" i="8" s="1"/>
  <c r="BD34" i="8"/>
  <c r="Y34" i="8"/>
  <c r="BG34" i="8" s="1"/>
  <c r="BD35" i="8"/>
  <c r="Y35" i="8"/>
  <c r="BG35" i="8" s="1"/>
  <c r="BD36" i="8"/>
  <c r="Y36" i="8"/>
  <c r="BG36" i="8" s="1"/>
  <c r="BD39" i="8"/>
  <c r="Y39" i="8"/>
  <c r="W38" i="8"/>
  <c r="S74" i="8"/>
  <c r="AX9" i="8"/>
  <c r="BD79" i="8"/>
  <c r="Y79" i="8"/>
  <c r="W78" i="8"/>
  <c r="BD25" i="8"/>
  <c r="Y25" i="8"/>
  <c r="BG25" i="8" s="1"/>
  <c r="BD26" i="8"/>
  <c r="Y26" i="8"/>
  <c r="BG26" i="8" s="1"/>
  <c r="BD82" i="8"/>
  <c r="Y82" i="8"/>
  <c r="W81" i="8"/>
  <c r="BD81" i="8" s="1"/>
  <c r="AU87" i="8"/>
  <c r="Q77" i="8"/>
  <c r="Q75" i="8"/>
  <c r="Q76" i="8"/>
  <c r="BD85" i="8"/>
  <c r="Y85" i="8"/>
  <c r="W84" i="8"/>
  <c r="BD84" i="8" s="1"/>
  <c r="BD86" i="8"/>
  <c r="Y86" i="8"/>
  <c r="AX37" i="8"/>
  <c r="S87" i="8"/>
  <c r="BA10" i="8"/>
  <c r="U9" i="8"/>
  <c r="BD93" i="8"/>
  <c r="Y93" i="8"/>
  <c r="BG93" i="8" s="1"/>
  <c r="BD98" i="8"/>
  <c r="Y98" i="8"/>
  <c r="BG98" i="8" s="1"/>
  <c r="BD99" i="8"/>
  <c r="Y99" i="8"/>
  <c r="BG99" i="8" s="1"/>
  <c r="BD100" i="8"/>
  <c r="Y100" i="8"/>
  <c r="BG100" i="8" s="1"/>
  <c r="BD131" i="8"/>
  <c r="BG131" i="8"/>
  <c r="BD61" i="8"/>
  <c r="Y61" i="8"/>
  <c r="BG61" i="8" s="1"/>
  <c r="BD80" i="8"/>
  <c r="Y80" i="8"/>
  <c r="BG80" i="8" s="1"/>
  <c r="BD83" i="8"/>
  <c r="Y83" i="8"/>
  <c r="BG83" i="8" s="1"/>
  <c r="BD95" i="8"/>
  <c r="Y95" i="8"/>
  <c r="BG95" i="8" s="1"/>
  <c r="BF9" i="8"/>
  <c r="BA38" i="8"/>
  <c r="U37" i="8"/>
  <c r="BF86" i="8"/>
  <c r="BD96" i="8"/>
  <c r="Y96" i="8"/>
  <c r="BG96" i="8" s="1"/>
  <c r="BD14" i="8"/>
  <c r="Y14" i="8"/>
  <c r="BG14" i="8" s="1"/>
  <c r="BD18" i="8"/>
  <c r="Y18" i="8"/>
  <c r="BG18" i="8" s="1"/>
  <c r="BD21" i="8"/>
  <c r="Y21" i="8"/>
  <c r="BG21" i="8" s="1"/>
  <c r="BD22" i="8"/>
  <c r="Y22" i="8"/>
  <c r="BG22" i="8" s="1"/>
  <c r="BD24" i="8"/>
  <c r="Y24" i="8"/>
  <c r="BG24" i="8" s="1"/>
  <c r="BA78" i="8"/>
  <c r="BD92" i="8"/>
  <c r="Y92" i="8"/>
  <c r="W91" i="8"/>
  <c r="BD91" i="8" s="1"/>
  <c r="BD97" i="8"/>
  <c r="Y97" i="8"/>
  <c r="BG97" i="8" s="1"/>
  <c r="BD28" i="8"/>
  <c r="Y28" i="8"/>
  <c r="W27" i="8"/>
  <c r="BD27" i="8" s="1"/>
  <c r="BD40" i="8"/>
  <c r="Y40" i="8"/>
  <c r="BG40" i="8" s="1"/>
  <c r="BD53" i="8"/>
  <c r="Y53" i="8"/>
  <c r="BG53" i="8" s="1"/>
  <c r="BD58" i="8"/>
  <c r="Y58" i="8"/>
  <c r="BG58" i="8" s="1"/>
  <c r="BD11" i="8"/>
  <c r="Y11" i="8"/>
  <c r="W10" i="8"/>
  <c r="AZ74" i="8"/>
  <c r="BF84" i="8"/>
  <c r="AV71" i="5"/>
  <c r="AR70" i="5"/>
  <c r="DF71" i="5"/>
  <c r="AU90" i="5"/>
  <c r="DK90" i="5" s="1"/>
  <c r="DE90" i="5"/>
  <c r="AO64" i="5"/>
  <c r="AO65" i="5"/>
  <c r="AM36" i="5"/>
  <c r="AQ14" i="5"/>
  <c r="CY14" i="5"/>
  <c r="AV17" i="5"/>
  <c r="DL17" i="5" s="1"/>
  <c r="DF17" i="5"/>
  <c r="AV22" i="5"/>
  <c r="DL22" i="5" s="1"/>
  <c r="DF22" i="5"/>
  <c r="AA64" i="5"/>
  <c r="AA65" i="5"/>
  <c r="AF64" i="5"/>
  <c r="AF65" i="5"/>
  <c r="DI8" i="5"/>
  <c r="DF81" i="5"/>
  <c r="AV81" i="5"/>
  <c r="AR80" i="5"/>
  <c r="DE84" i="5"/>
  <c r="AU84" i="5"/>
  <c r="DK84" i="5" s="1"/>
  <c r="DE13" i="5"/>
  <c r="AU13" i="5"/>
  <c r="DK13" i="5" s="1"/>
  <c r="DF18" i="5"/>
  <c r="AV18" i="5"/>
  <c r="DL18" i="5" s="1"/>
  <c r="CY21" i="5"/>
  <c r="AQ21" i="5"/>
  <c r="DF23" i="5"/>
  <c r="AV23" i="5"/>
  <c r="DL23" i="5" s="1"/>
  <c r="DE34" i="5"/>
  <c r="AU34" i="5"/>
  <c r="DK34" i="5" s="1"/>
  <c r="AE63" i="5"/>
  <c r="CM8" i="5"/>
  <c r="DD8" i="5"/>
  <c r="DD63" i="5" s="1"/>
  <c r="DD64" i="5" s="1"/>
  <c r="DE11" i="5"/>
  <c r="AU11" i="5"/>
  <c r="DK11" i="5" s="1"/>
  <c r="CC99" i="5"/>
  <c r="CE98" i="5"/>
  <c r="CY67" i="5"/>
  <c r="CS36" i="5"/>
  <c r="AJ63" i="5"/>
  <c r="CT8" i="5"/>
  <c r="E99" i="5"/>
  <c r="DV9" i="5"/>
  <c r="DV65" i="5" s="1"/>
  <c r="DU9" i="5"/>
  <c r="DU65" i="5" s="1"/>
  <c r="BA9" i="5"/>
  <c r="BA65" i="5" s="1"/>
  <c r="E8" i="5"/>
  <c r="AV55" i="5"/>
  <c r="DL55" i="5" s="1"/>
  <c r="DF55" i="5"/>
  <c r="CY12" i="5"/>
  <c r="AQ12" i="5"/>
  <c r="DI81" i="5"/>
  <c r="DI80" i="5" s="1"/>
  <c r="DC80" i="5"/>
  <c r="DJ81" i="5"/>
  <c r="DJ80" i="5" s="1"/>
  <c r="DD80" i="5"/>
  <c r="DE81" i="5"/>
  <c r="AU81" i="5"/>
  <c r="AQ80" i="5"/>
  <c r="DF83" i="5"/>
  <c r="AV83" i="5"/>
  <c r="DL83" i="5" s="1"/>
  <c r="DC73" i="5"/>
  <c r="DI74" i="5"/>
  <c r="DE82" i="5"/>
  <c r="AU82" i="5"/>
  <c r="DK82" i="5" s="1"/>
  <c r="DE85" i="5"/>
  <c r="AU85" i="5"/>
  <c r="DK85" i="5" s="1"/>
  <c r="CY87" i="5"/>
  <c r="AQ87" i="5"/>
  <c r="DF111" i="5"/>
  <c r="AV111" i="5"/>
  <c r="DL111" i="5" s="1"/>
  <c r="AU60" i="5"/>
  <c r="DK60" i="5" s="1"/>
  <c r="DE60" i="5"/>
  <c r="DF75" i="5"/>
  <c r="AV75" i="5"/>
  <c r="CY10" i="5"/>
  <c r="AQ10" i="5"/>
  <c r="AM9" i="5"/>
  <c r="CZ37" i="5"/>
  <c r="AN36" i="5"/>
  <c r="AV38" i="5"/>
  <c r="DF38" i="5"/>
  <c r="AR37" i="5"/>
  <c r="DE27" i="5"/>
  <c r="AU27" i="5"/>
  <c r="AQ26" i="5"/>
  <c r="DE26" i="5" s="1"/>
  <c r="CZ73" i="5"/>
  <c r="AE76" i="5"/>
  <c r="CY19" i="5"/>
  <c r="AQ19" i="5"/>
  <c r="AQ37" i="5"/>
  <c r="AU38" i="5"/>
  <c r="DE71" i="5"/>
  <c r="AU71" i="5"/>
  <c r="AQ70" i="5"/>
  <c r="DE70" i="5" s="1"/>
  <c r="DE83" i="5"/>
  <c r="AU83" i="5"/>
  <c r="DK83" i="5" s="1"/>
  <c r="DE43" i="5"/>
  <c r="AU43" i="5"/>
  <c r="DK43" i="5" s="1"/>
  <c r="DE44" i="5"/>
  <c r="AU44" i="5"/>
  <c r="DK44" i="5" s="1"/>
  <c r="DF52" i="5"/>
  <c r="AV52" i="5"/>
  <c r="DL52" i="5" s="1"/>
  <c r="DF60" i="5"/>
  <c r="AV60" i="5"/>
  <c r="DL60" i="5" s="1"/>
  <c r="DE72" i="5"/>
  <c r="AU72" i="5"/>
  <c r="DK72" i="5" s="1"/>
  <c r="CY18" i="5"/>
  <c r="AQ18" i="5"/>
  <c r="AU54" i="5"/>
  <c r="AQ46" i="5"/>
  <c r="DE46" i="5" s="1"/>
  <c r="DE54" i="5"/>
  <c r="DF27" i="5"/>
  <c r="AV27" i="5"/>
  <c r="AR26" i="5"/>
  <c r="DF26" i="5" s="1"/>
  <c r="DC8" i="5"/>
  <c r="DI75" i="5"/>
  <c r="DJ75" i="5"/>
  <c r="DJ73" i="5" s="1"/>
  <c r="DF84" i="5"/>
  <c r="AV84" i="5"/>
  <c r="DL84" i="5" s="1"/>
  <c r="DF86" i="5"/>
  <c r="AV86" i="5"/>
  <c r="DL86" i="5" s="1"/>
  <c r="CN76" i="5"/>
  <c r="AF66" i="5"/>
  <c r="DF82" i="5"/>
  <c r="AV82" i="5"/>
  <c r="DL82" i="5" s="1"/>
  <c r="DF85" i="5"/>
  <c r="AV85" i="5"/>
  <c r="DL85" i="5" s="1"/>
  <c r="DE86" i="5"/>
  <c r="AU86" i="5"/>
  <c r="DK86" i="5" s="1"/>
  <c r="DE111" i="5"/>
  <c r="AU111" i="5"/>
  <c r="DK111" i="5" s="1"/>
  <c r="DE28" i="5"/>
  <c r="AU28" i="5"/>
  <c r="DK28" i="5" s="1"/>
  <c r="DF12" i="5"/>
  <c r="AV12" i="5"/>
  <c r="DL12" i="5" s="1"/>
  <c r="CY15" i="5"/>
  <c r="AQ15" i="5"/>
  <c r="CY17" i="5"/>
  <c r="AQ17" i="5"/>
  <c r="CY22" i="5"/>
  <c r="AQ22" i="5"/>
  <c r="DE30" i="5"/>
  <c r="AU30" i="5"/>
  <c r="DK30" i="5" s="1"/>
  <c r="DF31" i="5"/>
  <c r="AV31" i="5"/>
  <c r="DL31" i="5" s="1"/>
  <c r="DF32" i="5"/>
  <c r="AV32" i="5"/>
  <c r="DL32" i="5" s="1"/>
  <c r="DE33" i="5"/>
  <c r="AU33" i="5"/>
  <c r="DK33" i="5" s="1"/>
  <c r="DE35" i="5"/>
  <c r="AU35" i="5"/>
  <c r="DK35" i="5" s="1"/>
  <c r="DE41" i="5"/>
  <c r="AU41" i="5"/>
  <c r="DK41" i="5" s="1"/>
  <c r="DF42" i="5"/>
  <c r="AV42" i="5"/>
  <c r="DL42" i="5" s="1"/>
  <c r="DE55" i="5"/>
  <c r="AU55" i="5"/>
  <c r="DK55" i="5" s="1"/>
  <c r="DF19" i="5"/>
  <c r="AV19" i="5"/>
  <c r="DL19" i="5" s="1"/>
  <c r="DE24" i="5"/>
  <c r="AU24" i="5"/>
  <c r="DK24" i="5" s="1"/>
  <c r="DF29" i="5"/>
  <c r="AV29" i="5"/>
  <c r="DL29" i="5" s="1"/>
  <c r="DE31" i="5"/>
  <c r="AU31" i="5"/>
  <c r="DK31" i="5" s="1"/>
  <c r="DF33" i="5"/>
  <c r="AV33" i="5"/>
  <c r="DL33" i="5" s="1"/>
  <c r="DF69" i="5"/>
  <c r="AV69" i="5"/>
  <c r="DL69" i="5" s="1"/>
  <c r="DE29" i="5"/>
  <c r="AU29" i="5"/>
  <c r="DK29" i="5" s="1"/>
  <c r="DF39" i="5"/>
  <c r="AV39" i="5"/>
  <c r="DL39" i="5" s="1"/>
  <c r="DE16" i="5"/>
  <c r="AU16" i="5"/>
  <c r="DK16" i="5" s="1"/>
  <c r="DE23" i="5"/>
  <c r="AU23" i="5"/>
  <c r="DK23" i="5" s="1"/>
  <c r="DE57" i="5"/>
  <c r="AU57" i="5"/>
  <c r="DK57" i="5" s="1"/>
  <c r="DE25" i="5"/>
  <c r="AU25" i="5"/>
  <c r="DK25" i="5" s="1"/>
  <c r="CY20" i="5"/>
  <c r="AQ20" i="5"/>
  <c r="DJ8" i="5"/>
  <c r="DJ63" i="5" s="1"/>
  <c r="DJ64" i="5" s="1"/>
  <c r="DF11" i="5"/>
  <c r="AV11" i="5"/>
  <c r="DL11" i="5" s="1"/>
  <c r="DF34" i="5"/>
  <c r="AV34" i="5"/>
  <c r="DL34" i="5" s="1"/>
  <c r="DE39" i="5"/>
  <c r="AU39" i="5"/>
  <c r="DK39" i="5" s="1"/>
  <c r="DE42" i="5"/>
  <c r="AU42" i="5"/>
  <c r="DK42" i="5" s="1"/>
  <c r="DD70" i="5"/>
  <c r="DJ71" i="5"/>
  <c r="DJ70" i="5" s="1"/>
  <c r="CQ64" i="5"/>
  <c r="CQ65" i="5"/>
  <c r="DL68" i="5"/>
  <c r="DF54" i="5"/>
  <c r="AV54" i="5"/>
  <c r="AR46" i="5"/>
  <c r="DF46" i="5" s="1"/>
  <c r="AQ73" i="5"/>
  <c r="DE74" i="5"/>
  <c r="AU74" i="5"/>
  <c r="DE68" i="5"/>
  <c r="AU68" i="5"/>
  <c r="AQ67" i="5"/>
  <c r="DE75" i="5"/>
  <c r="AU75" i="5"/>
  <c r="AV16" i="5"/>
  <c r="DL16" i="5" s="1"/>
  <c r="DF16" i="5"/>
  <c r="AV21" i="5"/>
  <c r="DL21" i="5" s="1"/>
  <c r="DF21" i="5"/>
  <c r="AR9" i="5"/>
  <c r="DF10" i="5"/>
  <c r="AV10" i="5"/>
  <c r="CZ9" i="5"/>
  <c r="CZ65" i="5" s="1"/>
  <c r="AN8" i="5"/>
  <c r="DC38" i="5"/>
  <c r="CW37" i="5"/>
  <c r="CW36" i="5" s="1"/>
  <c r="CW76" i="5" s="1"/>
  <c r="CW66" i="5" s="1"/>
  <c r="CD99" i="5"/>
  <c r="CF98" i="5"/>
  <c r="DF74" i="5"/>
  <c r="AV74" i="5"/>
  <c r="AR73" i="5"/>
  <c r="AG64" i="5"/>
  <c r="AG65" i="5"/>
  <c r="CS9" i="5"/>
  <c r="CS65" i="5" s="1"/>
  <c r="AI8" i="5"/>
  <c r="CT36" i="5"/>
  <c r="AJ76" i="5"/>
  <c r="AK64" i="5"/>
  <c r="AK65" i="5"/>
  <c r="AR67" i="5"/>
  <c r="DD73" i="5"/>
  <c r="CY80" i="5"/>
  <c r="CX65" i="5"/>
  <c r="DN112" i="1" l="1"/>
  <c r="AX101" i="1"/>
  <c r="DM112" i="1"/>
  <c r="AW101" i="1"/>
  <c r="DD76" i="5"/>
  <c r="BF87" i="8"/>
  <c r="BF77" i="8" s="1"/>
  <c r="BF87" i="9"/>
  <c r="BF77" i="9" s="1"/>
  <c r="DE73" i="5"/>
  <c r="AV67" i="5"/>
  <c r="BF74" i="10"/>
  <c r="BF75" i="10" s="1"/>
  <c r="BF74" i="8"/>
  <c r="BF75" i="8" s="1"/>
  <c r="BC76" i="9"/>
  <c r="BF76" i="9"/>
  <c r="CY114" i="1"/>
  <c r="O114" i="8"/>
  <c r="Z114" i="11"/>
  <c r="Y114" i="11"/>
  <c r="AB114" i="1"/>
  <c r="AA114" i="1"/>
  <c r="CV118" i="11"/>
  <c r="CX118" i="11" s="1"/>
  <c r="CX114" i="11"/>
  <c r="BC76" i="10"/>
  <c r="DB114" i="11"/>
  <c r="DA114" i="11"/>
  <c r="BE114" i="8"/>
  <c r="BF114" i="8" s="1"/>
  <c r="CZ114" i="1"/>
  <c r="DC12" i="11"/>
  <c r="CW75" i="11"/>
  <c r="CW76" i="11"/>
  <c r="DD12" i="11"/>
  <c r="CX76" i="11"/>
  <c r="CX75" i="11"/>
  <c r="CW114" i="11"/>
  <c r="CU118" i="11"/>
  <c r="CW118" i="11" s="1"/>
  <c r="DK87" i="11"/>
  <c r="AU77" i="11"/>
  <c r="AV75" i="11"/>
  <c r="AV76" i="11"/>
  <c r="AU75" i="11"/>
  <c r="AU76" i="11"/>
  <c r="DC114" i="1"/>
  <c r="DD114" i="1"/>
  <c r="BG86" i="10"/>
  <c r="BG85" i="10"/>
  <c r="Y84" i="10"/>
  <c r="BG84" i="10" s="1"/>
  <c r="BG79" i="10"/>
  <c r="Y78" i="10"/>
  <c r="BG82" i="10"/>
  <c r="Y81" i="10"/>
  <c r="BG81" i="10" s="1"/>
  <c r="U74" i="10"/>
  <c r="BA9" i="10"/>
  <c r="AX87" i="10"/>
  <c r="S77" i="10"/>
  <c r="BG39" i="10"/>
  <c r="Y38" i="10"/>
  <c r="BE114" i="10"/>
  <c r="BF114" i="10" s="1"/>
  <c r="Z114" i="10"/>
  <c r="BD114" i="10" s="1"/>
  <c r="BD10" i="10"/>
  <c r="W9" i="10"/>
  <c r="BF87" i="10"/>
  <c r="BF77" i="10" s="1"/>
  <c r="S75" i="10"/>
  <c r="S76" i="10"/>
  <c r="BA37" i="10"/>
  <c r="U87" i="10"/>
  <c r="BD78" i="10"/>
  <c r="BG28" i="10"/>
  <c r="Y27" i="10"/>
  <c r="BG27" i="10" s="1"/>
  <c r="BD38" i="10"/>
  <c r="W37" i="10"/>
  <c r="BG55" i="10"/>
  <c r="Y47" i="10"/>
  <c r="BG47" i="10" s="1"/>
  <c r="BG11" i="10"/>
  <c r="Y10" i="10"/>
  <c r="BG92" i="10"/>
  <c r="Y91" i="10"/>
  <c r="BG91" i="10" s="1"/>
  <c r="BC87" i="10"/>
  <c r="BC77" i="10" s="1"/>
  <c r="BG11" i="9"/>
  <c r="Y10" i="9"/>
  <c r="BG55" i="9"/>
  <c r="Y47" i="9"/>
  <c r="BG47" i="9" s="1"/>
  <c r="BA37" i="9"/>
  <c r="U87" i="9"/>
  <c r="BB118" i="9"/>
  <c r="BC118" i="9" s="1"/>
  <c r="BE114" i="9"/>
  <c r="BF114" i="9" s="1"/>
  <c r="Z114" i="9"/>
  <c r="BD114" i="9" s="1"/>
  <c r="U74" i="9"/>
  <c r="BA9" i="9"/>
  <c r="BG92" i="9"/>
  <c r="Y91" i="9"/>
  <c r="BG91" i="9" s="1"/>
  <c r="BD38" i="9"/>
  <c r="W37" i="9"/>
  <c r="BG79" i="9"/>
  <c r="Y78" i="9"/>
  <c r="BG82" i="9"/>
  <c r="Y81" i="9"/>
  <c r="BG81" i="9" s="1"/>
  <c r="AX87" i="9"/>
  <c r="S77" i="9"/>
  <c r="BC87" i="9"/>
  <c r="BC77" i="9" s="1"/>
  <c r="AZ75" i="9"/>
  <c r="AZ76" i="9"/>
  <c r="BD10" i="9"/>
  <c r="W9" i="9"/>
  <c r="BG28" i="9"/>
  <c r="Y27" i="9"/>
  <c r="BG27" i="9" s="1"/>
  <c r="BG86" i="9"/>
  <c r="BG85" i="9"/>
  <c r="Y84" i="9"/>
  <c r="BG84" i="9" s="1"/>
  <c r="BG39" i="9"/>
  <c r="Y38" i="9"/>
  <c r="BD78" i="9"/>
  <c r="S75" i="9"/>
  <c r="S76" i="9"/>
  <c r="BG11" i="8"/>
  <c r="Y10" i="8"/>
  <c r="BG92" i="8"/>
  <c r="Y91" i="8"/>
  <c r="BG91" i="8" s="1"/>
  <c r="BA37" i="8"/>
  <c r="U87" i="8"/>
  <c r="U74" i="8"/>
  <c r="BA9" i="8"/>
  <c r="BG82" i="8"/>
  <c r="Y81" i="8"/>
  <c r="BG81" i="8" s="1"/>
  <c r="BD78" i="8"/>
  <c r="S75" i="8"/>
  <c r="S76" i="8"/>
  <c r="BG39" i="8"/>
  <c r="Y38" i="8"/>
  <c r="BB118" i="8"/>
  <c r="BC118" i="8" s="1"/>
  <c r="BG55" i="8"/>
  <c r="Y47" i="8"/>
  <c r="BG47" i="8" s="1"/>
  <c r="AZ75" i="8"/>
  <c r="AZ76" i="8"/>
  <c r="BD10" i="8"/>
  <c r="W9" i="8"/>
  <c r="BG28" i="8"/>
  <c r="Y27" i="8"/>
  <c r="BG27" i="8" s="1"/>
  <c r="AX87" i="8"/>
  <c r="S77" i="8"/>
  <c r="BG86" i="8"/>
  <c r="BG85" i="8"/>
  <c r="Y84" i="8"/>
  <c r="BG84" i="8" s="1"/>
  <c r="BG79" i="8"/>
  <c r="Y78" i="8"/>
  <c r="BD38" i="8"/>
  <c r="W37" i="8"/>
  <c r="BC87" i="8"/>
  <c r="BC77" i="8" s="1"/>
  <c r="BC76" i="8"/>
  <c r="DF67" i="5"/>
  <c r="DI38" i="5"/>
  <c r="DI37" i="5" s="1"/>
  <c r="DI36" i="5" s="1"/>
  <c r="DI76" i="5" s="1"/>
  <c r="DC37" i="5"/>
  <c r="DC36" i="5" s="1"/>
  <c r="DC76" i="5" s="1"/>
  <c r="DC66" i="5" s="1"/>
  <c r="AV9" i="5"/>
  <c r="DL10" i="5"/>
  <c r="DF9" i="5"/>
  <c r="DF65" i="5" s="1"/>
  <c r="AR8" i="5"/>
  <c r="DE67" i="5"/>
  <c r="DL27" i="5"/>
  <c r="AV26" i="5"/>
  <c r="DL26" i="5" s="1"/>
  <c r="AU46" i="5"/>
  <c r="DK46" i="5" s="1"/>
  <c r="DK54" i="5"/>
  <c r="DK71" i="5"/>
  <c r="AU70" i="5"/>
  <c r="DK70" i="5" s="1"/>
  <c r="AU37" i="5"/>
  <c r="CM76" i="5"/>
  <c r="AE66" i="5"/>
  <c r="CZ36" i="5"/>
  <c r="AN76" i="5"/>
  <c r="CY9" i="5"/>
  <c r="CY65" i="5" s="1"/>
  <c r="AM8" i="5"/>
  <c r="AM76" i="5" s="1"/>
  <c r="DE87" i="5"/>
  <c r="AU87" i="5"/>
  <c r="DK87" i="5" s="1"/>
  <c r="AJ64" i="5"/>
  <c r="AJ65" i="5"/>
  <c r="AE64" i="5"/>
  <c r="AE65" i="5"/>
  <c r="DL81" i="5"/>
  <c r="AV80" i="5"/>
  <c r="DL80" i="5" s="1"/>
  <c r="CY36" i="5"/>
  <c r="AV70" i="5"/>
  <c r="DL70" i="5" s="1"/>
  <c r="DL71" i="5"/>
  <c r="DF73" i="5"/>
  <c r="DD66" i="5"/>
  <c r="DJ65" i="5"/>
  <c r="DE38" i="5"/>
  <c r="DI73" i="5"/>
  <c r="DE80" i="5"/>
  <c r="DD65" i="5"/>
  <c r="CT76" i="5"/>
  <c r="AJ66" i="5"/>
  <c r="AI63" i="5"/>
  <c r="CS8" i="5"/>
  <c r="DL74" i="5"/>
  <c r="AV73" i="5"/>
  <c r="DL73" i="5" s="1"/>
  <c r="CJ98" i="5"/>
  <c r="CH98" i="5"/>
  <c r="AN63" i="5"/>
  <c r="CZ8" i="5"/>
  <c r="DK75" i="5"/>
  <c r="DK68" i="5"/>
  <c r="AU67" i="5"/>
  <c r="AU73" i="5"/>
  <c r="DK73" i="5" s="1"/>
  <c r="DK74" i="5"/>
  <c r="DL54" i="5"/>
  <c r="AV46" i="5"/>
  <c r="DL46" i="5" s="1"/>
  <c r="DL67" i="5"/>
  <c r="DE20" i="5"/>
  <c r="AU20" i="5"/>
  <c r="DK20" i="5" s="1"/>
  <c r="DE22" i="5"/>
  <c r="AU22" i="5"/>
  <c r="DK22" i="5" s="1"/>
  <c r="DE17" i="5"/>
  <c r="AU17" i="5"/>
  <c r="DK17" i="5" s="1"/>
  <c r="AU15" i="5"/>
  <c r="DK15" i="5" s="1"/>
  <c r="DE15" i="5"/>
  <c r="DE18" i="5"/>
  <c r="AU18" i="5"/>
  <c r="DK18" i="5" s="1"/>
  <c r="AQ36" i="5"/>
  <c r="DE19" i="5"/>
  <c r="AU19" i="5"/>
  <c r="DK19" i="5" s="1"/>
  <c r="DK27" i="5"/>
  <c r="AU26" i="5"/>
  <c r="DK26" i="5" s="1"/>
  <c r="DF37" i="5"/>
  <c r="AR36" i="5"/>
  <c r="DL38" i="5"/>
  <c r="AV37" i="5"/>
  <c r="DE10" i="5"/>
  <c r="AU10" i="5"/>
  <c r="AQ9" i="5"/>
  <c r="DL75" i="5"/>
  <c r="DK81" i="5"/>
  <c r="AU80" i="5"/>
  <c r="DK80" i="5" s="1"/>
  <c r="DE12" i="5"/>
  <c r="AU12" i="5"/>
  <c r="DK12" i="5" s="1"/>
  <c r="E63" i="5"/>
  <c r="DV8" i="5"/>
  <c r="DU8" i="5"/>
  <c r="BA8" i="5"/>
  <c r="E76" i="5"/>
  <c r="CI98" i="5"/>
  <c r="CG98" i="5"/>
  <c r="DE21" i="5"/>
  <c r="AU21" i="5"/>
  <c r="DK21" i="5" s="1"/>
  <c r="DE14" i="5"/>
  <c r="AU14" i="5"/>
  <c r="DK14" i="5" s="1"/>
  <c r="DJ76" i="5"/>
  <c r="DJ66" i="5" s="1"/>
  <c r="CW63" i="5"/>
  <c r="AI76" i="5"/>
  <c r="DF80" i="5"/>
  <c r="CY37" i="5"/>
  <c r="DF70" i="5"/>
  <c r="DI63" i="5" l="1"/>
  <c r="BF76" i="10"/>
  <c r="DE37" i="5"/>
  <c r="DC63" i="5"/>
  <c r="BF76" i="8"/>
  <c r="DK38" i="5"/>
  <c r="DH114" i="11"/>
  <c r="DG114" i="11"/>
  <c r="DF114" i="1"/>
  <c r="DI12" i="11"/>
  <c r="DC76" i="11"/>
  <c r="DC75" i="11"/>
  <c r="DA118" i="11"/>
  <c r="DC118" i="11" s="1"/>
  <c r="DC114" i="11"/>
  <c r="AC114" i="1"/>
  <c r="AA118" i="1"/>
  <c r="AA114" i="11"/>
  <c r="CG114" i="11" s="1"/>
  <c r="Y118" i="11"/>
  <c r="P114" i="8"/>
  <c r="DE114" i="1"/>
  <c r="DJ12" i="11"/>
  <c r="DD76" i="11"/>
  <c r="DD75" i="11"/>
  <c r="DB118" i="11"/>
  <c r="DD118" i="11" s="1"/>
  <c r="DD114" i="11"/>
  <c r="AD114" i="1"/>
  <c r="AB118" i="1"/>
  <c r="Z118" i="11"/>
  <c r="AB114" i="11"/>
  <c r="CH114" i="11" s="1"/>
  <c r="DI114" i="1"/>
  <c r="DJ114" i="1"/>
  <c r="BG10" i="10"/>
  <c r="Y9" i="10"/>
  <c r="BD37" i="10"/>
  <c r="W87" i="10"/>
  <c r="BA87" i="10"/>
  <c r="U77" i="10"/>
  <c r="BH114" i="10"/>
  <c r="BG38" i="10"/>
  <c r="Y37" i="10"/>
  <c r="W74" i="10"/>
  <c r="BD9" i="10"/>
  <c r="U75" i="10"/>
  <c r="U76" i="10"/>
  <c r="BG78" i="10"/>
  <c r="BG78" i="9"/>
  <c r="BD37" i="9"/>
  <c r="W87" i="9"/>
  <c r="BG38" i="9"/>
  <c r="Y37" i="9"/>
  <c r="W74" i="9"/>
  <c r="BD9" i="9"/>
  <c r="U75" i="9"/>
  <c r="U76" i="9"/>
  <c r="BE118" i="9"/>
  <c r="BF118" i="9" s="1"/>
  <c r="BH114" i="9"/>
  <c r="BH118" i="9" s="1"/>
  <c r="BA87" i="9"/>
  <c r="U77" i="9"/>
  <c r="BG10" i="9"/>
  <c r="Y9" i="9"/>
  <c r="BD37" i="8"/>
  <c r="W87" i="8"/>
  <c r="BG78" i="8"/>
  <c r="W74" i="8"/>
  <c r="BD9" i="8"/>
  <c r="BA87" i="8"/>
  <c r="U77" i="8"/>
  <c r="BG10" i="8"/>
  <c r="Y9" i="8"/>
  <c r="BE118" i="8"/>
  <c r="BF118" i="8" s="1"/>
  <c r="BH114" i="8"/>
  <c r="BG38" i="8"/>
  <c r="Y37" i="8"/>
  <c r="U75" i="8"/>
  <c r="U76" i="8"/>
  <c r="CW64" i="5"/>
  <c r="CW65" i="5"/>
  <c r="CI99" i="5"/>
  <c r="CK98" i="5"/>
  <c r="DE9" i="5"/>
  <c r="DE65" i="5" s="1"/>
  <c r="AQ8" i="5"/>
  <c r="AQ76" i="5" s="1"/>
  <c r="AN64" i="5"/>
  <c r="AN65" i="5"/>
  <c r="CJ99" i="5"/>
  <c r="CL98" i="5"/>
  <c r="AI64" i="5"/>
  <c r="AI65" i="5"/>
  <c r="CZ76" i="5"/>
  <c r="AN66" i="5"/>
  <c r="DK37" i="5"/>
  <c r="AU36" i="5"/>
  <c r="AR63" i="5"/>
  <c r="DF8" i="5"/>
  <c r="DL9" i="5"/>
  <c r="DL65" i="5" s="1"/>
  <c r="AV8" i="5"/>
  <c r="DI66" i="5"/>
  <c r="CS76" i="5"/>
  <c r="AI66" i="5"/>
  <c r="DC64" i="5"/>
  <c r="DC65" i="5"/>
  <c r="DV76" i="5"/>
  <c r="DU76" i="5"/>
  <c r="BA76" i="5"/>
  <c r="E66" i="5"/>
  <c r="E64" i="5"/>
  <c r="E65" i="5"/>
  <c r="DK10" i="5"/>
  <c r="AU9" i="5"/>
  <c r="DL37" i="5"/>
  <c r="AV36" i="5"/>
  <c r="DF36" i="5"/>
  <c r="AR76" i="5"/>
  <c r="DE36" i="5"/>
  <c r="DK67" i="5"/>
  <c r="DI64" i="5"/>
  <c r="DI65" i="5"/>
  <c r="CY76" i="5"/>
  <c r="AM66" i="5"/>
  <c r="AM63" i="5"/>
  <c r="CY8" i="5"/>
  <c r="DN114" i="11" l="1"/>
  <c r="DN118" i="11" s="1"/>
  <c r="DM114" i="11"/>
  <c r="DM118" i="11" s="1"/>
  <c r="DJ76" i="11"/>
  <c r="DJ75" i="11"/>
  <c r="AD114" i="11"/>
  <c r="AC114" i="11"/>
  <c r="Q114" i="8"/>
  <c r="AU114" i="8" s="1"/>
  <c r="AF114" i="1"/>
  <c r="AE114" i="1"/>
  <c r="DH118" i="11"/>
  <c r="DJ118" i="11" s="1"/>
  <c r="DJ114" i="11"/>
  <c r="DI76" i="11"/>
  <c r="DI75" i="11"/>
  <c r="DI114" i="11"/>
  <c r="DG118" i="11"/>
  <c r="DI118" i="11" s="1"/>
  <c r="BH118" i="8"/>
  <c r="DO114" i="1"/>
  <c r="DP114" i="1"/>
  <c r="W75" i="10"/>
  <c r="W76" i="10"/>
  <c r="BD87" i="10"/>
  <c r="W77" i="10"/>
  <c r="Y74" i="10"/>
  <c r="BG9" i="10"/>
  <c r="BG37" i="10"/>
  <c r="Y87" i="10"/>
  <c r="Y74" i="9"/>
  <c r="BG9" i="9"/>
  <c r="W75" i="9"/>
  <c r="W76" i="9"/>
  <c r="BG37" i="9"/>
  <c r="Y87" i="9"/>
  <c r="BD87" i="9"/>
  <c r="W77" i="9"/>
  <c r="BG37" i="8"/>
  <c r="Y87" i="8"/>
  <c r="Y74" i="8"/>
  <c r="BG9" i="8"/>
  <c r="W75" i="8"/>
  <c r="W76" i="8"/>
  <c r="BD87" i="8"/>
  <c r="W77" i="8"/>
  <c r="DE76" i="5"/>
  <c r="AQ66" i="5"/>
  <c r="DF76" i="5"/>
  <c r="AR66" i="5"/>
  <c r="DL36" i="5"/>
  <c r="AV76" i="5"/>
  <c r="DK9" i="5"/>
  <c r="DK65" i="5" s="1"/>
  <c r="AU8" i="5"/>
  <c r="AU76" i="5" s="1"/>
  <c r="DK36" i="5"/>
  <c r="CP98" i="5"/>
  <c r="CN98" i="5"/>
  <c r="AQ63" i="5"/>
  <c r="DE8" i="5"/>
  <c r="AM64" i="5"/>
  <c r="AM65" i="5"/>
  <c r="AV63" i="5"/>
  <c r="DL8" i="5"/>
  <c r="AR64" i="5"/>
  <c r="AR65" i="5"/>
  <c r="CM98" i="5"/>
  <c r="CO98" i="5"/>
  <c r="AG114" i="1" l="1"/>
  <c r="AE118" i="1"/>
  <c r="R114" i="8"/>
  <c r="AF114" i="11"/>
  <c r="CN114" i="11" s="1"/>
  <c r="AD118" i="11"/>
  <c r="AH114" i="1"/>
  <c r="AF118" i="1"/>
  <c r="AC118" i="11"/>
  <c r="AE114" i="11"/>
  <c r="CM114" i="11" s="1"/>
  <c r="Y75" i="10"/>
  <c r="Y76" i="10"/>
  <c r="BG87" i="10"/>
  <c r="Y77" i="10"/>
  <c r="Y75" i="9"/>
  <c r="Y76" i="9"/>
  <c r="BG87" i="9"/>
  <c r="Y77" i="9"/>
  <c r="Y75" i="8"/>
  <c r="Y76" i="8"/>
  <c r="BG87" i="8"/>
  <c r="Y77" i="8"/>
  <c r="CO99" i="5"/>
  <c r="CQ98" i="5"/>
  <c r="DK76" i="5"/>
  <c r="AU66" i="5"/>
  <c r="AU63" i="5"/>
  <c r="DK8" i="5"/>
  <c r="AV64" i="5"/>
  <c r="AV65" i="5"/>
  <c r="AQ64" i="5"/>
  <c r="AQ65" i="5"/>
  <c r="CP99" i="5"/>
  <c r="CR98" i="5"/>
  <c r="DL76" i="5"/>
  <c r="AV66" i="5"/>
  <c r="S114" i="8" l="1"/>
  <c r="AH114" i="11"/>
  <c r="AG114" i="11"/>
  <c r="AI114" i="1"/>
  <c r="AJ114" i="1"/>
  <c r="AU64" i="5"/>
  <c r="AU65" i="5"/>
  <c r="CV98" i="5"/>
  <c r="CT98" i="5"/>
  <c r="CU98" i="5"/>
  <c r="CS98" i="5"/>
  <c r="AL114" i="1" l="1"/>
  <c r="AJ118" i="1"/>
  <c r="AI114" i="11"/>
  <c r="CS114" i="11" s="1"/>
  <c r="AG118" i="11"/>
  <c r="T114" i="8"/>
  <c r="AX114" i="8" s="1"/>
  <c r="AK114" i="1"/>
  <c r="AI118" i="1"/>
  <c r="AH118" i="11"/>
  <c r="AJ114" i="11"/>
  <c r="CT114" i="11" s="1"/>
  <c r="CU99" i="5"/>
  <c r="CW98" i="5"/>
  <c r="CV99" i="5"/>
  <c r="CX98" i="5"/>
  <c r="AL114" i="11" l="1"/>
  <c r="AK114" i="11"/>
  <c r="U114" i="8"/>
  <c r="AM114" i="1"/>
  <c r="AN114" i="1"/>
  <c r="DB98" i="5"/>
  <c r="CZ98" i="5"/>
  <c r="CY98" i="5"/>
  <c r="DA98" i="5"/>
  <c r="AP114" i="1" l="1"/>
  <c r="AN118" i="1"/>
  <c r="V114" i="8"/>
  <c r="AN114" i="11"/>
  <c r="CZ114" i="11" s="1"/>
  <c r="AL118" i="11"/>
  <c r="AO114" i="1"/>
  <c r="AM118" i="1"/>
  <c r="AK118" i="11"/>
  <c r="AM114" i="11"/>
  <c r="CY114" i="11" s="1"/>
  <c r="DB99" i="5"/>
  <c r="DD98" i="5"/>
  <c r="DA99" i="5"/>
  <c r="DC98" i="5"/>
  <c r="W114" i="8" l="1"/>
  <c r="BA114" i="8" s="1"/>
  <c r="AP114" i="11"/>
  <c r="AO114" i="11"/>
  <c r="AR114" i="1"/>
  <c r="AQ114" i="1"/>
  <c r="DG98" i="5"/>
  <c r="DE98" i="5"/>
  <c r="DH98" i="5"/>
  <c r="DF98" i="5"/>
  <c r="AQ114" i="11" l="1"/>
  <c r="DE114" i="11" s="1"/>
  <c r="AO118" i="11"/>
  <c r="X114" i="8"/>
  <c r="AS114" i="1"/>
  <c r="AQ118" i="1"/>
  <c r="AT114" i="1"/>
  <c r="AR118" i="1"/>
  <c r="AP118" i="11"/>
  <c r="AR114" i="11"/>
  <c r="DF114" i="11" s="1"/>
  <c r="DH99" i="5"/>
  <c r="DJ98" i="5"/>
  <c r="DG99" i="5"/>
  <c r="DI98" i="5"/>
  <c r="Y114" i="8" l="1"/>
  <c r="AT114" i="11"/>
  <c r="AS114" i="11"/>
  <c r="AU114" i="1"/>
  <c r="AV114" i="1"/>
  <c r="DM98" i="5"/>
  <c r="DM99" i="5" s="1"/>
  <c r="DK98" i="5"/>
  <c r="DN98" i="5"/>
  <c r="DN99" i="5" s="1"/>
  <c r="DL98" i="5"/>
  <c r="AV118" i="1" l="1"/>
  <c r="AS118" i="11"/>
  <c r="AU114" i="11"/>
  <c r="DK114" i="11" s="1"/>
  <c r="Z114" i="8"/>
  <c r="BD114" i="8" s="1"/>
  <c r="AU118" i="1"/>
  <c r="AV114" i="11"/>
  <c r="DL114" i="11" s="1"/>
  <c r="AT118" i="11"/>
  <c r="AX114" i="11" l="1"/>
  <c r="AX118" i="11" s="1"/>
  <c r="AW114" i="11"/>
  <c r="AW118" i="11" s="1"/>
  <c r="AY114" i="1"/>
  <c r="AZ114" i="1"/>
  <c r="BJ101" i="1"/>
  <c r="BI101" i="1"/>
  <c r="BO101" i="1" s="1"/>
  <c r="BU101" i="1" s="1"/>
  <c r="CA101" i="1" s="1"/>
  <c r="CG101" i="1" s="1"/>
  <c r="CM101" i="1" s="1"/>
  <c r="CS101" i="1" s="1"/>
  <c r="CY101" i="1" s="1"/>
  <c r="DE101" i="1" s="1"/>
  <c r="BJ43" i="1"/>
  <c r="BI43" i="1"/>
  <c r="BO43" i="1" s="1"/>
  <c r="BU43" i="1" s="1"/>
  <c r="BJ41" i="1"/>
  <c r="BP41" i="1" s="1"/>
  <c r="BV41" i="1" s="1"/>
  <c r="CB41" i="1" s="1"/>
  <c r="CH41" i="1" s="1"/>
  <c r="CN41" i="1" s="1"/>
  <c r="CT41" i="1" s="1"/>
  <c r="BI41" i="1"/>
  <c r="BO41" i="1" s="1"/>
  <c r="BU41" i="1" s="1"/>
  <c r="BJ38" i="1"/>
  <c r="BP38" i="1" s="1"/>
  <c r="BV38" i="1" s="1"/>
  <c r="CB38" i="1" s="1"/>
  <c r="CH38" i="1" s="1"/>
  <c r="CN38" i="1" s="1"/>
  <c r="CT38" i="1" s="1"/>
  <c r="CZ38" i="1" s="1"/>
  <c r="DF38" i="1" s="1"/>
  <c r="BI38" i="1"/>
  <c r="BO38" i="1" s="1"/>
  <c r="BU38" i="1" s="1"/>
  <c r="CA38" i="1" s="1"/>
  <c r="CG38" i="1" s="1"/>
  <c r="CM38" i="1" s="1"/>
  <c r="CS38" i="1" s="1"/>
  <c r="CY38" i="1" s="1"/>
  <c r="DE38" i="1" s="1"/>
  <c r="BJ37" i="1"/>
  <c r="BP37" i="1" s="1"/>
  <c r="BV37" i="1" s="1"/>
  <c r="CB37" i="1" s="1"/>
  <c r="CH37" i="1" s="1"/>
  <c r="CN37" i="1" s="1"/>
  <c r="CT37" i="1" s="1"/>
  <c r="BI37" i="1"/>
  <c r="BO37" i="1" s="1"/>
  <c r="BU37" i="1" s="1"/>
  <c r="BJ33" i="1"/>
  <c r="BP33" i="1" s="1"/>
  <c r="BV33" i="1" s="1"/>
  <c r="CB33" i="1" s="1"/>
  <c r="CH33" i="1" s="1"/>
  <c r="CN33" i="1" s="1"/>
  <c r="CT33" i="1" s="1"/>
  <c r="BI33" i="1"/>
  <c r="BO33" i="1" s="1"/>
  <c r="BU33" i="1" s="1"/>
  <c r="BJ25" i="1"/>
  <c r="BP25" i="1" s="1"/>
  <c r="BV25" i="1" s="1"/>
  <c r="CB25" i="1" s="1"/>
  <c r="CH25" i="1" s="1"/>
  <c r="CN25" i="1" s="1"/>
  <c r="CT25" i="1" s="1"/>
  <c r="BI25" i="1"/>
  <c r="BJ24" i="1"/>
  <c r="BP24" i="1" s="1"/>
  <c r="BV24" i="1" s="1"/>
  <c r="CB24" i="1" s="1"/>
  <c r="CH24" i="1" s="1"/>
  <c r="CN24" i="1" s="1"/>
  <c r="CT24" i="1" s="1"/>
  <c r="BI24" i="1"/>
  <c r="BO24" i="1" s="1"/>
  <c r="BU24" i="1" s="1"/>
  <c r="BJ23" i="1"/>
  <c r="BP23" i="1" s="1"/>
  <c r="BV23" i="1" s="1"/>
  <c r="CB23" i="1" s="1"/>
  <c r="CH23" i="1" s="1"/>
  <c r="CN23" i="1" s="1"/>
  <c r="CT23" i="1" s="1"/>
  <c r="BI23" i="1"/>
  <c r="BO23" i="1" s="1"/>
  <c r="BU23" i="1" s="1"/>
  <c r="BI20" i="1"/>
  <c r="BI18" i="1"/>
  <c r="BJ17" i="1"/>
  <c r="BP17" i="1" s="1"/>
  <c r="BV17" i="1" s="1"/>
  <c r="CB17" i="1" s="1"/>
  <c r="CH17" i="1" s="1"/>
  <c r="CN17" i="1" s="1"/>
  <c r="CT17" i="1" s="1"/>
  <c r="BI17" i="1"/>
  <c r="BJ16" i="1"/>
  <c r="BP16" i="1" s="1"/>
  <c r="BV16" i="1" s="1"/>
  <c r="CB16" i="1" s="1"/>
  <c r="CH16" i="1" s="1"/>
  <c r="CN16" i="1" s="1"/>
  <c r="CT16" i="1" s="1"/>
  <c r="BI16" i="1"/>
  <c r="BO16" i="1" s="1"/>
  <c r="BU16" i="1" s="1"/>
  <c r="BJ14" i="1"/>
  <c r="BI14" i="1"/>
  <c r="DW84" i="1" l="1"/>
  <c r="DX84" i="1"/>
  <c r="BJ12" i="1"/>
  <c r="BJ11" i="1" s="1"/>
  <c r="M78" i="1"/>
  <c r="BR114" i="1"/>
  <c r="N91" i="1"/>
  <c r="BO78" i="1"/>
  <c r="BI78" i="1"/>
  <c r="BI81" i="1"/>
  <c r="BO84" i="1"/>
  <c r="BI84" i="1"/>
  <c r="BJ78" i="1"/>
  <c r="BJ81" i="1"/>
  <c r="BJ84" i="1"/>
  <c r="N78" i="1"/>
  <c r="BL78" i="1" s="1"/>
  <c r="BI12" i="1"/>
  <c r="BI11" i="1" s="1"/>
  <c r="N101" i="1"/>
  <c r="BL101" i="1" s="1"/>
  <c r="BC84" i="1"/>
  <c r="CA23" i="1"/>
  <c r="CA37" i="1"/>
  <c r="CA43" i="1"/>
  <c r="CA16" i="1"/>
  <c r="CZ24" i="1"/>
  <c r="CZ33" i="1"/>
  <c r="CZ41" i="1"/>
  <c r="N84" i="1"/>
  <c r="BL84" i="1" s="1"/>
  <c r="N81" i="1"/>
  <c r="BL81" i="1" s="1"/>
  <c r="M84" i="1"/>
  <c r="BK84" i="1" s="1"/>
  <c r="M81" i="1"/>
  <c r="BK81" i="1" s="1"/>
  <c r="BJ10" i="1" l="1"/>
  <c r="BJ87" i="1" s="1"/>
  <c r="BJ77" i="1" s="1"/>
  <c r="BU78" i="1"/>
  <c r="Q81" i="1"/>
  <c r="BQ81" i="1" s="1"/>
  <c r="Q84" i="1"/>
  <c r="BQ84" i="1" s="1"/>
  <c r="BK78" i="1"/>
  <c r="BI10" i="1"/>
  <c r="R84" i="1"/>
  <c r="BR84" i="1" s="1"/>
  <c r="R81" i="1"/>
  <c r="BR81" i="1" s="1"/>
  <c r="BX114" i="1"/>
  <c r="R91" i="1"/>
  <c r="BL114" i="1"/>
  <c r="BK114" i="1"/>
  <c r="BU84" i="1"/>
  <c r="BP81" i="1"/>
  <c r="BP78" i="1"/>
  <c r="BO81" i="1"/>
  <c r="U81" i="1"/>
  <c r="U84" i="1"/>
  <c r="BW84" i="1" s="1"/>
  <c r="BP84" i="1"/>
  <c r="BV84" i="1"/>
  <c r="DF33" i="1"/>
  <c r="CZ25" i="1"/>
  <c r="DF25" i="1" s="1"/>
  <c r="CA24" i="1"/>
  <c r="CG24" i="1" s="1"/>
  <c r="CM24" i="1" s="1"/>
  <c r="CS24" i="1" s="1"/>
  <c r="CZ23" i="1"/>
  <c r="DF23" i="1" s="1"/>
  <c r="CZ17" i="1"/>
  <c r="DF17" i="1" s="1"/>
  <c r="CZ16" i="1"/>
  <c r="DF16" i="1" s="1"/>
  <c r="DF41" i="1"/>
  <c r="CA41" i="1"/>
  <c r="CG41" i="1" s="1"/>
  <c r="CM41" i="1" s="1"/>
  <c r="CS41" i="1" s="1"/>
  <c r="CZ37" i="1"/>
  <c r="DF37" i="1" s="1"/>
  <c r="CA33" i="1"/>
  <c r="CG33" i="1" s="1"/>
  <c r="CM33" i="1" s="1"/>
  <c r="DF24" i="1"/>
  <c r="CB84" i="1"/>
  <c r="CG16" i="1"/>
  <c r="CM16" i="1" s="1"/>
  <c r="V81" i="1"/>
  <c r="V78" i="1"/>
  <c r="BC38" i="1"/>
  <c r="BD38" i="1"/>
  <c r="BJ74" i="1" l="1"/>
  <c r="CA78" i="1"/>
  <c r="V84" i="1"/>
  <c r="BX84" i="1" s="1"/>
  <c r="CD114" i="1"/>
  <c r="V91" i="1"/>
  <c r="BL43" i="1"/>
  <c r="BL38" i="1"/>
  <c r="BL37" i="1"/>
  <c r="BL25" i="1"/>
  <c r="BL23" i="1"/>
  <c r="BL17" i="1"/>
  <c r="BL14" i="1"/>
  <c r="Y84" i="1"/>
  <c r="CC84" i="1" s="1"/>
  <c r="Y81" i="1"/>
  <c r="BU81" i="1"/>
  <c r="BW81" i="1" s="1"/>
  <c r="BV78" i="1"/>
  <c r="BV81" i="1"/>
  <c r="BX81" i="1" s="1"/>
  <c r="BX78" i="1"/>
  <c r="CA84" i="1"/>
  <c r="BL41" i="1"/>
  <c r="BK38" i="1"/>
  <c r="BL33" i="1"/>
  <c r="BL24" i="1"/>
  <c r="BQ23" i="1"/>
  <c r="BK23" i="1"/>
  <c r="BL16" i="1"/>
  <c r="BK14" i="1"/>
  <c r="U78" i="1"/>
  <c r="BW78" i="1" s="1"/>
  <c r="CY24" i="1"/>
  <c r="CG43" i="1"/>
  <c r="CM43" i="1" s="1"/>
  <c r="CS43" i="1" s="1"/>
  <c r="CY43" i="1" s="1"/>
  <c r="DE43" i="1" s="1"/>
  <c r="CH84" i="1"/>
  <c r="CG84" i="1"/>
  <c r="CG78" i="1"/>
  <c r="CG23" i="1"/>
  <c r="CM23" i="1" s="1"/>
  <c r="CS16" i="1"/>
  <c r="CS33" i="1"/>
  <c r="CY33" i="1" s="1"/>
  <c r="CY41" i="1"/>
  <c r="CG37" i="1"/>
  <c r="CM37" i="1" s="1"/>
  <c r="CS37" i="1" s="1"/>
  <c r="Z84" i="1"/>
  <c r="CD84" i="1" s="1"/>
  <c r="Z81" i="1"/>
  <c r="Z78" i="1"/>
  <c r="N12" i="1"/>
  <c r="N11" i="1" s="1"/>
  <c r="BL12" i="1" l="1"/>
  <c r="BL11" i="1" s="1"/>
  <c r="CJ114" i="1"/>
  <c r="Z91" i="1"/>
  <c r="R12" i="1"/>
  <c r="R11" i="1" s="1"/>
  <c r="Y78" i="1"/>
  <c r="CC78" i="1" s="1"/>
  <c r="AC81" i="1"/>
  <c r="AC84" i="1"/>
  <c r="CI84" i="1" s="1"/>
  <c r="BR14" i="1"/>
  <c r="BR17" i="1"/>
  <c r="BR23" i="1"/>
  <c r="BR25" i="1"/>
  <c r="BR37" i="1"/>
  <c r="BR38" i="1"/>
  <c r="BQ14" i="1"/>
  <c r="BR16" i="1"/>
  <c r="BR24" i="1"/>
  <c r="BR33" i="1"/>
  <c r="BQ38" i="1"/>
  <c r="BR41" i="1"/>
  <c r="CB81" i="1"/>
  <c r="CD81" i="1" s="1"/>
  <c r="CB78" i="1"/>
  <c r="CD78" i="1" s="1"/>
  <c r="CA81" i="1"/>
  <c r="CC81" i="1" s="1"/>
  <c r="DE33" i="1"/>
  <c r="CS23" i="1"/>
  <c r="CY23" i="1" s="1"/>
  <c r="DE23" i="1" s="1"/>
  <c r="DE41" i="1"/>
  <c r="DE24" i="1"/>
  <c r="CM78" i="1"/>
  <c r="CM84" i="1"/>
  <c r="CN84" i="1"/>
  <c r="CY16" i="1"/>
  <c r="DE16" i="1" s="1"/>
  <c r="CY37" i="1"/>
  <c r="DE37" i="1" s="1"/>
  <c r="AD81" i="1"/>
  <c r="AD84" i="1"/>
  <c r="CJ84" i="1" s="1"/>
  <c r="AD78" i="1"/>
  <c r="N10" i="1"/>
  <c r="BL10" i="1" s="1"/>
  <c r="CP114" i="1" l="1"/>
  <c r="AD91" i="1"/>
  <c r="R10" i="1"/>
  <c r="V12" i="1"/>
  <c r="V11" i="1" s="1"/>
  <c r="CG81" i="1"/>
  <c r="CI81" i="1" s="1"/>
  <c r="CH78" i="1"/>
  <c r="CH81" i="1"/>
  <c r="CJ81" i="1" s="1"/>
  <c r="CJ78" i="1"/>
  <c r="BX41" i="1"/>
  <c r="BW38" i="1"/>
  <c r="BX33" i="1"/>
  <c r="BX24" i="1"/>
  <c r="BX16" i="1"/>
  <c r="BW14" i="1"/>
  <c r="BX38" i="1"/>
  <c r="BX37" i="1"/>
  <c r="BX25" i="1"/>
  <c r="BX23" i="1"/>
  <c r="BX17" i="1"/>
  <c r="BX14" i="1"/>
  <c r="AG84" i="1"/>
  <c r="CO84" i="1" s="1"/>
  <c r="AC78" i="1"/>
  <c r="CI78" i="1" s="1"/>
  <c r="N87" i="1"/>
  <c r="CT84" i="1"/>
  <c r="CS84" i="1"/>
  <c r="CS78" i="1"/>
  <c r="AH84" i="1"/>
  <c r="CP84" i="1" s="1"/>
  <c r="AH81" i="1"/>
  <c r="AH78" i="1"/>
  <c r="N74" i="1"/>
  <c r="AG81" i="1" l="1"/>
  <c r="R87" i="1"/>
  <c r="CV114" i="1"/>
  <c r="AH91" i="1"/>
  <c r="AK84" i="1"/>
  <c r="CU84" i="1" s="1"/>
  <c r="CD14" i="1"/>
  <c r="CD17" i="1"/>
  <c r="CD23" i="1"/>
  <c r="CD25" i="1"/>
  <c r="CD37" i="1"/>
  <c r="CD38" i="1"/>
  <c r="CC14" i="1"/>
  <c r="CD16" i="1"/>
  <c r="CD24" i="1"/>
  <c r="CD33" i="1"/>
  <c r="CC38" i="1"/>
  <c r="CD41" i="1"/>
  <c r="Z12" i="1"/>
  <c r="Z11" i="1" s="1"/>
  <c r="AG78" i="1"/>
  <c r="CO78" i="1" s="1"/>
  <c r="CN81" i="1"/>
  <c r="CN78" i="1"/>
  <c r="CP78" i="1" s="1"/>
  <c r="CM81" i="1"/>
  <c r="CP81" i="1"/>
  <c r="R74" i="1"/>
  <c r="N77" i="1"/>
  <c r="BL87" i="1"/>
  <c r="CY78" i="1"/>
  <c r="CY84" i="1"/>
  <c r="CZ84" i="1"/>
  <c r="AL84" i="1"/>
  <c r="CV84" i="1" s="1"/>
  <c r="AL78" i="1"/>
  <c r="V10" i="1"/>
  <c r="CO81" i="1" l="1"/>
  <c r="DB114" i="1"/>
  <c r="AL91" i="1"/>
  <c r="CP41" i="1"/>
  <c r="CJ41" i="1"/>
  <c r="CI38" i="1"/>
  <c r="CP33" i="1"/>
  <c r="CJ33" i="1"/>
  <c r="CP24" i="1"/>
  <c r="CJ24" i="1"/>
  <c r="CP16" i="1"/>
  <c r="CJ16" i="1"/>
  <c r="CI14" i="1"/>
  <c r="CJ38" i="1"/>
  <c r="CP37" i="1"/>
  <c r="CJ37" i="1"/>
  <c r="CP25" i="1"/>
  <c r="CJ25" i="1"/>
  <c r="CP23" i="1"/>
  <c r="CJ23" i="1"/>
  <c r="CP17" i="1"/>
  <c r="CJ17" i="1"/>
  <c r="CJ14" i="1"/>
  <c r="Z10" i="1"/>
  <c r="AD12" i="1"/>
  <c r="AD11" i="1" s="1"/>
  <c r="CS81" i="1"/>
  <c r="CT78" i="1"/>
  <c r="CV78" i="1" s="1"/>
  <c r="CT81" i="1"/>
  <c r="DE78" i="1"/>
  <c r="DF84" i="1"/>
  <c r="DE84" i="1"/>
  <c r="V87" i="1"/>
  <c r="AP84" i="1"/>
  <c r="DB84" i="1" s="1"/>
  <c r="AO84" i="1"/>
  <c r="DA84" i="1" s="1"/>
  <c r="AP78" i="1"/>
  <c r="V74" i="1"/>
  <c r="Z74" i="1" l="1"/>
  <c r="Z87" i="1"/>
  <c r="Z77" i="1" s="1"/>
  <c r="DH114" i="1"/>
  <c r="AP91" i="1"/>
  <c r="AS84" i="1"/>
  <c r="DG84" i="1" s="1"/>
  <c r="CP14" i="1"/>
  <c r="CP38" i="1"/>
  <c r="CO14" i="1"/>
  <c r="CO38" i="1"/>
  <c r="CZ81" i="1"/>
  <c r="CZ78" i="1"/>
  <c r="DB78" i="1" s="1"/>
  <c r="CY81" i="1"/>
  <c r="V77" i="1"/>
  <c r="DK84" i="1"/>
  <c r="DL84" i="1"/>
  <c r="DK78" i="1"/>
  <c r="AT84" i="1"/>
  <c r="DH84" i="1" s="1"/>
  <c r="AT78" i="1"/>
  <c r="AH12" i="1"/>
  <c r="AH11" i="1" s="1"/>
  <c r="AD10" i="1"/>
  <c r="AT91" i="1" l="1"/>
  <c r="DN84" i="1"/>
  <c r="CU38" i="1"/>
  <c r="CU14" i="1"/>
  <c r="CV38" i="1"/>
  <c r="CV14" i="1"/>
  <c r="AH10" i="1"/>
  <c r="DM84" i="1"/>
  <c r="DE81" i="1"/>
  <c r="DK81" i="1"/>
  <c r="DF78" i="1"/>
  <c r="DH78" i="1" s="1"/>
  <c r="DL78" i="1"/>
  <c r="DF81" i="1"/>
  <c r="DL81" i="1"/>
  <c r="AD74" i="1"/>
  <c r="AD87" i="1"/>
  <c r="AX78" i="1"/>
  <c r="DN78" i="1" l="1"/>
  <c r="DB14" i="1"/>
  <c r="DB38" i="1"/>
  <c r="DA14" i="1"/>
  <c r="DA38" i="1"/>
  <c r="AH87" i="1"/>
  <c r="AD77" i="1"/>
  <c r="AH74" i="1"/>
  <c r="DG38" i="1" l="1"/>
  <c r="DG14" i="1"/>
  <c r="DH38" i="1"/>
  <c r="DH14" i="1"/>
  <c r="AH77" i="1"/>
  <c r="R78" i="1" l="1"/>
  <c r="Q78" i="1"/>
  <c r="BQ78" i="1" s="1"/>
  <c r="BK43" i="1"/>
  <c r="CV41" i="1"/>
  <c r="BK41" i="1"/>
  <c r="CV37" i="1"/>
  <c r="BK37" i="1"/>
  <c r="CV33" i="1"/>
  <c r="BK33" i="1"/>
  <c r="CV25" i="1"/>
  <c r="BK25" i="1"/>
  <c r="CV24" i="1"/>
  <c r="BK24" i="1"/>
  <c r="CV23" i="1"/>
  <c r="BK18" i="1"/>
  <c r="CV17" i="1"/>
  <c r="BK17" i="1"/>
  <c r="CV16" i="1"/>
  <c r="BK16" i="1"/>
  <c r="DW101" i="1" l="1"/>
  <c r="BD14" i="1"/>
  <c r="BQ114" i="1"/>
  <c r="BK20" i="1"/>
  <c r="BC14" i="1"/>
  <c r="R101" i="1"/>
  <c r="V101" i="1" s="1"/>
  <c r="R77" i="1"/>
  <c r="BR78" i="1"/>
  <c r="BL91" i="1"/>
  <c r="BO17" i="1"/>
  <c r="BU17" i="1" s="1"/>
  <c r="BO18" i="1"/>
  <c r="BU18" i="1" s="1"/>
  <c r="BO20" i="1"/>
  <c r="BU20" i="1" s="1"/>
  <c r="BO25" i="1"/>
  <c r="BU25" i="1" s="1"/>
  <c r="BP43" i="1"/>
  <c r="BI91" i="1"/>
  <c r="AX91" i="1"/>
  <c r="DN91" i="1" s="1"/>
  <c r="M101" i="1"/>
  <c r="BK101" i="1" s="1"/>
  <c r="BD101" i="1"/>
  <c r="BQ37" i="1"/>
  <c r="BW23" i="1"/>
  <c r="DB24" i="1"/>
  <c r="BQ25" i="1"/>
  <c r="BQ41" i="1"/>
  <c r="BQ18" i="1"/>
  <c r="BQ24" i="1"/>
  <c r="DB33" i="1"/>
  <c r="DB25" i="1"/>
  <c r="BQ33" i="1"/>
  <c r="DB37" i="1"/>
  <c r="DB41" i="1"/>
  <c r="BQ43" i="1"/>
  <c r="BQ20" i="1" l="1"/>
  <c r="BD84" i="1"/>
  <c r="DW91" i="1"/>
  <c r="BD81" i="1"/>
  <c r="BD78" i="1"/>
  <c r="BW114" i="1"/>
  <c r="BJ91" i="1"/>
  <c r="M91" i="1"/>
  <c r="BK91" i="1" s="1"/>
  <c r="BP91" i="1"/>
  <c r="BP14" i="1"/>
  <c r="BV14" i="1" s="1"/>
  <c r="CB14" i="1" s="1"/>
  <c r="CH14" i="1" s="1"/>
  <c r="CN14" i="1" s="1"/>
  <c r="CT14" i="1" s="1"/>
  <c r="CZ14" i="1" s="1"/>
  <c r="DF14" i="1" s="1"/>
  <c r="BO14" i="1"/>
  <c r="BU14" i="1" s="1"/>
  <c r="CA14" i="1" s="1"/>
  <c r="CG14" i="1" s="1"/>
  <c r="CM14" i="1" s="1"/>
  <c r="CS14" i="1" s="1"/>
  <c r="CY14" i="1" s="1"/>
  <c r="DE14" i="1" s="1"/>
  <c r="BQ17" i="1"/>
  <c r="F10" i="1"/>
  <c r="F87" i="1" s="1"/>
  <c r="E10" i="1"/>
  <c r="E87" i="1" s="1"/>
  <c r="BO12" i="1"/>
  <c r="BO11" i="1" s="1"/>
  <c r="Q101" i="1"/>
  <c r="BQ101" i="1" s="1"/>
  <c r="BP12" i="1"/>
  <c r="BP11" i="1" s="1"/>
  <c r="BR43" i="1"/>
  <c r="Z101" i="1"/>
  <c r="BO91" i="1"/>
  <c r="BR91" i="1"/>
  <c r="BP101" i="1"/>
  <c r="CA18" i="1"/>
  <c r="BV43" i="1"/>
  <c r="CA25" i="1"/>
  <c r="CG25" i="1" s="1"/>
  <c r="CM25" i="1" s="1"/>
  <c r="CS25" i="1" s="1"/>
  <c r="CY25" i="1" s="1"/>
  <c r="CA20" i="1"/>
  <c r="CG20" i="1" s="1"/>
  <c r="CM20" i="1" s="1"/>
  <c r="CS20" i="1" s="1"/>
  <c r="CY20" i="1" s="1"/>
  <c r="DE20" i="1" s="1"/>
  <c r="AK78" i="1"/>
  <c r="CU78" i="1" s="1"/>
  <c r="AL81" i="1"/>
  <c r="CV81" i="1" s="1"/>
  <c r="AK81" i="1"/>
  <c r="CU81" i="1" s="1"/>
  <c r="BD91" i="1"/>
  <c r="CC23" i="1"/>
  <c r="BW24" i="1"/>
  <c r="AL12" i="1"/>
  <c r="AL11" i="1" s="1"/>
  <c r="BW25" i="1"/>
  <c r="M12" i="1"/>
  <c r="M11" i="1" s="1"/>
  <c r="BW18" i="1"/>
  <c r="BW41" i="1"/>
  <c r="BQ16" i="1"/>
  <c r="BW37" i="1"/>
  <c r="BW17" i="1"/>
  <c r="BW33" i="1"/>
  <c r="DX78" i="1" l="1"/>
  <c r="DW78" i="1"/>
  <c r="BK12" i="1"/>
  <c r="BK11" i="1" s="1"/>
  <c r="BP10" i="1"/>
  <c r="BR10" i="1" s="1"/>
  <c r="BO10" i="1"/>
  <c r="U101" i="1"/>
  <c r="BW101" i="1" s="1"/>
  <c r="F77" i="1"/>
  <c r="BI87" i="1"/>
  <c r="BI77" i="1" s="1"/>
  <c r="BI74" i="1"/>
  <c r="CI23" i="1"/>
  <c r="BW20" i="1"/>
  <c r="E74" i="1"/>
  <c r="BD43" i="1"/>
  <c r="BD23" i="1"/>
  <c r="BD16" i="1"/>
  <c r="BD24" i="1"/>
  <c r="BD25" i="1"/>
  <c r="BD33" i="1"/>
  <c r="BD17" i="1"/>
  <c r="BD37" i="1"/>
  <c r="BD41" i="1"/>
  <c r="CC114" i="1"/>
  <c r="Q91" i="1"/>
  <c r="BQ91" i="1" s="1"/>
  <c r="BV91" i="1"/>
  <c r="BR12" i="1"/>
  <c r="BR11" i="1" s="1"/>
  <c r="BC101" i="1"/>
  <c r="BC91" i="1"/>
  <c r="DB23" i="1"/>
  <c r="CC20" i="1"/>
  <c r="AL10" i="1"/>
  <c r="AL74" i="1" s="1"/>
  <c r="DB17" i="1"/>
  <c r="DB16" i="1"/>
  <c r="CO23" i="1"/>
  <c r="DH24" i="1"/>
  <c r="BU12" i="1"/>
  <c r="BU11" i="1" s="1"/>
  <c r="BV12" i="1"/>
  <c r="BV11" i="1" s="1"/>
  <c r="BX43" i="1"/>
  <c r="AD101" i="1"/>
  <c r="BV101" i="1"/>
  <c r="BR101" i="1"/>
  <c r="BX91" i="1"/>
  <c r="BU91" i="1"/>
  <c r="CG18" i="1"/>
  <c r="CM18" i="1" s="1"/>
  <c r="CA17" i="1"/>
  <c r="CG17" i="1" s="1"/>
  <c r="CM17" i="1" s="1"/>
  <c r="CS17" i="1" s="1"/>
  <c r="CY17" i="1" s="1"/>
  <c r="CB43" i="1"/>
  <c r="CC25" i="1"/>
  <c r="DE25" i="1"/>
  <c r="AP81" i="1"/>
  <c r="DB81" i="1" s="1"/>
  <c r="AO78" i="1"/>
  <c r="DA78" i="1" s="1"/>
  <c r="AO81" i="1"/>
  <c r="DA81" i="1" s="1"/>
  <c r="CC24" i="1"/>
  <c r="E77" i="1"/>
  <c r="F74" i="1"/>
  <c r="U91" i="1"/>
  <c r="AP12" i="1"/>
  <c r="AP11" i="1" s="1"/>
  <c r="Q12" i="1"/>
  <c r="Q11" i="1" s="1"/>
  <c r="M10" i="1"/>
  <c r="CC37" i="1"/>
  <c r="CC18" i="1"/>
  <c r="BW16" i="1"/>
  <c r="CC33" i="1"/>
  <c r="DX81" i="1" l="1"/>
  <c r="DW81" i="1"/>
  <c r="BP74" i="1"/>
  <c r="Y101" i="1"/>
  <c r="AC101" i="1" s="1"/>
  <c r="BP87" i="1"/>
  <c r="BP77" i="1" s="1"/>
  <c r="BV10" i="1"/>
  <c r="BX10" i="1" s="1"/>
  <c r="BO87" i="1"/>
  <c r="BO77" i="1" s="1"/>
  <c r="BO74" i="1"/>
  <c r="CI20" i="1"/>
  <c r="CI114" i="1"/>
  <c r="CB91" i="1"/>
  <c r="BC81" i="1"/>
  <c r="BU10" i="1"/>
  <c r="BU74" i="1" s="1"/>
  <c r="BQ12" i="1"/>
  <c r="BQ11" i="1" s="1"/>
  <c r="BX12" i="1"/>
  <c r="BX11" i="1" s="1"/>
  <c r="BC23" i="1"/>
  <c r="BC78" i="1"/>
  <c r="CC43" i="1"/>
  <c r="BW43" i="1"/>
  <c r="CC41" i="1"/>
  <c r="DH25" i="1"/>
  <c r="DH41" i="1"/>
  <c r="AS81" i="1"/>
  <c r="DG81" i="1" s="1"/>
  <c r="CB12" i="1"/>
  <c r="CB11" i="1" s="1"/>
  <c r="CD43" i="1"/>
  <c r="DH16" i="1"/>
  <c r="DH17" i="1"/>
  <c r="AL87" i="1"/>
  <c r="AL77" i="1" s="1"/>
  <c r="DH23" i="1"/>
  <c r="CA12" i="1"/>
  <c r="CA11" i="1" s="1"/>
  <c r="CC17" i="1"/>
  <c r="M74" i="1"/>
  <c r="BK10" i="1"/>
  <c r="DH33" i="1"/>
  <c r="CU23" i="1"/>
  <c r="DH37" i="1"/>
  <c r="AP10" i="1"/>
  <c r="AP74" i="1" s="1"/>
  <c r="BR87" i="1"/>
  <c r="AH101" i="1"/>
  <c r="CB101" i="1"/>
  <c r="BX101" i="1"/>
  <c r="CA91" i="1"/>
  <c r="CD91" i="1"/>
  <c r="CG12" i="1"/>
  <c r="CG11" i="1" s="1"/>
  <c r="CH43" i="1"/>
  <c r="DE17" i="1"/>
  <c r="CS18" i="1"/>
  <c r="CY18" i="1" s="1"/>
  <c r="DE18" i="1" s="1"/>
  <c r="AT81" i="1"/>
  <c r="DH81" i="1" s="1"/>
  <c r="AS78" i="1"/>
  <c r="DG78" i="1" s="1"/>
  <c r="M87" i="1"/>
  <c r="BW91" i="1"/>
  <c r="Q10" i="1"/>
  <c r="U12" i="1"/>
  <c r="U11" i="1" s="1"/>
  <c r="H118" i="1"/>
  <c r="AT12" i="1"/>
  <c r="AT11" i="1" s="1"/>
  <c r="AX118" i="1" l="1"/>
  <c r="DN118" i="1"/>
  <c r="DL118" i="1"/>
  <c r="BU87" i="1"/>
  <c r="BU77" i="1" s="1"/>
  <c r="CC101" i="1"/>
  <c r="BV87" i="1"/>
  <c r="BV77" i="1" s="1"/>
  <c r="H11" i="1"/>
  <c r="BV74" i="1"/>
  <c r="CA10" i="1"/>
  <c r="CA87" i="1" s="1"/>
  <c r="CA77" i="1" s="1"/>
  <c r="CB10" i="1"/>
  <c r="CD10" i="1" s="1"/>
  <c r="BD12" i="1"/>
  <c r="BD11" i="1" s="1"/>
  <c r="CO114" i="1"/>
  <c r="H10" i="1"/>
  <c r="H87" i="1" s="1"/>
  <c r="Y91" i="1"/>
  <c r="CC91" i="1" s="1"/>
  <c r="CH91" i="1"/>
  <c r="BW12" i="1"/>
  <c r="BW11" i="1" s="1"/>
  <c r="CD12" i="1"/>
  <c r="CD11" i="1" s="1"/>
  <c r="BC20" i="1"/>
  <c r="BC41" i="1"/>
  <c r="BC25" i="1"/>
  <c r="CI43" i="1"/>
  <c r="AX12" i="1"/>
  <c r="D12" i="14" s="1"/>
  <c r="Q74" i="1"/>
  <c r="BQ10" i="1"/>
  <c r="AW78" i="1"/>
  <c r="DM78" i="1" s="1"/>
  <c r="CO24" i="1"/>
  <c r="CI24" i="1"/>
  <c r="CO20" i="1"/>
  <c r="CI41" i="1"/>
  <c r="CO33" i="1"/>
  <c r="CI33" i="1"/>
  <c r="CO18" i="1"/>
  <c r="CI18" i="1"/>
  <c r="CI37" i="1"/>
  <c r="Y12" i="1"/>
  <c r="Y11" i="1" s="1"/>
  <c r="CC16" i="1"/>
  <c r="AT10" i="1"/>
  <c r="AT74" i="1" s="1"/>
  <c r="CH12" i="1"/>
  <c r="CH11" i="1" s="1"/>
  <c r="CJ43" i="1"/>
  <c r="CI25" i="1"/>
  <c r="AP87" i="1"/>
  <c r="AP77" i="1" s="1"/>
  <c r="DA23" i="1"/>
  <c r="CO17" i="1"/>
  <c r="CI17" i="1"/>
  <c r="CU24" i="1"/>
  <c r="M77" i="1"/>
  <c r="BK87" i="1"/>
  <c r="BX87" i="1"/>
  <c r="CH101" i="1"/>
  <c r="CD101" i="1"/>
  <c r="AG101" i="1"/>
  <c r="CI101" i="1"/>
  <c r="AL101" i="1"/>
  <c r="CJ91" i="1"/>
  <c r="CG91" i="1"/>
  <c r="CN43" i="1"/>
  <c r="CG10" i="1"/>
  <c r="CM12" i="1"/>
  <c r="CM11" i="1" s="1"/>
  <c r="AX81" i="1"/>
  <c r="DN81" i="1" s="1"/>
  <c r="AW81" i="1"/>
  <c r="DM81" i="1" s="1"/>
  <c r="Q87" i="1"/>
  <c r="AC91" i="1"/>
  <c r="CI16" i="1"/>
  <c r="U10" i="1"/>
  <c r="CB87" i="1" l="1"/>
  <c r="CB77" i="1" s="1"/>
  <c r="AX11" i="1"/>
  <c r="CA74" i="1"/>
  <c r="CB74" i="1"/>
  <c r="H74" i="1"/>
  <c r="BD10" i="1"/>
  <c r="CU114" i="1"/>
  <c r="CN91" i="1"/>
  <c r="CH10" i="1"/>
  <c r="CJ10" i="1" s="1"/>
  <c r="CJ12" i="1"/>
  <c r="CJ11" i="1" s="1"/>
  <c r="CU18" i="1"/>
  <c r="DA24" i="1"/>
  <c r="CU17" i="1"/>
  <c r="CC12" i="1"/>
  <c r="CC11" i="1" s="1"/>
  <c r="BC37" i="1"/>
  <c r="BC17" i="1"/>
  <c r="BC16" i="1"/>
  <c r="DA17" i="1"/>
  <c r="DG23" i="1"/>
  <c r="CO25" i="1"/>
  <c r="AT87" i="1"/>
  <c r="AT77" i="1" s="1"/>
  <c r="CO37" i="1"/>
  <c r="CO41" i="1"/>
  <c r="CO43" i="1"/>
  <c r="AX10" i="1"/>
  <c r="U74" i="1"/>
  <c r="BW10" i="1"/>
  <c r="CN12" i="1"/>
  <c r="CN11" i="1" s="1"/>
  <c r="CP43" i="1"/>
  <c r="CU20" i="1"/>
  <c r="Q77" i="1"/>
  <c r="BQ87" i="1"/>
  <c r="CD87" i="1"/>
  <c r="AP101" i="1"/>
  <c r="AK101" i="1"/>
  <c r="CO101" i="1"/>
  <c r="CN101" i="1"/>
  <c r="CJ101" i="1"/>
  <c r="CM91" i="1"/>
  <c r="CP91" i="1"/>
  <c r="CT43" i="1"/>
  <c r="CM10" i="1"/>
  <c r="CS12" i="1"/>
  <c r="CS11" i="1" s="1"/>
  <c r="U87" i="1"/>
  <c r="AG91" i="1"/>
  <c r="CI91" i="1"/>
  <c r="DA18" i="1"/>
  <c r="BC43" i="1"/>
  <c r="CO16" i="1"/>
  <c r="AC12" i="1"/>
  <c r="AC11" i="1" s="1"/>
  <c r="Y10" i="1"/>
  <c r="CG74" i="1" l="1"/>
  <c r="BD87" i="1"/>
  <c r="CN10" i="1"/>
  <c r="CP10" i="1" s="1"/>
  <c r="H77" i="1"/>
  <c r="CG87" i="1"/>
  <c r="CG77" i="1" s="1"/>
  <c r="CH87" i="1"/>
  <c r="CH77" i="1" s="1"/>
  <c r="CH74" i="1"/>
  <c r="DA114" i="1"/>
  <c r="CT91" i="1"/>
  <c r="CI12" i="1"/>
  <c r="CI11" i="1" s="1"/>
  <c r="CP12" i="1"/>
  <c r="CP11" i="1" s="1"/>
  <c r="BC24" i="1"/>
  <c r="BC33" i="1"/>
  <c r="CU33" i="1"/>
  <c r="CU43" i="1"/>
  <c r="CU37" i="1"/>
  <c r="AC10" i="1"/>
  <c r="CI10" i="1" s="1"/>
  <c r="Y74" i="1"/>
  <c r="CC10" i="1"/>
  <c r="DG17" i="1"/>
  <c r="DG24" i="1"/>
  <c r="CT12" i="1"/>
  <c r="CT11" i="1" s="1"/>
  <c r="CV43" i="1"/>
  <c r="DA20" i="1"/>
  <c r="AX74" i="1"/>
  <c r="AX87" i="1"/>
  <c r="CU41" i="1"/>
  <c r="CU25" i="1"/>
  <c r="U77" i="1"/>
  <c r="BW87" i="1"/>
  <c r="CJ87" i="1"/>
  <c r="CT101" i="1"/>
  <c r="CP101" i="1"/>
  <c r="AO101" i="1"/>
  <c r="CU101" i="1"/>
  <c r="AT101" i="1"/>
  <c r="CV91" i="1"/>
  <c r="CS91" i="1"/>
  <c r="CM74" i="1"/>
  <c r="CM87" i="1"/>
  <c r="CM77" i="1" s="1"/>
  <c r="CZ43" i="1"/>
  <c r="CS10" i="1"/>
  <c r="CY12" i="1"/>
  <c r="CY11" i="1" s="1"/>
  <c r="Y87" i="1"/>
  <c r="AK91" i="1"/>
  <c r="CO91" i="1"/>
  <c r="BC18" i="1"/>
  <c r="CU16" i="1"/>
  <c r="AG12" i="1"/>
  <c r="AG11" i="1" s="1"/>
  <c r="G118" i="1" l="1"/>
  <c r="DX12" i="1"/>
  <c r="DW12" i="1"/>
  <c r="AX77" i="1"/>
  <c r="G11" i="1"/>
  <c r="CN74" i="1"/>
  <c r="CN87" i="1"/>
  <c r="CN77" i="1" s="1"/>
  <c r="CT10" i="1"/>
  <c r="CV10" i="1" s="1"/>
  <c r="BC12" i="1"/>
  <c r="BC11" i="1" s="1"/>
  <c r="DG114" i="1"/>
  <c r="CZ91" i="1"/>
  <c r="AC74" i="1"/>
  <c r="AC87" i="1"/>
  <c r="AC77" i="1" s="1"/>
  <c r="CO12" i="1"/>
  <c r="CO11" i="1" s="1"/>
  <c r="CV12" i="1"/>
  <c r="CV11" i="1" s="1"/>
  <c r="DG18" i="1"/>
  <c r="CZ12" i="1"/>
  <c r="CZ11" i="1" s="1"/>
  <c r="DB43" i="1"/>
  <c r="DA33" i="1"/>
  <c r="DA25" i="1"/>
  <c r="DA41" i="1"/>
  <c r="DG20" i="1"/>
  <c r="DA37" i="1"/>
  <c r="DA43" i="1"/>
  <c r="CP87" i="1"/>
  <c r="Y77" i="1"/>
  <c r="CC87" i="1"/>
  <c r="DN101" i="1"/>
  <c r="AS101" i="1"/>
  <c r="DA101" i="1"/>
  <c r="CZ101" i="1"/>
  <c r="CV101" i="1"/>
  <c r="CS74" i="1"/>
  <c r="CS87" i="1"/>
  <c r="CS77" i="1" s="1"/>
  <c r="CY91" i="1"/>
  <c r="DB91" i="1"/>
  <c r="CY10" i="1"/>
  <c r="DE12" i="1"/>
  <c r="DE11" i="1" s="1"/>
  <c r="DF43" i="1"/>
  <c r="CU91" i="1"/>
  <c r="G10" i="1"/>
  <c r="DA16" i="1"/>
  <c r="AK12" i="1"/>
  <c r="AK11" i="1" s="1"/>
  <c r="AG10" i="1"/>
  <c r="DX10" i="1" l="1"/>
  <c r="G87" i="1"/>
  <c r="DX11" i="1"/>
  <c r="DW11" i="1"/>
  <c r="AW118" i="1"/>
  <c r="DM118" i="1"/>
  <c r="DK118" i="1"/>
  <c r="DW10" i="1"/>
  <c r="CT87" i="1"/>
  <c r="CT77" i="1" s="1"/>
  <c r="CT74" i="1"/>
  <c r="CZ10" i="1"/>
  <c r="DB10" i="1" s="1"/>
  <c r="CI87" i="1"/>
  <c r="AO91" i="1"/>
  <c r="DA91" i="1" s="1"/>
  <c r="DF91" i="1"/>
  <c r="DB12" i="1"/>
  <c r="DB11" i="1" s="1"/>
  <c r="AK10" i="1"/>
  <c r="CU10" i="1" s="1"/>
  <c r="CU12" i="1"/>
  <c r="CU11" i="1" s="1"/>
  <c r="AG74" i="1"/>
  <c r="CO10" i="1"/>
  <c r="DG43" i="1"/>
  <c r="DG33" i="1"/>
  <c r="DF12" i="1"/>
  <c r="DF11" i="1" s="1"/>
  <c r="DH43" i="1"/>
  <c r="DG37" i="1"/>
  <c r="DG41" i="1"/>
  <c r="DG25" i="1"/>
  <c r="CV87" i="1"/>
  <c r="DF101" i="1"/>
  <c r="DB101" i="1"/>
  <c r="DM101" i="1"/>
  <c r="DG101" i="1"/>
  <c r="DH91" i="1"/>
  <c r="DL91" i="1"/>
  <c r="CY74" i="1"/>
  <c r="CY87" i="1"/>
  <c r="CY77" i="1" s="1"/>
  <c r="DE91" i="1"/>
  <c r="DE10" i="1"/>
  <c r="AG87" i="1"/>
  <c r="AS91" i="1"/>
  <c r="BC10" i="1"/>
  <c r="G74" i="1"/>
  <c r="DG16" i="1"/>
  <c r="AO12" i="1"/>
  <c r="AO11" i="1" s="1"/>
  <c r="DX87" i="1" l="1"/>
  <c r="DW87" i="1"/>
  <c r="CZ87" i="1"/>
  <c r="CZ77" i="1" s="1"/>
  <c r="CZ74" i="1"/>
  <c r="DF10" i="1"/>
  <c r="DH10" i="1" s="1"/>
  <c r="AK74" i="1"/>
  <c r="DH12" i="1"/>
  <c r="DH11" i="1" s="1"/>
  <c r="BC87" i="1"/>
  <c r="AK87" i="1"/>
  <c r="CU87" i="1" s="1"/>
  <c r="G77" i="1"/>
  <c r="AO10" i="1"/>
  <c r="DA10" i="1" s="1"/>
  <c r="DA12" i="1"/>
  <c r="DA11" i="1" s="1"/>
  <c r="DK11" i="1"/>
  <c r="AG77" i="1"/>
  <c r="CO87" i="1"/>
  <c r="DB87" i="1"/>
  <c r="DL101" i="1"/>
  <c r="DH101" i="1"/>
  <c r="DE74" i="1"/>
  <c r="DE87" i="1"/>
  <c r="DE77" i="1" s="1"/>
  <c r="DK91" i="1"/>
  <c r="AW91" i="1"/>
  <c r="DG91" i="1"/>
  <c r="AS12" i="1"/>
  <c r="AS11" i="1" s="1"/>
  <c r="DM91" i="1" l="1"/>
  <c r="DL11" i="1"/>
  <c r="DN11" i="1" s="1"/>
  <c r="DN12" i="1"/>
  <c r="DF74" i="1"/>
  <c r="DF87" i="1"/>
  <c r="DF77" i="1" s="1"/>
  <c r="AK77" i="1"/>
  <c r="AO74" i="1"/>
  <c r="DK10" i="1"/>
  <c r="DK74" i="1" s="1"/>
  <c r="AW12" i="1"/>
  <c r="DL10" i="1"/>
  <c r="DN10" i="1" s="1"/>
  <c r="AS10" i="1"/>
  <c r="DG10" i="1" s="1"/>
  <c r="DG12" i="1"/>
  <c r="DG11" i="1" s="1"/>
  <c r="AO87" i="1"/>
  <c r="DH87" i="1"/>
  <c r="DM12" i="1" l="1"/>
  <c r="C12" i="14"/>
  <c r="AW11" i="1"/>
  <c r="DM11" i="1" s="1"/>
  <c r="DK87" i="1"/>
  <c r="DK77" i="1" s="1"/>
  <c r="AS74" i="1"/>
  <c r="AS87" i="1"/>
  <c r="AS77" i="1" s="1"/>
  <c r="DL74" i="1"/>
  <c r="DL87" i="1"/>
  <c r="DN87" i="1" s="1"/>
  <c r="AW10" i="1"/>
  <c r="DM10" i="1" s="1"/>
  <c r="AO77" i="1"/>
  <c r="DA87" i="1"/>
  <c r="DG87" i="1" l="1"/>
  <c r="AW87" i="1"/>
  <c r="DM87" i="1" s="1"/>
  <c r="DL77" i="1"/>
  <c r="AW74" i="1"/>
  <c r="AW77" i="1" l="1"/>
</calcChain>
</file>

<file path=xl/sharedStrings.xml><?xml version="1.0" encoding="utf-8"?>
<sst xmlns="http://schemas.openxmlformats.org/spreadsheetml/2006/main" count="4722" uniqueCount="259">
  <si>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</si>
  <si>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</si>
  <si>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</si>
  <si>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</si>
  <si>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</si>
  <si>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</si>
  <si>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</si>
  <si>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</si>
  <si>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</si>
  <si>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</si>
  <si>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</si>
  <si>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</si>
  <si>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</si>
  <si>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</si>
  <si>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</si>
  <si>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</si>
  <si>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</si>
  <si>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</si>
  <si>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</si>
  <si>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</si>
  <si>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</si>
  <si>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</si>
  <si>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</si>
  <si>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</si>
  <si>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</si>
  <si>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</si>
  <si>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</si>
  <si>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</si>
  <si>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</si>
  <si>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</si>
  <si>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</si>
  <si>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</si>
  <si>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</si>
  <si>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</si>
  <si>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</si>
  <si>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</si>
  <si>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</si>
  <si>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</si>
  <si>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</si>
  <si>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</si>
  <si>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</si>
  <si>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</si>
  <si>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</si>
  <si>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</si>
  <si>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</si>
  <si>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</si>
  <si>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</si>
  <si>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</si>
  <si>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</si>
  <si>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</si>
  <si>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</si>
  <si>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</si>
  <si>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</si>
  <si>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</si>
  <si>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</si>
  <si>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</si>
  <si>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</si>
  <si>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</si>
  <si>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</si>
  <si>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</si>
  <si>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</si>
  <si>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</si>
  <si>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</si>
  <si>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</si>
  <si>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</si>
  <si>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</si>
  <si>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</si>
  <si>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</si>
  <si>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</si>
  <si>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</si>
  <si>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</si>
  <si>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</si>
  <si>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</si>
  <si>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</si>
  <si>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</si>
  <si>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</si>
  <si>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</si>
  <si>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</si>
  <si>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</si>
  <si>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</si>
  <si>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</si>
  <si>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</si>
  <si>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</si>
  <si>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</si>
  <si>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</si>
  <si>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</si>
  <si>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</si>
  <si>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</si>
  <si>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</si>
  <si>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</si>
  <si>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</si>
  <si>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</si>
  <si>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</si>
  <si>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</si>
  <si>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</si>
  <si>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</si>
  <si>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</si>
  <si>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</si>
  <si>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</si>
  <si>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</si>
  <si>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</si>
  <si>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</si>
  <si>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</si>
  <si>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</si>
  <si>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</si>
  <si>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</si>
  <si>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</si>
  <si>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</si>
  <si>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</si>
  <si>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</si>
  <si>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</si>
  <si>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</si>
  <si>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</si>
  <si>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</si>
  <si>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</si>
  <si>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</si>
  <si>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</si>
  <si>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</si>
  <si>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</si>
  <si>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</si>
  <si>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</si>
  <si>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</si>
  <si>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</si>
  <si>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</si>
  <si>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</si>
  <si>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</si>
  <si>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</si>
  <si>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</si>
  <si>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</si>
  <si>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</si>
  <si>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</si>
  <si>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</si>
  <si>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</si>
  <si>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</si>
  <si>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</si>
  <si>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</si>
  <si>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</si>
  <si>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</si>
  <si>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</si>
  <si>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</si>
  <si>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</si>
  <si>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</si>
  <si>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</si>
  <si>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</si>
  <si>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</si>
  <si>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</si>
  <si>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</si>
  <si>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</si>
  <si>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</si>
  <si>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</si>
  <si>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</si>
  <si>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</si>
  <si>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</si>
  <si>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</si>
  <si>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</si>
  <si>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</si>
  <si>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</si>
  <si>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</si>
  <si>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</si>
  <si>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</si>
  <si>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</si>
  <si>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</si>
  <si>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</si>
  <si>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</si>
  <si>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</si>
  <si>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</si>
  <si>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</si>
  <si>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</si>
  <si>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</si>
  <si>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t>…………</t>
  </si>
  <si>
    <t>Ожидаемый прогноз на __________ (указывается месяц, в котором поступило обращение)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</si>
  <si>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</si>
  <si>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</si>
  <si>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</si>
  <si>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- за счет целевых МБТ (субвенций, субсидий (кроме субсидий, являющихся источником оплаты труда), иных МБТ)</t>
  </si>
  <si>
    <t>консолиди-                       рованный бюджет</t>
  </si>
  <si>
    <t>Темп роста (снижения) к началу текущего года (тыс.рублей)</t>
  </si>
  <si>
    <t>Темп роста (снижения) к началу отчетного года (тыс.рублей)</t>
  </si>
  <si>
    <t xml:space="preserve"> IV. ПРОСРОЧЕННАЯ  КРЕДИТОРСКАЯ ЗАДОЛЖЕННОСТЬ  (по КУ), всего, из нее: </t>
  </si>
  <si>
    <t xml:space="preserve">V. ПРОСРОЧЕННАЯ  КРЕДИТОРСКАЯ ЗАДОЛЖЕННОСТЬ  (по АУ+БУ), всего, из нее: </t>
  </si>
  <si>
    <t>Руководитель финансового органа</t>
  </si>
  <si>
    <t>в т.ч. бюджет района (округа)</t>
  </si>
  <si>
    <t>Исполнено</t>
  </si>
  <si>
    <t>Собственные доходы</t>
  </si>
  <si>
    <t>2019 год</t>
  </si>
  <si>
    <t>2.1. Нецелевые межбюджетные трансферты</t>
  </si>
  <si>
    <t>2.2. Целевые межбюджетные трансферты</t>
  </si>
  <si>
    <t>2.3. Прочие безвозмездные поступления</t>
  </si>
  <si>
    <t>2.4. Возврат остатков целевых МБТ</t>
  </si>
  <si>
    <t>2.1.1. Дотации на выравнивание</t>
  </si>
  <si>
    <t>2.1.2. Дотации на сбалансированность</t>
  </si>
  <si>
    <t>2.1.3 Субвенция на выравнивание поселений</t>
  </si>
  <si>
    <t>2.1.4. Субсидия на сбалансированность</t>
  </si>
  <si>
    <t>2.1.5. Субсидии на частичную компенсацию расходов, связанных с повышением оплаты труда работников бюджетной сферы</t>
  </si>
  <si>
    <t>2.1.6. ИМБТ на осущ.части полномочий от поселений</t>
  </si>
  <si>
    <t>2. Оплата коммунальных услуг</t>
  </si>
  <si>
    <t xml:space="preserve">3. Дотация бюджетам поселений </t>
  </si>
  <si>
    <t>4. Дорожный фонд</t>
  </si>
  <si>
    <t>- за счет средств местных бюджетов (включая субсидии, являющиеся источником оплаты труда),
в т.ч.:</t>
  </si>
  <si>
    <t>5. Другие расходы (за искл. п.1-4) с учетом расходов АУ и БУ по соответствующим направлениям, в т.ч.:</t>
  </si>
  <si>
    <t>5.1. Социальное обеспечение и иные выплаты</t>
  </si>
  <si>
    <t>5.2. Капитальные вложения в объекты мун.собственности</t>
  </si>
  <si>
    <r>
      <t xml:space="preserve">5.4. Исполнение судебных актов </t>
    </r>
    <r>
      <rPr>
        <sz val="10"/>
        <rFont val="Times New Roman Cyr"/>
        <charset val="204"/>
      </rPr>
      <t>(КВР 830)</t>
    </r>
  </si>
  <si>
    <r>
      <t>5.3. Субсидии юрид.лицам</t>
    </r>
    <r>
      <rPr>
        <sz val="10"/>
        <rFont val="Times New Roman Cyr"/>
        <charset val="204"/>
      </rPr>
      <t xml:space="preserve"> (КВР 810)</t>
    </r>
  </si>
  <si>
    <r>
      <t xml:space="preserve">5.5. Исполнение муниц.гарантий </t>
    </r>
    <r>
      <rPr>
        <sz val="10"/>
        <rFont val="Times New Roman Cyr"/>
        <charset val="204"/>
      </rPr>
      <t>(КВР 840)</t>
    </r>
  </si>
  <si>
    <r>
      <t xml:space="preserve">5.6.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</si>
  <si>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5.7. Резервные средства </t>
    </r>
    <r>
      <rPr>
        <sz val="10"/>
        <rFont val="Times New Roman Cyr"/>
        <charset val="204"/>
      </rPr>
      <t>(КВР 870)</t>
    </r>
  </si>
  <si>
    <r>
      <t xml:space="preserve">5.8. Обслуживание муниципального долга </t>
    </r>
    <r>
      <rPr>
        <sz val="10"/>
        <rFont val="Times New Roman Cyr"/>
        <charset val="204"/>
      </rPr>
      <t>(КВР 730)</t>
    </r>
  </si>
  <si>
    <r>
      <t>5.9. Прочие расходы</t>
    </r>
    <r>
      <rPr>
        <sz val="10"/>
        <rFont val="Times New Roman Cyr"/>
        <charset val="204"/>
      </rPr>
      <t xml:space="preserve"> (за искл.стр.5.1-5.8.) - расшифровка прилагается</t>
    </r>
  </si>
  <si>
    <t>осущ. за счет доходов от оказания платных услуг</t>
  </si>
  <si>
    <t>на 01.01.2020 года</t>
  </si>
  <si>
    <t>Приложение 3</t>
  </si>
  <si>
    <t>2020 год</t>
  </si>
  <si>
    <t>на 01.01.2021 года</t>
  </si>
  <si>
    <t>2021 год</t>
  </si>
  <si>
    <t>на 01.01.2022 года</t>
  </si>
  <si>
    <t>Пояснения отклонений значений показателей "исполнено на отчетную дату" к аналогичному периоду отчетного года свыше ±10%</t>
  </si>
  <si>
    <t>Пояснения отклонений значений показателей  свыше ±10%</t>
  </si>
  <si>
    <t>Пояснения отклонений значений показателей "оценка ОМСУ" к "утверждено на год" свыше ±10%</t>
  </si>
  <si>
    <t>Пояснения отклонений значений показателей "утверждено на год" к "исполнено за 2020 год" свыше ±10%</t>
  </si>
  <si>
    <t>(периодичность: ежемесячно
до 20 февраля, 20 марта,
20 апреля, 20 мая, 20 июня, 20 июля,
20 августа, 20 сентября, 20 октября,
20 ноября, 20 декабря)</t>
  </si>
  <si>
    <t>- земельный налог, в т.ч.:</t>
  </si>
  <si>
    <t>физических лиц</t>
  </si>
  <si>
    <t>организаций</t>
  </si>
  <si>
    <t>- доходы от использования имущества, в т.ч.:</t>
  </si>
  <si>
    <t>доходы, получаемые в виде арендной платы за земли до разграничения</t>
  </si>
  <si>
    <t>доходы, получаемые в виде арендной платы за земли после разграничения</t>
  </si>
  <si>
    <t xml:space="preserve">в т.ч. по доп. нормативу % - </t>
  </si>
  <si>
    <t>доходы от сдачи в аренду имущества, находящегося в оперативном управлении</t>
  </si>
  <si>
    <t>доходы от сдачи в аренду имущества, составляющего казну</t>
  </si>
  <si>
    <t>прочие доходы от использования имущества</t>
  </si>
  <si>
    <t>- доходы от продажи земельных участков, в т.ч.:</t>
  </si>
  <si>
    <t>земельных участков до разграничения</t>
  </si>
  <si>
    <t>земельных участков после разграничения</t>
  </si>
  <si>
    <t>- доходы от оказания платных услуг (работ) и компенсации затрат государства, в т.ч.:</t>
  </si>
  <si>
    <t>- штрафы, санкции, возмещение ущерба, в т.ч.</t>
  </si>
  <si>
    <t>задолженность по КБК, действующих до 01.01.2020 года</t>
  </si>
  <si>
    <r>
      <t>III. ВЕРХНИЙ ПРЕДЕЛ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</si>
  <si>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Прогноз ожидаемого исполнения консолидированного бюджета Суоярвского муниципального района </t>
  </si>
  <si>
    <t>налоговые и неналоговые</t>
  </si>
  <si>
    <t>0,0</t>
  </si>
  <si>
    <t>доходы от оказания платных услуг (работ)-родительская плата</t>
  </si>
  <si>
    <t>доходы от компенсации затрат государства (возмещ.по ст.213, возмещ.коммун.расходов)</t>
  </si>
  <si>
    <t>____________________ А.Г.Кракулева</t>
  </si>
  <si>
    <r>
      <t xml:space="preserve">1. Налоговые и неналоговые доходы , </t>
    </r>
    <r>
      <rPr>
        <b/>
        <i/>
        <sz val="12"/>
        <rFont val="Times New Roman Greek"/>
        <charset val="204"/>
      </rPr>
      <t>в т.ч.:</t>
    </r>
  </si>
  <si>
    <t>прочие доходы от оказания платных услуг</t>
  </si>
  <si>
    <t>- задолженность и перерасчеты по отмененным налогам, сборам и иным обязательным платежам</t>
  </si>
  <si>
    <t>на 2022 год</t>
  </si>
  <si>
    <t>2022 год</t>
  </si>
  <si>
    <t>- налог, взим. в связи с примен.упрощенной системы налогообложения</t>
  </si>
  <si>
    <t>на 01.01.2023 года</t>
  </si>
  <si>
    <t>в 62 раза</t>
  </si>
  <si>
    <t>в 12 раз</t>
  </si>
  <si>
    <t>в 14 раз</t>
  </si>
  <si>
    <t>на 01.07.22 (на отчетную дату)</t>
  </si>
  <si>
    <t>" 20 " июля  2022 года</t>
  </si>
  <si>
    <t>на 01.07.2022 года</t>
  </si>
  <si>
    <t>на 01.07.21( на отчетную дату аналогично текущему финансовому году)</t>
  </si>
  <si>
    <t>доходы от компенсации затрат государства (возмещ.коммун.расходов)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</si>
</sst>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_ ;[Red]\-#,##0\ "/>
  </numFmts>
  <fonts count="63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i/>
      <sz val="11"/>
      <name val="Times New Roman Cyr"/>
      <charset val="204"/>
    </font>
    <font>
      <sz val="16"/>
      <name val="Times New Roman Cyr"/>
    </font>
    <font>
      <b/>
      <sz val="16"/>
      <name val="Times New Roman Cyr"/>
      <charset val="204"/>
    </font>
    <font>
      <i/>
      <sz val="13"/>
      <name val="Times New Roman Greek"/>
      <charset val="204"/>
    </font>
    <font>
      <b/>
      <i/>
      <sz val="13"/>
      <color rgb="FFFF0000"/>
      <name val="Times New Roman Greek"/>
      <charset val="204"/>
    </font>
    <font>
      <i/>
      <sz val="11"/>
      <name val="Times New Roman Cyr"/>
      <family val="1"/>
      <charset val="204"/>
    </font>
    <font>
      <sz val="12"/>
      <name val="Times New Roman Greek"/>
      <charset val="204"/>
    </font>
    <font>
      <b/>
      <i/>
      <sz val="12"/>
      <name val="Times New Roman Greek"/>
      <charset val="204"/>
    </font>
    <font>
      <sz val="13"/>
      <color theme="1"/>
      <name val="Times New Roman Greek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436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9" fontId="5" fillId="3" borderId="20" xfId="1" applyFont="1" applyFill="1" applyBorder="1" applyAlignment="1" applyProtection="1">
      <alignment horizontal="center" vertical="center" wrapText="1"/>
    </xf>
    <xf numFmtId="9" fontId="9" fillId="2" borderId="20" xfId="1" applyFont="1" applyFill="1" applyBorder="1" applyAlignment="1" applyProtection="1">
      <alignment horizontal="center" vertical="center" wrapText="1"/>
    </xf>
    <xf numFmtId="9" fontId="16" fillId="3" borderId="20" xfId="1" applyFont="1" applyFill="1" applyBorder="1" applyAlignment="1" applyProtection="1">
      <alignment horizontal="center" vertical="center" wrapText="1"/>
    </xf>
    <xf numFmtId="9" fontId="16" fillId="2" borderId="20" xfId="1" applyFont="1" applyFill="1" applyBorder="1" applyAlignment="1" applyProtection="1">
      <alignment horizontal="center" vertical="center" wrapText="1"/>
    </xf>
    <xf numFmtId="3" fontId="5" fillId="3" borderId="20" xfId="0" applyNumberFormat="1" applyFont="1" applyFill="1" applyBorder="1" applyAlignment="1" applyProtection="1">
      <alignment horizontal="center" vertical="center" wrapText="1"/>
    </xf>
    <xf numFmtId="3" fontId="8" fillId="2" borderId="20" xfId="0" applyNumberFormat="1" applyFont="1" applyFill="1" applyBorder="1" applyAlignment="1" applyProtection="1">
      <alignment horizontal="center" vertical="center" wrapText="1"/>
    </xf>
    <xf numFmtId="3" fontId="8" fillId="3" borderId="20" xfId="0" applyNumberFormat="1" applyFont="1" applyFill="1" applyBorder="1" applyAlignment="1" applyProtection="1">
      <alignment horizontal="center" vertical="center" wrapText="1"/>
    </xf>
    <xf numFmtId="9" fontId="19" fillId="2" borderId="20" xfId="1" applyFont="1" applyFill="1" applyBorder="1" applyAlignment="1" applyProtection="1">
      <alignment horizontal="center" vertical="center" wrapText="1"/>
    </xf>
    <xf numFmtId="1" fontId="5" fillId="2" borderId="3" xfId="1" applyNumberFormat="1" applyFont="1" applyFill="1" applyBorder="1" applyAlignment="1" applyProtection="1">
      <alignment horizontal="center" vertical="center" wrapText="1"/>
    </xf>
    <xf numFmtId="1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5" fillId="2" borderId="20" xfId="1" applyNumberFormat="1" applyFont="1" applyFill="1" applyBorder="1" applyAlignment="1" applyProtection="1">
      <alignment horizontal="center" vertical="center" wrapText="1"/>
    </xf>
    <xf numFmtId="3" fontId="55" fillId="2" borderId="0" xfId="0" applyNumberFormat="1" applyFont="1" applyFill="1" applyBorder="1" applyAlignment="1" applyProtection="1">
      <alignment vertical="center" wrapText="1"/>
      <protection locked="0"/>
    </xf>
    <xf numFmtId="3" fontId="56" fillId="2" borderId="0" xfId="0" applyNumberFormat="1" applyFont="1" applyFill="1" applyBorder="1" applyAlignment="1" applyProtection="1">
      <alignment vertical="center" wrapText="1"/>
      <protection locked="0"/>
    </xf>
    <xf numFmtId="3" fontId="55" fillId="2" borderId="0" xfId="0" applyNumberFormat="1" applyFont="1" applyFill="1" applyBorder="1" applyAlignment="1" applyProtection="1">
      <alignment horizontal="center" vertical="center"/>
      <protection locked="0"/>
    </xf>
    <xf numFmtId="3" fontId="55" fillId="2" borderId="0" xfId="0" applyNumberFormat="1" applyFont="1" applyFill="1" applyBorder="1" applyAlignment="1" applyProtection="1">
      <alignment horizontal="left" vertical="center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46" fillId="2" borderId="0" xfId="0" applyNumberFormat="1" applyFont="1" applyFill="1" applyAlignment="1" applyProtection="1">
      <alignment vertical="top" wrapText="1"/>
      <protection locked="0"/>
    </xf>
    <xf numFmtId="49" fontId="57" fillId="2" borderId="21" xfId="0" applyNumberFormat="1" applyFont="1" applyFill="1" applyBorder="1" applyAlignment="1" applyProtection="1">
      <alignment horizontal="left" vertical="center" wrapText="1"/>
    </xf>
    <xf numFmtId="49" fontId="5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3" xfId="0" applyNumberFormat="1" applyFont="1" applyFill="1" applyBorder="1" applyAlignment="1" applyProtection="1">
      <alignment horizontal="center" vertical="center" wrapText="1"/>
    </xf>
    <xf numFmtId="9" fontId="6" fillId="2" borderId="3" xfId="1" applyFont="1" applyFill="1" applyBorder="1" applyAlignment="1" applyProtection="1">
      <alignment horizontal="center" vertical="center" wrapText="1"/>
    </xf>
    <xf numFmtId="3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Alignment="1" applyProtection="1">
      <alignment vertical="center"/>
      <protection locked="0"/>
    </xf>
    <xf numFmtId="49" fontId="57" fillId="2" borderId="2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50" fillId="3" borderId="3" xfId="0" applyNumberFormat="1" applyFont="1" applyFill="1" applyBorder="1" applyAlignment="1" applyProtection="1">
      <alignment horizontal="center" vertical="center" wrapText="1"/>
    </xf>
    <xf numFmtId="3" fontId="60" fillId="2" borderId="3" xfId="0" applyNumberFormat="1" applyFont="1" applyFill="1" applyBorder="1" applyAlignment="1" applyProtection="1">
      <alignment horizontal="center" vertical="center" wrapText="1"/>
    </xf>
    <xf numFmtId="9" fontId="9" fillId="3" borderId="3" xfId="1" applyFont="1" applyFill="1" applyBorder="1" applyAlignment="1" applyProtection="1">
      <alignment horizontal="center" vertical="center" wrapText="1"/>
    </xf>
    <xf numFmtId="9" fontId="20" fillId="2" borderId="3" xfId="0" applyNumberFormat="1" applyFont="1" applyFill="1" applyBorder="1" applyAlignment="1" applyProtection="1">
      <alignment horizontal="center" vertical="center" wrapText="1"/>
    </xf>
    <xf numFmtId="9" fontId="16" fillId="2" borderId="2" xfId="1" applyFont="1" applyFill="1" applyBorder="1" applyAlignment="1" applyProtection="1">
      <alignment horizontal="center" vertical="center" wrapText="1"/>
    </xf>
    <xf numFmtId="9" fontId="16" fillId="3" borderId="2" xfId="1" applyFont="1" applyFill="1" applyBorder="1" applyAlignment="1" applyProtection="1">
      <alignment horizontal="center" vertical="center" wrapText="1"/>
    </xf>
    <xf numFmtId="3" fontId="17" fillId="3" borderId="3" xfId="0" applyNumberFormat="1" applyFont="1" applyFill="1" applyBorder="1" applyAlignment="1" applyProtection="1">
      <alignment horizontal="center" vertical="center" wrapText="1"/>
    </xf>
    <xf numFmtId="3" fontId="19" fillId="3" borderId="3" xfId="0" applyNumberFormat="1" applyFont="1" applyFill="1" applyBorder="1" applyAlignment="1" applyProtection="1">
      <alignment horizontal="center" vertical="center" wrapText="1"/>
    </xf>
    <xf numFmtId="3" fontId="60" fillId="3" borderId="3" xfId="0" applyNumberFormat="1" applyFont="1" applyFill="1" applyBorder="1" applyAlignment="1" applyProtection="1">
      <alignment horizontal="center" vertical="center" wrapText="1"/>
    </xf>
    <xf numFmtId="9" fontId="5" fillId="3" borderId="2" xfId="1" applyFont="1" applyFill="1" applyBorder="1" applyAlignment="1" applyProtection="1">
      <alignment horizontal="center" vertical="center" wrapText="1"/>
    </xf>
    <xf numFmtId="9" fontId="19" fillId="2" borderId="2" xfId="1" applyFont="1" applyFill="1" applyBorder="1" applyAlignment="1" applyProtection="1">
      <alignment horizontal="center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12" fillId="2" borderId="20" xfId="0" applyNumberFormat="1" applyFont="1" applyFill="1" applyBorder="1" applyAlignment="1" applyProtection="1">
      <alignment horizontal="center" vertical="center" textRotation="90" wrapText="1"/>
      <protection locked="0"/>
    </xf>
    <xf numFmtId="9" fontId="6" fillId="2" borderId="20" xfId="1" applyFont="1" applyFill="1" applyBorder="1" applyAlignment="1" applyProtection="1">
      <alignment horizontal="center" vertical="center" wrapText="1"/>
    </xf>
    <xf numFmtId="3" fontId="60" fillId="2" borderId="20" xfId="0" applyNumberFormat="1" applyFont="1" applyFill="1" applyBorder="1" applyAlignment="1" applyProtection="1">
      <alignment horizontal="center" vertical="center" wrapText="1"/>
    </xf>
    <xf numFmtId="3" fontId="60" fillId="3" borderId="20" xfId="0" applyNumberFormat="1" applyFont="1" applyFill="1" applyBorder="1" applyAlignment="1" applyProtection="1">
      <alignment horizontal="center" vertical="center" wrapText="1"/>
    </xf>
    <xf numFmtId="9" fontId="9" fillId="3" borderId="20" xfId="1" applyFont="1" applyFill="1" applyBorder="1" applyAlignment="1" applyProtection="1">
      <alignment horizontal="center" vertical="center" wrapText="1"/>
    </xf>
    <xf numFmtId="9" fontId="5" fillId="2" borderId="20" xfId="1" applyFont="1" applyFill="1" applyBorder="1" applyAlignment="1" applyProtection="1">
      <alignment horizontal="center" vertical="center" wrapText="1"/>
    </xf>
    <xf numFmtId="3" fontId="5" fillId="3" borderId="28" xfId="0" applyNumberFormat="1" applyFont="1" applyFill="1" applyBorder="1" applyAlignment="1" applyProtection="1">
      <alignment horizontal="center" vertical="center" wrapText="1"/>
    </xf>
    <xf numFmtId="9" fontId="16" fillId="3" borderId="28" xfId="1" applyFont="1" applyFill="1" applyBorder="1" applyAlignment="1" applyProtection="1">
      <alignment horizontal="center" vertical="center" wrapText="1"/>
    </xf>
    <xf numFmtId="9" fontId="16" fillId="3" borderId="27" xfId="1" applyFont="1" applyFill="1" applyBorder="1" applyAlignment="1" applyProtection="1">
      <alignment horizontal="center" vertical="center" wrapText="1"/>
    </xf>
    <xf numFmtId="9" fontId="16" fillId="3" borderId="29" xfId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62" fillId="2" borderId="3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0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2" fontId="5" fillId="3" borderId="3" xfId="0" applyNumberFormat="1" applyFont="1" applyFill="1" applyBorder="1" applyAlignment="1" applyProtection="1">
      <alignment horizontal="center" vertical="center" wrapText="1"/>
    </xf>
    <xf numFmtId="2" fontId="17" fillId="2" borderId="3" xfId="0" applyNumberFormat="1" applyFont="1" applyFill="1" applyBorder="1" applyAlignment="1" applyProtection="1">
      <alignment horizontal="center" vertical="center" wrapText="1"/>
    </xf>
    <xf numFmtId="2" fontId="16" fillId="2" borderId="3" xfId="0" applyNumberFormat="1" applyFont="1" applyFill="1" applyBorder="1" applyAlignment="1" applyProtection="1">
      <alignment horizontal="center" vertical="center" wrapText="1"/>
    </xf>
    <xf numFmtId="3" fontId="57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49" fontId="21" fillId="2" borderId="21" xfId="0" applyNumberFormat="1" applyFont="1" applyFill="1" applyBorder="1" applyAlignment="1" applyProtection="1">
      <alignment horizontal="left" vertical="center" wrapText="1"/>
    </xf>
    <xf numFmtId="3" fontId="5" fillId="3" borderId="26" xfId="0" applyNumberFormat="1" applyFont="1" applyFill="1" applyBorder="1" applyAlignment="1" applyProtection="1">
      <alignment horizontal="left" vertical="center" wrapText="1"/>
    </xf>
    <xf numFmtId="3" fontId="5" fillId="3" borderId="27" xfId="0" applyNumberFormat="1" applyFont="1" applyFill="1" applyBorder="1" applyAlignment="1" applyProtection="1">
      <alignment horizontal="left" vertical="center" wrapText="1"/>
    </xf>
    <xf numFmtId="3" fontId="21" fillId="2" borderId="21" xfId="0" applyNumberFormat="1" applyFont="1" applyFill="1" applyBorder="1" applyAlignment="1" applyProtection="1">
      <alignment horizontal="left" vertical="center" wrapText="1"/>
    </xf>
    <xf numFmtId="3" fontId="46" fillId="2" borderId="21" xfId="0" applyNumberFormat="1" applyFont="1" applyFill="1" applyBorder="1" applyAlignment="1" applyProtection="1">
      <alignment horizontal="center" vertical="center" wrapText="1"/>
    </xf>
    <xf numFmtId="3" fontId="4" fillId="2" borderId="23" xfId="0" applyNumberFormat="1" applyFont="1" applyFill="1" applyBorder="1" applyAlignment="1" applyProtection="1">
      <alignment horizontal="center" vertical="top" wrapText="1"/>
      <protection locked="0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1" xfId="0" applyNumberFormat="1" applyFont="1" applyFill="1" applyBorder="1" applyAlignment="1" applyProtection="1">
      <alignment horizontal="left" vertical="center" wrapText="1"/>
    </xf>
    <xf numFmtId="3" fontId="49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164" fontId="17" fillId="2" borderId="21" xfId="0" applyNumberFormat="1" applyFont="1" applyFill="1" applyBorder="1" applyAlignment="1" applyProtection="1">
      <alignment horizontal="left" vertical="center" wrapText="1"/>
    </xf>
    <xf numFmtId="49" fontId="5" fillId="2" borderId="21" xfId="0" applyNumberFormat="1" applyFont="1" applyFill="1" applyBorder="1" applyAlignment="1" applyProtection="1">
      <alignment horizontal="left" vertical="center" wrapText="1"/>
    </xf>
    <xf numFmtId="49" fontId="5" fillId="3" borderId="21" xfId="0" applyNumberFormat="1" applyFont="1" applyFill="1" applyBorder="1" applyAlignment="1" applyProtection="1">
      <alignment horizontal="left" vertical="center" wrapText="1"/>
    </xf>
    <xf numFmtId="3" fontId="27" fillId="2" borderId="21" xfId="0" applyNumberFormat="1" applyFont="1" applyFill="1" applyBorder="1" applyAlignment="1" applyProtection="1">
      <alignment horizontal="left" vertical="center" wrapText="1"/>
    </xf>
    <xf numFmtId="49" fontId="24" fillId="2" borderId="21" xfId="0" applyNumberFormat="1" applyFont="1" applyFill="1" applyBorder="1" applyAlignment="1" applyProtection="1">
      <alignment horizontal="left" vertical="center" wrapText="1"/>
    </xf>
    <xf numFmtId="3" fontId="15" fillId="2" borderId="21" xfId="0" applyNumberFormat="1" applyFont="1" applyFill="1" applyBorder="1" applyAlignment="1" applyProtection="1">
      <alignment horizontal="left" vertical="center" wrapText="1"/>
    </xf>
    <xf numFmtId="3" fontId="4" fillId="2" borderId="22" xfId="0" applyNumberFormat="1" applyFont="1" applyFill="1" applyBorder="1" applyAlignment="1" applyProtection="1">
      <alignment horizontal="center" vertical="top" wrapText="1"/>
      <protection locked="0"/>
    </xf>
    <xf numFmtId="3" fontId="4" fillId="2" borderId="25" xfId="0" applyNumberFormat="1" applyFont="1" applyFill="1" applyBorder="1" applyAlignment="1" applyProtection="1">
      <alignment horizontal="center" vertical="top" wrapText="1"/>
      <protection locked="0"/>
    </xf>
    <xf numFmtId="49" fontId="19" fillId="2" borderId="21" xfId="0" applyNumberFormat="1" applyFont="1" applyFill="1" applyBorder="1" applyAlignment="1" applyProtection="1">
      <alignment horizontal="left" vertical="center" wrapText="1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8" fillId="2" borderId="20" xfId="0" applyNumberFormat="1" applyFont="1" applyFill="1" applyBorder="1" applyAlignment="1" applyProtection="1">
      <alignment horizontal="center" vertical="center" wrapText="1"/>
    </xf>
    <xf numFmtId="3" fontId="24" fillId="2" borderId="21" xfId="0" applyNumberFormat="1" applyFont="1" applyFill="1" applyBorder="1" applyAlignment="1" applyProtection="1">
      <alignment horizontal="left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49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7" fillId="2" borderId="3" xfId="0" applyNumberFormat="1" applyFont="1" applyFill="1" applyBorder="1" applyAlignment="1" applyProtection="1">
      <alignment horizontal="center" vertical="center" wrapText="1"/>
    </xf>
    <xf numFmtId="3" fontId="15" fillId="2" borderId="20" xfId="0" applyNumberFormat="1" applyFont="1" applyFill="1" applyBorder="1" applyAlignment="1" applyProtection="1">
      <alignment horizontal="center" vertical="center" wrapText="1"/>
    </xf>
    <xf numFmtId="3" fontId="5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9" fillId="2" borderId="2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center" wrapText="1"/>
    </xf>
    <xf numFmtId="3" fontId="9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53" fillId="2" borderId="0" xfId="0" applyNumberFormat="1" applyFont="1" applyFill="1" applyAlignment="1" applyProtection="1">
      <alignment horizontal="left" vertical="center" wrapText="1"/>
      <protection locked="0"/>
    </xf>
    <xf numFmtId="0" fontId="53" fillId="2" borderId="0" xfId="0" applyNumberFormat="1" applyFont="1" applyFill="1" applyAlignment="1" applyProtection="1">
      <alignment horizontal="left" vertical="top" wrapText="1"/>
      <protection locked="0"/>
    </xf>
    <xf numFmtId="0" fontId="53" fillId="2" borderId="0" xfId="0" applyNumberFormat="1" applyFont="1" applyFill="1" applyBorder="1" applyAlignment="1" applyProtection="1">
      <alignment horizontal="left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  <xf numFmtId="3" fontId="54" fillId="2" borderId="3" xfId="0" applyNumberFormat="1" applyFont="1" applyFill="1" applyBorder="1" applyAlignment="1" applyProtection="1">
      <alignment horizontal="center" vertical="center" wrapText="1"/>
    </xf>
    <xf numFmtId="3" fontId="53" fillId="2" borderId="3" xfId="0" applyNumberFormat="1" applyFont="1" applyFill="1" applyBorder="1" applyAlignment="1" applyProtection="1">
      <alignment horizontal="center" vertical="center" wrapText="1"/>
    </xf>
    <xf numFmtId="3" fontId="9" fillId="3" borderId="3" xfId="0" applyNumberFormat="1" applyFont="1" applyFill="1" applyBorder="1" applyAlignment="1" applyProtection="1">
      <alignment horizontal="center" vertical="center" wrapText="1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xpsp3-pc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ColWidth="9.33203125"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333">
        <f>конс.!A1</f>
        <v>0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268" ht="18.75" customHeight="1">
      <c r="A2" s="3"/>
      <c r="C2" s="339" t="s">
        <v>0</v>
      </c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</row>
    <row r="3" spans="1:268" ht="15.75" customHeight="1">
      <c r="C3" s="339" t="s">
        <v>1</v>
      </c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39"/>
      <c r="DV3" s="339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322" t="s">
        <v>3</v>
      </c>
      <c r="B5" s="323"/>
      <c r="C5" s="328" t="str">
        <f>'бюджет округа (района)'!C5</f>
        <v>2014 год</v>
      </c>
      <c r="D5" s="329"/>
      <c r="E5" s="330">
        <f>'бюджет округа (района)'!D5:Z5</f>
        <v>0</v>
      </c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>
        <f>'бюджет округа (района)'!AA5:BL5</f>
        <v>0</v>
      </c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330"/>
      <c r="BN5" s="330"/>
      <c r="BO5" s="330"/>
      <c r="BP5" s="330"/>
      <c r="BQ5" s="330"/>
      <c r="BR5" s="330"/>
      <c r="BS5" s="330"/>
      <c r="BT5" s="330"/>
      <c r="BU5" s="330"/>
      <c r="BV5" s="330"/>
      <c r="BW5" s="330"/>
      <c r="BX5" s="330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30"/>
      <c r="CY5" s="330"/>
      <c r="CZ5" s="330"/>
      <c r="DA5" s="330"/>
      <c r="DB5" s="330"/>
      <c r="DC5" s="330"/>
      <c r="DD5" s="330"/>
      <c r="DE5" s="330"/>
      <c r="DF5" s="330"/>
      <c r="DG5" s="330"/>
      <c r="DH5" s="330"/>
      <c r="DI5" s="330"/>
      <c r="DJ5" s="330"/>
      <c r="DK5" s="330"/>
      <c r="DL5" s="330"/>
      <c r="DM5" s="330"/>
      <c r="DN5" s="330"/>
      <c r="DO5" s="330"/>
      <c r="DP5" s="330"/>
      <c r="DQ5" s="330"/>
      <c r="DR5" s="330"/>
      <c r="DS5" s="330"/>
      <c r="DT5" s="330"/>
      <c r="DU5" s="330"/>
      <c r="DV5" s="330"/>
      <c r="DW5" s="9"/>
    </row>
    <row r="6" spans="1:268" s="120" customFormat="1" ht="16.5" customHeight="1">
      <c r="A6" s="324"/>
      <c r="B6" s="325"/>
      <c r="C6" s="331" t="s">
        <v>149</v>
      </c>
      <c r="D6" s="331"/>
      <c r="E6" s="332" t="s">
        <v>149</v>
      </c>
      <c r="F6" s="332"/>
      <c r="G6" s="331" t="s">
        <v>8</v>
      </c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  <c r="AA6" s="331"/>
      <c r="AB6" s="331"/>
      <c r="AC6" s="331"/>
      <c r="AD6" s="331"/>
      <c r="AE6" s="331"/>
      <c r="AF6" s="331"/>
      <c r="AG6" s="331"/>
      <c r="AH6" s="331"/>
      <c r="AI6" s="331"/>
      <c r="AJ6" s="331"/>
      <c r="AK6" s="331"/>
      <c r="AL6" s="331"/>
      <c r="AM6" s="331"/>
      <c r="AN6" s="331"/>
      <c r="AO6" s="331"/>
      <c r="AP6" s="331"/>
      <c r="AQ6" s="331"/>
      <c r="AR6" s="331"/>
      <c r="AS6" s="331"/>
      <c r="AT6" s="331"/>
      <c r="AU6" s="331"/>
      <c r="AV6" s="331"/>
      <c r="AW6" s="331"/>
      <c r="AX6" s="331"/>
      <c r="AY6" s="331" t="s">
        <v>150</v>
      </c>
      <c r="AZ6" s="331"/>
      <c r="BA6" s="320" t="s">
        <v>96</v>
      </c>
      <c r="BB6" s="320"/>
      <c r="BC6" s="321" t="s">
        <v>10</v>
      </c>
      <c r="BD6" s="321"/>
      <c r="BE6" s="321"/>
      <c r="BF6" s="321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  <c r="DC6" s="321"/>
      <c r="DD6" s="321"/>
      <c r="DE6" s="321"/>
      <c r="DF6" s="321"/>
      <c r="DG6" s="321"/>
      <c r="DH6" s="321"/>
      <c r="DI6" s="321"/>
      <c r="DJ6" s="321"/>
      <c r="DK6" s="321"/>
      <c r="DL6" s="321"/>
      <c r="DM6" s="321"/>
      <c r="DN6" s="321"/>
      <c r="DO6" s="321"/>
      <c r="DP6" s="321"/>
      <c r="DQ6" s="334" t="s">
        <v>125</v>
      </c>
      <c r="DR6" s="335"/>
      <c r="DS6" s="338" t="s">
        <v>126</v>
      </c>
      <c r="DT6" s="338"/>
      <c r="DU6" s="338" t="s">
        <v>96</v>
      </c>
      <c r="DV6" s="338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324"/>
      <c r="B7" s="325"/>
      <c r="C7" s="331"/>
      <c r="D7" s="331"/>
      <c r="E7" s="332"/>
      <c r="F7" s="332"/>
      <c r="G7" s="315" t="s">
        <v>11</v>
      </c>
      <c r="H7" s="315"/>
      <c r="I7" s="315" t="s">
        <v>12</v>
      </c>
      <c r="J7" s="315"/>
      <c r="K7" s="317" t="s">
        <v>70</v>
      </c>
      <c r="L7" s="317"/>
      <c r="M7" s="315" t="s">
        <v>13</v>
      </c>
      <c r="N7" s="315"/>
      <c r="O7" s="317" t="s">
        <v>14</v>
      </c>
      <c r="P7" s="317"/>
      <c r="Q7" s="315" t="s">
        <v>15</v>
      </c>
      <c r="R7" s="315"/>
      <c r="S7" s="317" t="s">
        <v>81</v>
      </c>
      <c r="T7" s="317"/>
      <c r="U7" s="315" t="s">
        <v>16</v>
      </c>
      <c r="V7" s="315"/>
      <c r="W7" s="317" t="s">
        <v>82</v>
      </c>
      <c r="X7" s="317"/>
      <c r="Y7" s="315" t="s">
        <v>17</v>
      </c>
      <c r="Z7" s="315"/>
      <c r="AA7" s="317" t="s">
        <v>83</v>
      </c>
      <c r="AB7" s="317"/>
      <c r="AC7" s="315" t="s">
        <v>18</v>
      </c>
      <c r="AD7" s="315"/>
      <c r="AE7" s="317" t="s">
        <v>84</v>
      </c>
      <c r="AF7" s="317"/>
      <c r="AG7" s="315" t="s">
        <v>19</v>
      </c>
      <c r="AH7" s="315"/>
      <c r="AI7" s="317" t="s">
        <v>85</v>
      </c>
      <c r="AJ7" s="317"/>
      <c r="AK7" s="315" t="s">
        <v>20</v>
      </c>
      <c r="AL7" s="315"/>
      <c r="AM7" s="317" t="s">
        <v>86</v>
      </c>
      <c r="AN7" s="317"/>
      <c r="AO7" s="315" t="s">
        <v>21</v>
      </c>
      <c r="AP7" s="315"/>
      <c r="AQ7" s="317" t="s">
        <v>87</v>
      </c>
      <c r="AR7" s="317"/>
      <c r="AS7" s="315" t="s">
        <v>22</v>
      </c>
      <c r="AT7" s="315"/>
      <c r="AU7" s="317" t="s">
        <v>88</v>
      </c>
      <c r="AV7" s="317"/>
      <c r="AW7" s="315" t="s">
        <v>23</v>
      </c>
      <c r="AX7" s="315"/>
      <c r="AY7" s="331"/>
      <c r="AZ7" s="331"/>
      <c r="BA7" s="320"/>
      <c r="BB7" s="320"/>
      <c r="BC7" s="315" t="s">
        <v>11</v>
      </c>
      <c r="BD7" s="315"/>
      <c r="BE7" s="315" t="s">
        <v>12</v>
      </c>
      <c r="BF7" s="315"/>
      <c r="BG7" s="317" t="s">
        <v>70</v>
      </c>
      <c r="BH7" s="317"/>
      <c r="BI7" s="318" t="s">
        <v>96</v>
      </c>
      <c r="BJ7" s="319"/>
      <c r="BK7" s="315" t="s">
        <v>13</v>
      </c>
      <c r="BL7" s="315"/>
      <c r="BM7" s="317" t="s">
        <v>14</v>
      </c>
      <c r="BN7" s="317"/>
      <c r="BO7" s="318" t="s">
        <v>96</v>
      </c>
      <c r="BP7" s="319"/>
      <c r="BQ7" s="315" t="s">
        <v>15</v>
      </c>
      <c r="BR7" s="315"/>
      <c r="BS7" s="317" t="s">
        <v>81</v>
      </c>
      <c r="BT7" s="317"/>
      <c r="BU7" s="318" t="s">
        <v>96</v>
      </c>
      <c r="BV7" s="319"/>
      <c r="BW7" s="315" t="s">
        <v>141</v>
      </c>
      <c r="BX7" s="315"/>
      <c r="BY7" s="317" t="s">
        <v>82</v>
      </c>
      <c r="BZ7" s="317"/>
      <c r="CA7" s="318" t="s">
        <v>96</v>
      </c>
      <c r="CB7" s="319"/>
      <c r="CC7" s="315" t="s">
        <v>17</v>
      </c>
      <c r="CD7" s="315"/>
      <c r="CE7" s="317" t="s">
        <v>83</v>
      </c>
      <c r="CF7" s="317"/>
      <c r="CG7" s="318" t="s">
        <v>96</v>
      </c>
      <c r="CH7" s="319"/>
      <c r="CI7" s="315" t="s">
        <v>18</v>
      </c>
      <c r="CJ7" s="315"/>
      <c r="CK7" s="317" t="s">
        <v>84</v>
      </c>
      <c r="CL7" s="317"/>
      <c r="CM7" s="318" t="s">
        <v>96</v>
      </c>
      <c r="CN7" s="319"/>
      <c r="CO7" s="315" t="s">
        <v>19</v>
      </c>
      <c r="CP7" s="315"/>
      <c r="CQ7" s="317" t="s">
        <v>85</v>
      </c>
      <c r="CR7" s="317"/>
      <c r="CS7" s="318" t="s">
        <v>96</v>
      </c>
      <c r="CT7" s="319"/>
      <c r="CU7" s="315" t="s">
        <v>20</v>
      </c>
      <c r="CV7" s="315"/>
      <c r="CW7" s="317" t="s">
        <v>86</v>
      </c>
      <c r="CX7" s="317"/>
      <c r="CY7" s="318" t="s">
        <v>96</v>
      </c>
      <c r="CZ7" s="319"/>
      <c r="DA7" s="315" t="s">
        <v>21</v>
      </c>
      <c r="DB7" s="315"/>
      <c r="DC7" s="317" t="s">
        <v>87</v>
      </c>
      <c r="DD7" s="317"/>
      <c r="DE7" s="318" t="s">
        <v>96</v>
      </c>
      <c r="DF7" s="319"/>
      <c r="DG7" s="315" t="s">
        <v>22</v>
      </c>
      <c r="DH7" s="315"/>
      <c r="DI7" s="317" t="s">
        <v>88</v>
      </c>
      <c r="DJ7" s="317"/>
      <c r="DK7" s="318" t="s">
        <v>96</v>
      </c>
      <c r="DL7" s="319"/>
      <c r="DM7" s="315" t="s">
        <v>23</v>
      </c>
      <c r="DN7" s="315"/>
      <c r="DO7" s="316" t="str">
        <f>'бюджет округа (района)'!BI7:BI7</f>
        <v>Ожидаемая оценка на __________</v>
      </c>
      <c r="DP7" s="316"/>
      <c r="DQ7" s="336"/>
      <c r="DR7" s="337"/>
      <c r="DS7" s="338"/>
      <c r="DT7" s="338"/>
      <c r="DU7" s="338"/>
      <c r="DV7" s="338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326"/>
      <c r="B8" s="327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78" t="s">
        <v>29</v>
      </c>
      <c r="B9" s="279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313" t="s">
        <v>30</v>
      </c>
      <c r="B10" s="314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311" t="s">
        <v>31</v>
      </c>
      <c r="B11" s="312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>
        <f>'бюджет округа (района)'!AC12+'бюджеты поселений'!AC12</f>
        <v>0</v>
      </c>
      <c r="BD12" s="134">
        <f>'бюджет округа (района)'!AC12</f>
        <v>0</v>
      </c>
      <c r="BE12" s="134">
        <f>'бюджет округа (района)'!AD12+'бюджеты поселений'!AD12</f>
        <v>0</v>
      </c>
      <c r="BF12" s="134">
        <f>'бюджет округа (района)'!AD12</f>
        <v>0</v>
      </c>
      <c r="BG12" s="134">
        <f t="shared" ref="BG12:BH26" si="161">BC12+BE12</f>
        <v>0</v>
      </c>
      <c r="BH12" s="134">
        <f t="shared" si="161"/>
        <v>0</v>
      </c>
      <c r="BI12" s="135">
        <f t="shared" si="36"/>
        <v>1</v>
      </c>
      <c r="BJ12" s="135">
        <f t="shared" si="36"/>
        <v>1</v>
      </c>
      <c r="BK12" s="134">
        <f>'бюджет округа (района)'!AG12+'бюджеты поселений'!AG12</f>
        <v>0</v>
      </c>
      <c r="BL12" s="134">
        <f>'бюджет округа (района)'!AG12</f>
        <v>0</v>
      </c>
      <c r="BM12" s="134">
        <f t="shared" ref="BM12:BN26" si="162">BG12+BK12</f>
        <v>0</v>
      </c>
      <c r="BN12" s="134">
        <f t="shared" si="162"/>
        <v>0</v>
      </c>
      <c r="BO12" s="135">
        <f t="shared" si="38"/>
        <v>1</v>
      </c>
      <c r="BP12" s="135">
        <f t="shared" si="38"/>
        <v>1</v>
      </c>
      <c r="BQ12" s="134">
        <f>'бюджет округа (района)'!AJ12+'бюджеты поселений'!AJ12</f>
        <v>0</v>
      </c>
      <c r="BR12" s="134">
        <f>'бюджет округа (района)'!AJ12</f>
        <v>0</v>
      </c>
      <c r="BS12" s="134">
        <f t="shared" ref="BS12:BT26" si="163">BM12+BQ12</f>
        <v>0</v>
      </c>
      <c r="BT12" s="134">
        <f t="shared" si="163"/>
        <v>0</v>
      </c>
      <c r="BU12" s="135">
        <f t="shared" si="40"/>
        <v>1</v>
      </c>
      <c r="BV12" s="135">
        <f t="shared" si="40"/>
        <v>1</v>
      </c>
      <c r="BW12" s="134">
        <f>'бюджет округа (района)'!AM12+'бюджеты поселений'!AM12</f>
        <v>0</v>
      </c>
      <c r="BX12" s="134">
        <f>'бюджет округа (района)'!AM12</f>
        <v>0</v>
      </c>
      <c r="BY12" s="134">
        <f t="shared" ref="BY12:BZ26" si="164">BS12+BW12</f>
        <v>0</v>
      </c>
      <c r="BZ12" s="134">
        <f t="shared" si="164"/>
        <v>0</v>
      </c>
      <c r="CA12" s="135">
        <f t="shared" si="42"/>
        <v>1</v>
      </c>
      <c r="CB12" s="135">
        <f t="shared" si="42"/>
        <v>1</v>
      </c>
      <c r="CC12" s="134">
        <f>'бюджет округа (района)'!AP12+'бюджеты поселений'!AP12</f>
        <v>0</v>
      </c>
      <c r="CD12" s="134">
        <f>'бюджет округа (района)'!AP12</f>
        <v>0</v>
      </c>
      <c r="CE12" s="134">
        <f t="shared" ref="CE12:CF26" si="165">BY12+CC12</f>
        <v>0</v>
      </c>
      <c r="CF12" s="134">
        <f t="shared" si="165"/>
        <v>0</v>
      </c>
      <c r="CG12" s="135">
        <f t="shared" si="44"/>
        <v>1</v>
      </c>
      <c r="CH12" s="135">
        <f t="shared" si="44"/>
        <v>1</v>
      </c>
      <c r="CI12" s="134">
        <f>'бюджет округа (района)'!AS12+'бюджеты поселений'!AS12</f>
        <v>0</v>
      </c>
      <c r="CJ12" s="134">
        <f>'бюджет округа (района)'!AS12</f>
        <v>0</v>
      </c>
      <c r="CK12" s="134">
        <f t="shared" ref="CK12:CL26" si="166">CE12+CI12</f>
        <v>0</v>
      </c>
      <c r="CL12" s="134">
        <f t="shared" si="166"/>
        <v>0</v>
      </c>
      <c r="CM12" s="135">
        <f t="shared" si="46"/>
        <v>1</v>
      </c>
      <c r="CN12" s="135">
        <f t="shared" si="46"/>
        <v>1</v>
      </c>
      <c r="CO12" s="134">
        <f>'бюджет округа (района)'!AV12+'бюджеты поселений'!AV12</f>
        <v>0</v>
      </c>
      <c r="CP12" s="134">
        <f>'бюджет округа (района)'!AV12</f>
        <v>0</v>
      </c>
      <c r="CQ12" s="134">
        <f t="shared" ref="CQ12:CR26" si="167">CK12+CO12</f>
        <v>0</v>
      </c>
      <c r="CR12" s="134">
        <f t="shared" si="167"/>
        <v>0</v>
      </c>
      <c r="CS12" s="135">
        <f t="shared" si="48"/>
        <v>1</v>
      </c>
      <c r="CT12" s="135">
        <f t="shared" si="48"/>
        <v>1</v>
      </c>
      <c r="CU12" s="134">
        <f>'бюджет округа (района)'!AY12+'бюджеты поселений'!AY12</f>
        <v>0</v>
      </c>
      <c r="CV12" s="134">
        <f>'бюджет округа (района)'!AY12</f>
        <v>0</v>
      </c>
      <c r="CW12" s="134">
        <f t="shared" ref="CW12:CX26" si="168">CQ12+CU12</f>
        <v>0</v>
      </c>
      <c r="CX12" s="134">
        <f t="shared" si="168"/>
        <v>0</v>
      </c>
      <c r="CY12" s="135">
        <f t="shared" si="50"/>
        <v>1</v>
      </c>
      <c r="CZ12" s="135">
        <f t="shared" si="50"/>
        <v>1</v>
      </c>
      <c r="DA12" s="134">
        <f>'бюджет округа (района)'!BB12+'бюджеты поселений'!BB12</f>
        <v>0</v>
      </c>
      <c r="DB12" s="134">
        <f>'бюджет округа (района)'!BB12</f>
        <v>0</v>
      </c>
      <c r="DC12" s="134">
        <f t="shared" ref="DC12:DD26" si="169">CW12+DA12</f>
        <v>0</v>
      </c>
      <c r="DD12" s="134">
        <f t="shared" si="169"/>
        <v>0</v>
      </c>
      <c r="DE12" s="135">
        <f t="shared" si="52"/>
        <v>1</v>
      </c>
      <c r="DF12" s="135">
        <f t="shared" si="52"/>
        <v>1</v>
      </c>
      <c r="DG12" s="134">
        <f>'бюджет округа (района)'!BE12+'бюджеты поселений'!BE12</f>
        <v>0</v>
      </c>
      <c r="DH12" s="134">
        <f>'бюджет округа (района)'!BE12</f>
        <v>0</v>
      </c>
      <c r="DI12" s="134">
        <f t="shared" ref="DI12:DJ26" si="170">DC12+DG12</f>
        <v>0</v>
      </c>
      <c r="DJ12" s="134">
        <f t="shared" si="170"/>
        <v>0</v>
      </c>
      <c r="DK12" s="135">
        <f t="shared" si="54"/>
        <v>1</v>
      </c>
      <c r="DL12" s="135">
        <f t="shared" si="54"/>
        <v>1</v>
      </c>
      <c r="DM12" s="134">
        <f>'бюджет округа (района)'!BH12+'бюджеты поселений'!BH12</f>
        <v>0</v>
      </c>
      <c r="DN12" s="134">
        <f>'бюджет округа (района)'!BH12</f>
        <v>0</v>
      </c>
      <c r="DO12" s="134">
        <f>'бюджет округа (района)'!BI12+'бюджеты поселений'!BI12</f>
        <v>0</v>
      </c>
      <c r="DP12" s="134">
        <f>'бюджет округа (района)'!BI12</f>
        <v>0</v>
      </c>
      <c r="DQ12" s="134">
        <f>'бюджет округа (района)'!BJ12+'бюджеты поселений'!BJ12</f>
        <v>0</v>
      </c>
      <c r="DR12" s="134">
        <f>'бюджет округа (района)'!BJ12</f>
        <v>0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11" t="s">
        <v>32</v>
      </c>
      <c r="B13" s="312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11" t="s">
        <v>80</v>
      </c>
      <c r="B14" s="312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11" t="s">
        <v>33</v>
      </c>
      <c r="B15" s="312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11" t="s">
        <v>35</v>
      </c>
      <c r="B16" s="312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11" t="s">
        <v>36</v>
      </c>
      <c r="B17" s="312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11" t="s">
        <v>37</v>
      </c>
      <c r="B18" s="312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11" t="s">
        <v>38</v>
      </c>
      <c r="B19" s="312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11" t="s">
        <v>39</v>
      </c>
      <c r="B20" s="312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11" t="s">
        <v>40</v>
      </c>
      <c r="B21" s="312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11" t="s">
        <v>41</v>
      </c>
      <c r="B22" s="312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11" t="s">
        <v>89</v>
      </c>
      <c r="B23" s="312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11" t="s">
        <v>90</v>
      </c>
      <c r="B24" s="312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11" t="s">
        <v>42</v>
      </c>
      <c r="B25" s="312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311" t="s">
        <v>43</v>
      </c>
      <c r="B26" s="312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313" t="s">
        <v>44</v>
      </c>
      <c r="B27" s="314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97" t="s">
        <v>94</v>
      </c>
      <c r="B28" s="298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97" t="s">
        <v>45</v>
      </c>
      <c r="B29" s="298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97" t="s">
        <v>91</v>
      </c>
      <c r="B30" s="298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97" t="s">
        <v>46</v>
      </c>
      <c r="B31" s="298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97" t="s">
        <v>92</v>
      </c>
      <c r="B32" s="298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97" t="s">
        <v>142</v>
      </c>
      <c r="B33" s="298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97" t="s">
        <v>118</v>
      </c>
      <c r="B34" s="298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97" t="s">
        <v>48</v>
      </c>
      <c r="B35" s="298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97" t="s">
        <v>93</v>
      </c>
      <c r="B36" s="298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78" t="s">
        <v>49</v>
      </c>
      <c r="B37" s="279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309" t="s">
        <v>100</v>
      </c>
      <c r="B38" s="310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89" t="s">
        <v>105</v>
      </c>
      <c r="B39" s="290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89" t="s">
        <v>99</v>
      </c>
      <c r="B40" s="290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89" t="s">
        <v>95</v>
      </c>
      <c r="B41" s="290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89" t="s">
        <v>98</v>
      </c>
      <c r="B42" s="290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307" t="s">
        <v>97</v>
      </c>
      <c r="B43" s="308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07" t="s">
        <v>101</v>
      </c>
      <c r="B44" s="308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07" t="s">
        <v>102</v>
      </c>
      <c r="B45" s="308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307" t="s">
        <v>103</v>
      </c>
      <c r="B46" s="308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307" t="s">
        <v>106</v>
      </c>
      <c r="B47" s="308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89" t="s">
        <v>132</v>
      </c>
      <c r="B48" s="290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89" t="s">
        <v>108</v>
      </c>
      <c r="B49" s="290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89" t="s">
        <v>110</v>
      </c>
      <c r="B50" s="290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89" t="s">
        <v>111</v>
      </c>
      <c r="B51" s="290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89" t="s">
        <v>112</v>
      </c>
      <c r="B52" s="290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89" t="s">
        <v>104</v>
      </c>
      <c r="B53" s="290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89" t="s">
        <v>107</v>
      </c>
      <c r="B54" s="290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89" t="s">
        <v>131</v>
      </c>
      <c r="B55" s="290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89" t="s">
        <v>109</v>
      </c>
      <c r="B56" s="290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89" t="s">
        <v>119</v>
      </c>
      <c r="B57" s="290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89" t="s">
        <v>120</v>
      </c>
      <c r="B58" s="290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89" t="s">
        <v>121</v>
      </c>
      <c r="B59" s="290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89" t="s">
        <v>122</v>
      </c>
      <c r="B60" s="290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89" t="s">
        <v>123</v>
      </c>
      <c r="B61" s="290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89" t="s">
        <v>124</v>
      </c>
      <c r="B62" s="290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89" t="s">
        <v>133</v>
      </c>
      <c r="B63" s="290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78" t="s">
        <v>50</v>
      </c>
      <c r="B74" s="279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82" t="s">
        <v>52</v>
      </c>
      <c r="B75" s="283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#DIV/0!</v>
      </c>
      <c r="BD75" s="133" t="e">
        <f t="shared" si="402"/>
        <v>#DIV/0!</v>
      </c>
      <c r="BE75" s="133" t="e">
        <f t="shared" si="402"/>
        <v>#DIV/0!</v>
      </c>
      <c r="BF75" s="133" t="e">
        <f t="shared" si="402"/>
        <v>#DIV/0!</v>
      </c>
      <c r="BG75" s="133" t="e">
        <f t="shared" si="402"/>
        <v>#DIV/0!</v>
      </c>
      <c r="BH75" s="133" t="e">
        <f t="shared" si="402"/>
        <v>#DIV/0!</v>
      </c>
      <c r="BI75" s="144" t="s">
        <v>51</v>
      </c>
      <c r="BJ75" s="144" t="s">
        <v>51</v>
      </c>
      <c r="BK75" s="133" t="e">
        <f>IF(BK74&gt;0,"-",-BK74/(BK10-BK12))</f>
        <v>#DIV/0!</v>
      </c>
      <c r="BL75" s="133" t="e">
        <f>IF(BL74&gt;0,"-",-BL74/(BL10-BL12))</f>
        <v>#DIV/0!</v>
      </c>
      <c r="BM75" s="133" t="e">
        <f>IF(BM74&gt;0,"-",-BM74/(BM10-BM12))</f>
        <v>#DIV/0!</v>
      </c>
      <c r="BN75" s="133" t="e">
        <f>IF(BN74&gt;0,"-",-BN74/(BN10-BN12))</f>
        <v>#DIV/0!</v>
      </c>
      <c r="BO75" s="144" t="s">
        <v>51</v>
      </c>
      <c r="BP75" s="144" t="s">
        <v>51</v>
      </c>
      <c r="BQ75" s="133" t="e">
        <f>IF(BQ74&gt;0,"-",-BQ74/(BQ10-BQ12))</f>
        <v>#DIV/0!</v>
      </c>
      <c r="BR75" s="133" t="e">
        <f>IF(BR74&gt;0,"-",-BR74/(BR10-BR12))</f>
        <v>#DIV/0!</v>
      </c>
      <c r="BS75" s="133" t="e">
        <f>IF(BS74&gt;0,"-",-BS74/(BS10-BS12))</f>
        <v>#DIV/0!</v>
      </c>
      <c r="BT75" s="133" t="e">
        <f>IF(BT74&gt;0,"-",-BT74/(BT10-BT12))</f>
        <v>#DIV/0!</v>
      </c>
      <c r="BU75" s="144" t="s">
        <v>51</v>
      </c>
      <c r="BV75" s="144" t="s">
        <v>51</v>
      </c>
      <c r="BW75" s="133" t="e">
        <f>IF(BW74&gt;0,"-",-BW74/(BW10-BW12))</f>
        <v>#DIV/0!</v>
      </c>
      <c r="BX75" s="133" t="e">
        <f>IF(BX74&gt;0,"-",-BX74/(BX10-BX12))</f>
        <v>#DIV/0!</v>
      </c>
      <c r="BY75" s="133" t="e">
        <f>IF(BY74&gt;0,"-",-BY74/(BY10-BY12))</f>
        <v>#DIV/0!</v>
      </c>
      <c r="BZ75" s="133" t="e">
        <f>IF(BZ74&gt;0,"-",-BZ74/(BZ10-BZ12))</f>
        <v>#DIV/0!</v>
      </c>
      <c r="CA75" s="144" t="s">
        <v>51</v>
      </c>
      <c r="CB75" s="144" t="s">
        <v>51</v>
      </c>
      <c r="CC75" s="133" t="e">
        <f>IF(CC74&gt;0,"-",-CC74/(CC10-CC12))</f>
        <v>#DIV/0!</v>
      </c>
      <c r="CD75" s="133" t="e">
        <f>IF(CD74&gt;0,"-",-CD74/(CD10-CD12))</f>
        <v>#DIV/0!</v>
      </c>
      <c r="CE75" s="133" t="e">
        <f>IF(CE74&gt;0,"-",-CE74/(CE10-CE12))</f>
        <v>#DIV/0!</v>
      </c>
      <c r="CF75" s="133" t="e">
        <f>IF(CF74&gt;0,"-",-CF74/(CF10-CF12))</f>
        <v>#DIV/0!</v>
      </c>
      <c r="CG75" s="144" t="s">
        <v>51</v>
      </c>
      <c r="CH75" s="144" t="s">
        <v>51</v>
      </c>
      <c r="CI75" s="133" t="e">
        <f>IF(CI74&gt;0,"-",-CI74/(CI10-CI12))</f>
        <v>#DIV/0!</v>
      </c>
      <c r="CJ75" s="133" t="e">
        <f>IF(CJ74&gt;0,"-",-CJ74/(CJ10-CJ12))</f>
        <v>#DIV/0!</v>
      </c>
      <c r="CK75" s="133" t="e">
        <f>IF(CK74&gt;0,"-",-CK74/(CK10-CK12))</f>
        <v>#DIV/0!</v>
      </c>
      <c r="CL75" s="133" t="e">
        <f>IF(CL74&gt;0,"-",-CL74/(CL10-CL12))</f>
        <v>#DIV/0!</v>
      </c>
      <c r="CM75" s="144" t="s">
        <v>51</v>
      </c>
      <c r="CN75" s="144" t="s">
        <v>51</v>
      </c>
      <c r="CO75" s="133" t="e">
        <f>IF(CO74&gt;0,"-",-CO74/(CO10-CO12))</f>
        <v>#DIV/0!</v>
      </c>
      <c r="CP75" s="133" t="e">
        <f>IF(CP74&gt;0,"-",-CP74/(CP10-CP12))</f>
        <v>#DIV/0!</v>
      </c>
      <c r="CQ75" s="133" t="e">
        <f>IF(CQ74&gt;0,"-",-CQ74/(CQ10-CQ12))</f>
        <v>#DIV/0!</v>
      </c>
      <c r="CR75" s="133" t="e">
        <f>IF(CR74&gt;0,"-",-CR74/(CR10-CR12))</f>
        <v>#DIV/0!</v>
      </c>
      <c r="CS75" s="144" t="s">
        <v>51</v>
      </c>
      <c r="CT75" s="144" t="s">
        <v>51</v>
      </c>
      <c r="CU75" s="133" t="e">
        <f>IF(CU74&gt;0,"-",-CU74/(CU10-CU12))</f>
        <v>#DIV/0!</v>
      </c>
      <c r="CV75" s="133" t="e">
        <f>IF(CV74&gt;0,"-",-CV74/(CV10-CV12))</f>
        <v>#DIV/0!</v>
      </c>
      <c r="CW75" s="133" t="e">
        <f>IF(CW74&gt;0,"-",-CW74/(CW10-CW12))</f>
        <v>#DIV/0!</v>
      </c>
      <c r="CX75" s="133" t="e">
        <f>IF(CX74&gt;0,"-",-CX74/(CX10-CX12))</f>
        <v>#DIV/0!</v>
      </c>
      <c r="CY75" s="144" t="s">
        <v>51</v>
      </c>
      <c r="CZ75" s="144" t="s">
        <v>51</v>
      </c>
      <c r="DA75" s="133" t="e">
        <f>IF(DA74&gt;0,"-",-DA74/(DA10-DA12))</f>
        <v>#DIV/0!</v>
      </c>
      <c r="DB75" s="133" t="e">
        <f>IF(DB74&gt;0,"-",-DB74/(DB10-DB12))</f>
        <v>#DIV/0!</v>
      </c>
      <c r="DC75" s="133" t="e">
        <f>IF(DC74&gt;0,"-",-DC74/(DC10-DC12))</f>
        <v>#DIV/0!</v>
      </c>
      <c r="DD75" s="133" t="e">
        <f>IF(DD74&gt;0,"-",-DD74/(DD10-DD12))</f>
        <v>#DIV/0!</v>
      </c>
      <c r="DE75" s="144" t="s">
        <v>51</v>
      </c>
      <c r="DF75" s="144" t="s">
        <v>51</v>
      </c>
      <c r="DG75" s="133" t="e">
        <f>IF(DG74&gt;0,"-",-DG74/(DG10-DG12))</f>
        <v>#DIV/0!</v>
      </c>
      <c r="DH75" s="133" t="e">
        <f>IF(DH74&gt;0,"-",-DH74/(DH10-DH12))</f>
        <v>#DIV/0!</v>
      </c>
      <c r="DI75" s="133" t="e">
        <f>IF(DI74&gt;0,"-",-DI74/(DI10-DI12))</f>
        <v>#DIV/0!</v>
      </c>
      <c r="DJ75" s="133" t="e">
        <f>IF(DJ74&gt;0,"-",-DJ74/(DJ10-DJ12))</f>
        <v>#DIV/0!</v>
      </c>
      <c r="DK75" s="144" t="s">
        <v>51</v>
      </c>
      <c r="DL75" s="144" t="s">
        <v>51</v>
      </c>
      <c r="DM75" s="133" t="e">
        <f t="shared" ref="DM75:DR75" si="403">IF(DM74&gt;0,"-",-DM74/(DM10-DM12))</f>
        <v>#DIV/0!</v>
      </c>
      <c r="DN75" s="133" t="e">
        <f t="shared" si="403"/>
        <v>#DIV/0!</v>
      </c>
      <c r="DO75" s="133" t="e">
        <f t="shared" si="403"/>
        <v>#DIV/0!</v>
      </c>
      <c r="DP75" s="133" t="e">
        <f t="shared" si="403"/>
        <v>#DIV/0!</v>
      </c>
      <c r="DQ75" s="133" t="e">
        <f t="shared" si="403"/>
        <v>#DIV/0!</v>
      </c>
      <c r="DR75" s="133" t="e">
        <f t="shared" si="403"/>
        <v>#DIV/0!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305" t="s">
        <v>127</v>
      </c>
      <c r="B76" s="306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str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5" t="str">
        <f t="shared" si="406"/>
        <v>-</v>
      </c>
      <c r="BE76" s="145" t="str">
        <f t="shared" si="406"/>
        <v>-</v>
      </c>
      <c r="BF76" s="145" t="str">
        <f t="shared" si="406"/>
        <v>-</v>
      </c>
      <c r="BG76" s="145" t="str">
        <f t="shared" si="406"/>
        <v>-</v>
      </c>
      <c r="BH76" s="145" t="str">
        <f t="shared" si="406"/>
        <v>-</v>
      </c>
      <c r="BI76" s="144" t="s">
        <v>51</v>
      </c>
      <c r="BJ76" s="144" t="s">
        <v>51</v>
      </c>
      <c r="BK76" s="145" t="str">
        <f>IF(OR(BK10-BK12=0,BK74&gt;=0),"-",IF(AND(BK78&lt;=0,BK87&lt;=0),(-BK74)/(BK10-BK12),IF(AND(BK87&gt;0,BK78&lt;=0),(-BK74-BK87)/(BK10-BK12),IF(AND(BK87&lt;=0,BK78&gt;0),(-BK74-BK78)/(BK10-BK12),(-BK74-BK78-BK87)/(BK10-BK12)))))</f>
        <v>-</v>
      </c>
      <c r="BL76" s="145" t="str">
        <f>IF(OR(BL10-BL12=0,BL74&gt;=0),"-",IF(AND(BL78&lt;=0,BL87&lt;=0),(-BL74)/(BL10-BL12),IF(AND(BL87&gt;0,BL78&lt;=0),(-BL74-BL87)/(BL10-BL12),IF(AND(BL87&lt;=0,BL78&gt;0),(-BL74-BL78)/(BL10-BL12),(-BL74-BL78-BL87)/(BL10-BL12)))))</f>
        <v>-</v>
      </c>
      <c r="BM76" s="145" t="str">
        <f>IF(OR(BM10-BM12=0,BM74&gt;=0),"-",IF(AND(BM78&lt;=0,BM87&lt;=0),(-BM74)/(BM10-BM12),IF(AND(BM87&gt;0,BM78&lt;=0),(-BM74-BM87)/(BM10-BM12),IF(AND(BM87&lt;=0,BM78&gt;0),(-BM74-BM78)/(BM10-BM12),(-BM74-BM78-BM87)/(BM10-BM12)))))</f>
        <v>-</v>
      </c>
      <c r="BN76" s="145" t="str">
        <f>IF(OR(BN10-BN12=0,BN74&gt;=0),"-",IF(AND(BN78&lt;=0,BN87&lt;=0),(-BN74)/(BN10-BN12),IF(AND(BN87&gt;0,BN78&lt;=0),(-BN74-BN87)/(BN10-BN12),IF(AND(BN87&lt;=0,BN78&gt;0),(-BN74-BN78)/(BN10-BN12),(-BN74-BN78-BN87)/(BN10-BN12)))))</f>
        <v>-</v>
      </c>
      <c r="BO76" s="144" t="s">
        <v>51</v>
      </c>
      <c r="BP76" s="144" t="s">
        <v>51</v>
      </c>
      <c r="BQ76" s="145" t="str">
        <f>IF(OR(BQ10-BQ12=0,BQ74&gt;=0),"-",IF(AND(BQ78&lt;=0,BQ87&lt;=0),(-BQ74)/(BQ10-BQ12),IF(AND(BQ87&gt;0,BQ78&lt;=0),(-BQ74-BQ87)/(BQ10-BQ12),IF(AND(BQ87&lt;=0,BQ78&gt;0),(-BQ74-BQ78)/(BQ10-BQ12),(-BQ74-BQ78-BQ87)/(BQ10-BQ12)))))</f>
        <v>-</v>
      </c>
      <c r="BR76" s="145" t="str">
        <f>IF(OR(BR10-BR12=0,BR74&gt;=0),"-",IF(AND(BR78&lt;=0,BR87&lt;=0),(-BR74)/(BR10-BR12),IF(AND(BR87&gt;0,BR78&lt;=0),(-BR74-BR87)/(BR10-BR12),IF(AND(BR87&lt;=0,BR78&gt;0),(-BR74-BR78)/(BR10-BR12),(-BR74-BR78-BR87)/(BR10-BR12)))))</f>
        <v>-</v>
      </c>
      <c r="BS76" s="145" t="str">
        <f>IF(OR(BS10-BS12=0,BS74&gt;=0),"-",IF(AND(BS78&lt;=0,BS87&lt;=0),(-BS74)/(BS10-BS12),IF(AND(BS87&gt;0,BS78&lt;=0),(-BS74-BS87)/(BS10-BS12),IF(AND(BS87&lt;=0,BS78&gt;0),(-BS74-BS78)/(BS10-BS12),(-BS74-BS78-BS87)/(BS10-BS12)))))</f>
        <v>-</v>
      </c>
      <c r="BT76" s="145" t="str">
        <f>IF(OR(BT10-BT12=0,BT74&gt;=0),"-",IF(AND(BT78&lt;=0,BT87&lt;=0),(-BT74)/(BT10-BT12),IF(AND(BT87&gt;0,BT78&lt;=0),(-BT74-BT87)/(BT10-BT12),IF(AND(BT87&lt;=0,BT78&gt;0),(-BT74-BT78)/(BT10-BT12),(-BT74-BT78-BT87)/(BT10-BT12)))))</f>
        <v>-</v>
      </c>
      <c r="BU76" s="144" t="s">
        <v>51</v>
      </c>
      <c r="BV76" s="144" t="s">
        <v>51</v>
      </c>
      <c r="BW76" s="145" t="str">
        <f>IF(OR(BW10-BW12=0,BW74&gt;=0),"-",IF(AND(BW78&lt;=0,BW87&lt;=0),(-BW74)/(BW10-BW12),IF(AND(BW87&gt;0,BW78&lt;=0),(-BW74-BW87)/(BW10-BW12),IF(AND(BW87&lt;=0,BW78&gt;0),(-BW74-BW78)/(BW10-BW12),(-BW74-BW78-BW87)/(BW10-BW12)))))</f>
        <v>-</v>
      </c>
      <c r="BX76" s="145" t="str">
        <f>IF(OR(BX10-BX12=0,BX74&gt;=0),"-",IF(AND(BX78&lt;=0,BX87&lt;=0),(-BX74)/(BX10-BX12),IF(AND(BX87&gt;0,BX78&lt;=0),(-BX74-BX87)/(BX10-BX12),IF(AND(BX87&lt;=0,BX78&gt;0),(-BX74-BX78)/(BX10-BX12),(-BX74-BX78-BX87)/(BX10-BX12)))))</f>
        <v>-</v>
      </c>
      <c r="BY76" s="145" t="str">
        <f>IF(OR(BY10-BY12=0,BY74&gt;=0),"-",IF(AND(BY78&lt;=0,BY87&lt;=0),(-BY74)/(BY10-BY12),IF(AND(BY87&gt;0,BY78&lt;=0),(-BY74-BY87)/(BY10-BY12),IF(AND(BY87&lt;=0,BY78&gt;0),(-BY74-BY78)/(BY10-BY12),(-BY74-BY78-BY87)/(BY10-BY12)))))</f>
        <v>-</v>
      </c>
      <c r="BZ76" s="145" t="str">
        <f>IF(OR(BZ10-BZ12=0,BZ74&gt;=0),"-",IF(AND(BZ78&lt;=0,BZ87&lt;=0),(-BZ74)/(BZ10-BZ12),IF(AND(BZ87&gt;0,BZ78&lt;=0),(-BZ74-BZ87)/(BZ10-BZ12),IF(AND(BZ87&lt;=0,BZ78&gt;0),(-BZ74-BZ78)/(BZ10-BZ12),(-BZ74-BZ78-BZ87)/(BZ10-BZ12)))))</f>
        <v>-</v>
      </c>
      <c r="CA76" s="144" t="s">
        <v>51</v>
      </c>
      <c r="CB76" s="144" t="s">
        <v>51</v>
      </c>
      <c r="CC76" s="145" t="str">
        <f>IF(OR(CC10-CC12=0,CC74&gt;=0),"-",IF(AND(CC78&lt;=0,CC87&lt;=0),(-CC74)/(CC10-CC12),IF(AND(CC87&gt;0,CC78&lt;=0),(-CC74-CC87)/(CC10-CC12),IF(AND(CC87&lt;=0,CC78&gt;0),(-CC74-CC78)/(CC10-CC12),(-CC74-CC78-CC87)/(CC10-CC12)))))</f>
        <v>-</v>
      </c>
      <c r="CD76" s="145" t="str">
        <f>IF(OR(CD10-CD12=0,CD74&gt;=0),"-",IF(AND(CD78&lt;=0,CD87&lt;=0),(-CD74)/(CD10-CD12),IF(AND(CD87&gt;0,CD78&lt;=0),(-CD74-CD87)/(CD10-CD12),IF(AND(CD87&lt;=0,CD78&gt;0),(-CD74-CD78)/(CD10-CD12),(-CD74-CD78-CD87)/(CD10-CD12)))))</f>
        <v>-</v>
      </c>
      <c r="CE76" s="145" t="str">
        <f>IF(OR(CE10-CE12=0,CE74&gt;=0),"-",IF(AND(CE78&lt;=0,CE87&lt;=0),(-CE74)/(CE10-CE12),IF(AND(CE87&gt;0,CE78&lt;=0),(-CE74-CE87)/(CE10-CE12),IF(AND(CE87&lt;=0,CE78&gt;0),(-CE74-CE78)/(CE10-CE12),(-CE74-CE78-CE87)/(CE10-CE12)))))</f>
        <v>-</v>
      </c>
      <c r="CF76" s="145" t="str">
        <f>IF(OR(CF10-CF12=0,CF74&gt;=0),"-",IF(AND(CF78&lt;=0,CF87&lt;=0),(-CF74)/(CF10-CF12),IF(AND(CF87&gt;0,CF78&lt;=0),(-CF74-CF87)/(CF10-CF12),IF(AND(CF87&lt;=0,CF78&gt;0),(-CF74-CF78)/(CF10-CF12),(-CF74-CF78-CF87)/(CF10-CF12)))))</f>
        <v>-</v>
      </c>
      <c r="CG76" s="144" t="s">
        <v>51</v>
      </c>
      <c r="CH76" s="144" t="s">
        <v>51</v>
      </c>
      <c r="CI76" s="145" t="str">
        <f>IF(OR(CI10-CI12=0,CI74&gt;=0),"-",IF(AND(CI78&lt;=0,CI87&lt;=0),(-CI74)/(CI10-CI12),IF(AND(CI87&gt;0,CI78&lt;=0),(-CI74-CI87)/(CI10-CI12),IF(AND(CI87&lt;=0,CI78&gt;0),(-CI74-CI78)/(CI10-CI12),(-CI74-CI78-CI87)/(CI10-CI12)))))</f>
        <v>-</v>
      </c>
      <c r="CJ76" s="145" t="str">
        <f>IF(OR(CJ10-CJ12=0,CJ74&gt;=0),"-",IF(AND(CJ78&lt;=0,CJ87&lt;=0),(-CJ74)/(CJ10-CJ12),IF(AND(CJ87&gt;0,CJ78&lt;=0),(-CJ74-CJ87)/(CJ10-CJ12),IF(AND(CJ87&lt;=0,CJ78&gt;0),(-CJ74-CJ78)/(CJ10-CJ12),(-CJ74-CJ78-CJ87)/(CJ10-CJ12)))))</f>
        <v>-</v>
      </c>
      <c r="CK76" s="145" t="str">
        <f>IF(OR(CK10-CK12=0,CK74&gt;=0),"-",IF(AND(CK78&lt;=0,CK87&lt;=0),(-CK74)/(CK10-CK12),IF(AND(CK87&gt;0,CK78&lt;=0),(-CK74-CK87)/(CK10-CK12),IF(AND(CK87&lt;=0,CK78&gt;0),(-CK74-CK78)/(CK10-CK12),(-CK74-CK78-CK87)/(CK10-CK12)))))</f>
        <v>-</v>
      </c>
      <c r="CL76" s="145" t="str">
        <f>IF(OR(CL10-CL12=0,CL74&gt;=0),"-",IF(AND(CL78&lt;=0,CL87&lt;=0),(-CL74)/(CL10-CL12),IF(AND(CL87&gt;0,CL78&lt;=0),(-CL74-CL87)/(CL10-CL12),IF(AND(CL87&lt;=0,CL78&gt;0),(-CL74-CL78)/(CL10-CL12),(-CL74-CL78-CL87)/(CL10-CL12)))))</f>
        <v>-</v>
      </c>
      <c r="CM76" s="144" t="s">
        <v>51</v>
      </c>
      <c r="CN76" s="144" t="s">
        <v>51</v>
      </c>
      <c r="CO76" s="145" t="str">
        <f>IF(OR(CO10-CO12=0,CO74&gt;=0),"-",IF(AND(CO78&lt;=0,CO87&lt;=0),(-CO74)/(CO10-CO12),IF(AND(CO87&gt;0,CO78&lt;=0),(-CO74-CO87)/(CO10-CO12),IF(AND(CO87&lt;=0,CO78&gt;0),(-CO74-CO78)/(CO10-CO12),(-CO74-CO78-CO87)/(CO10-CO12)))))</f>
        <v>-</v>
      </c>
      <c r="CP76" s="145" t="str">
        <f>IF(OR(CP10-CP12=0,CP74&gt;=0),"-",IF(AND(CP78&lt;=0,CP87&lt;=0),(-CP74)/(CP10-CP12),IF(AND(CP87&gt;0,CP78&lt;=0),(-CP74-CP87)/(CP10-CP12),IF(AND(CP87&lt;=0,CP78&gt;0),(-CP74-CP78)/(CP10-CP12),(-CP74-CP78-CP87)/(CP10-CP12)))))</f>
        <v>-</v>
      </c>
      <c r="CQ76" s="145" t="str">
        <f>IF(OR(CQ10-CQ12=0,CQ74&gt;=0),"-",IF(AND(CQ78&lt;=0,CQ87&lt;=0),(-CQ74)/(CQ10-CQ12),IF(AND(CQ87&gt;0,CQ78&lt;=0),(-CQ74-CQ87)/(CQ10-CQ12),IF(AND(CQ87&lt;=0,CQ78&gt;0),(-CQ74-CQ78)/(CQ10-CQ12),(-CQ74-CQ78-CQ87)/(CQ10-CQ12)))))</f>
        <v>-</v>
      </c>
      <c r="CR76" s="145" t="str">
        <f>IF(OR(CR10-CR12=0,CR74&gt;=0),"-",IF(AND(CR78&lt;=0,CR87&lt;=0),(-CR74)/(CR10-CR12),IF(AND(CR87&gt;0,CR78&lt;=0),(-CR74-CR87)/(CR10-CR12),IF(AND(CR87&lt;=0,CR78&gt;0),(-CR74-CR78)/(CR10-CR12),(-CR74-CR78-CR87)/(CR10-CR12)))))</f>
        <v>-</v>
      </c>
      <c r="CS76" s="144" t="s">
        <v>51</v>
      </c>
      <c r="CT76" s="144" t="s">
        <v>51</v>
      </c>
      <c r="CU76" s="145" t="str">
        <f>IF(OR(CU10-CU12=0,CU74&gt;=0),"-",IF(AND(CU78&lt;=0,CU87&lt;=0),(-CU74)/(CU10-CU12),IF(AND(CU87&gt;0,CU78&lt;=0),(-CU74-CU87)/(CU10-CU12),IF(AND(CU87&lt;=0,CU78&gt;0),(-CU74-CU78)/(CU10-CU12),(-CU74-CU78-CU87)/(CU10-CU12)))))</f>
        <v>-</v>
      </c>
      <c r="CV76" s="145" t="str">
        <f>IF(OR(CV10-CV12=0,CV74&gt;=0),"-",IF(AND(CV78&lt;=0,CV87&lt;=0),(-CV74)/(CV10-CV12),IF(AND(CV87&gt;0,CV78&lt;=0),(-CV74-CV87)/(CV10-CV12),IF(AND(CV87&lt;=0,CV78&gt;0),(-CV74-CV78)/(CV10-CV12),(-CV74-CV78-CV87)/(CV10-CV12)))))</f>
        <v>-</v>
      </c>
      <c r="CW76" s="145" t="str">
        <f>IF(OR(CW10-CW12=0,CW74&gt;=0),"-",IF(AND(CW78&lt;=0,CW87&lt;=0),(-CW74)/(CW10-CW12),IF(AND(CW87&gt;0,CW78&lt;=0),(-CW74-CW87)/(CW10-CW12),IF(AND(CW87&lt;=0,CW78&gt;0),(-CW74-CW78)/(CW10-CW12),(-CW74-CW78-CW87)/(CW10-CW12)))))</f>
        <v>-</v>
      </c>
      <c r="CX76" s="145" t="str">
        <f>IF(OR(CX10-CX12=0,CX74&gt;=0),"-",IF(AND(CX78&lt;=0,CX87&lt;=0),(-CX74)/(CX10-CX12),IF(AND(CX87&gt;0,CX78&lt;=0),(-CX74-CX87)/(CX10-CX12),IF(AND(CX87&lt;=0,CX78&gt;0),(-CX74-CX78)/(CX10-CX12),(-CX74-CX78-CX87)/(CX10-CX12)))))</f>
        <v>-</v>
      </c>
      <c r="CY76" s="144" t="s">
        <v>51</v>
      </c>
      <c r="CZ76" s="144" t="s">
        <v>51</v>
      </c>
      <c r="DA76" s="145" t="str">
        <f>IF(OR(DA10-DA12=0,DA74&gt;=0),"-",IF(AND(DA78&lt;=0,DA87&lt;=0),(-DA74)/(DA10-DA12),IF(AND(DA87&gt;0,DA78&lt;=0),(-DA74-DA87)/(DA10-DA12),IF(AND(DA87&lt;=0,DA78&gt;0),(-DA74-DA78)/(DA10-DA12),(-DA74-DA78-DA87)/(DA10-DA12)))))</f>
        <v>-</v>
      </c>
      <c r="DB76" s="145" t="str">
        <f>IF(OR(DB10-DB12=0,DB74&gt;=0),"-",IF(AND(DB78&lt;=0,DB87&lt;=0),(-DB74)/(DB10-DB12),IF(AND(DB87&gt;0,DB78&lt;=0),(-DB74-DB87)/(DB10-DB12),IF(AND(DB87&lt;=0,DB78&gt;0),(-DB74-DB78)/(DB10-DB12),(-DB74-DB78-DB87)/(DB10-DB12)))))</f>
        <v>-</v>
      </c>
      <c r="DC76" s="145" t="str">
        <f>IF(OR(DC10-DC12=0,DC74&gt;=0),"-",IF(AND(DC78&lt;=0,DC87&lt;=0),(-DC74)/(DC10-DC12),IF(AND(DC87&gt;0,DC78&lt;=0),(-DC74-DC87)/(DC10-DC12),IF(AND(DC87&lt;=0,DC78&gt;0),(-DC74-DC78)/(DC10-DC12),(-DC74-DC78-DC87)/(DC10-DC12)))))</f>
        <v>-</v>
      </c>
      <c r="DD76" s="145" t="str">
        <f>IF(OR(DD10-DD12=0,DD74&gt;=0),"-",IF(AND(DD78&lt;=0,DD87&lt;=0),(-DD74)/(DD10-DD12),IF(AND(DD87&gt;0,DD78&lt;=0),(-DD74-DD87)/(DD10-DD12),IF(AND(DD87&lt;=0,DD78&gt;0),(-DD74-DD78)/(DD10-DD12),(-DD74-DD78-DD87)/(DD10-DD12)))))</f>
        <v>-</v>
      </c>
      <c r="DE76" s="144" t="s">
        <v>51</v>
      </c>
      <c r="DF76" s="144" t="s">
        <v>51</v>
      </c>
      <c r="DG76" s="145" t="str">
        <f>IF(OR(DG10-DG12=0,DG74&gt;=0),"-",IF(AND(DG78&lt;=0,DG87&lt;=0),(-DG74)/(DG10-DG12),IF(AND(DG87&gt;0,DG78&lt;=0),(-DG74-DG87)/(DG10-DG12),IF(AND(DG87&lt;=0,DG78&gt;0),(-DG74-DG78)/(DG10-DG12),(-DG74-DG78-DG87)/(DG10-DG12)))))</f>
        <v>-</v>
      </c>
      <c r="DH76" s="145" t="str">
        <f>IF(OR(DH10-DH12=0,DH74&gt;=0),"-",IF(AND(DH78&lt;=0,DH87&lt;=0),(-DH74)/(DH10-DH12),IF(AND(DH87&gt;0,DH78&lt;=0),(-DH74-DH87)/(DH10-DH12),IF(AND(DH87&lt;=0,DH78&gt;0),(-DH74-DH78)/(DH10-DH12),(-DH74-DH78-DH87)/(DH10-DH12)))))</f>
        <v>-</v>
      </c>
      <c r="DI76" s="145" t="str">
        <f>IF(OR(DI10-DI12=0,DI74&gt;=0),"-",IF(AND(DI78&lt;=0,DI87&lt;=0),(-DI74)/(DI10-DI12),IF(AND(DI87&gt;0,DI78&lt;=0),(-DI74-DI87)/(DI10-DI12),IF(AND(DI87&lt;=0,DI78&gt;0),(-DI74-DI78)/(DI10-DI12),(-DI74-DI78-DI87)/(DI10-DI12)))))</f>
        <v>-</v>
      </c>
      <c r="DJ76" s="145" t="str">
        <f>IF(OR(DJ10-DJ12=0,DJ74&gt;=0),"-",IF(AND(DJ78&lt;=0,DJ87&lt;=0),(-DJ74)/(DJ10-DJ12),IF(AND(DJ87&gt;0,DJ78&lt;=0),(-DJ74-DJ87)/(DJ10-DJ12),IF(AND(DJ87&lt;=0,DJ78&gt;0),(-DJ74-DJ78)/(DJ10-DJ12),(-DJ74-DJ78-DJ87)/(DJ10-DJ12)))))</f>
        <v>-</v>
      </c>
      <c r="DK76" s="144" t="s">
        <v>51</v>
      </c>
      <c r="DL76" s="144" t="s">
        <v>51</v>
      </c>
      <c r="DM76" s="145" t="str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-</v>
      </c>
      <c r="DN76" s="145" t="str">
        <f t="shared" si="407"/>
        <v>-</v>
      </c>
      <c r="DO76" s="145" t="str">
        <f t="shared" si="407"/>
        <v>-</v>
      </c>
      <c r="DP76" s="145" t="str">
        <f t="shared" si="407"/>
        <v>-</v>
      </c>
      <c r="DQ76" s="145" t="str">
        <f t="shared" si="407"/>
        <v>-</v>
      </c>
      <c r="DR76" s="145" t="str">
        <f t="shared" si="407"/>
        <v>-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78" t="s">
        <v>53</v>
      </c>
      <c r="B77" s="279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299" t="s">
        <v>54</v>
      </c>
      <c r="B78" s="300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97" t="s">
        <v>144</v>
      </c>
      <c r="B79" s="298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97" t="s">
        <v>145</v>
      </c>
      <c r="B80" s="298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299" t="s">
        <v>57</v>
      </c>
      <c r="B81" s="300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97" t="s">
        <v>144</v>
      </c>
      <c r="B82" s="298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97" t="s">
        <v>146</v>
      </c>
      <c r="B83" s="298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299" t="s">
        <v>58</v>
      </c>
      <c r="B84" s="300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97" t="s">
        <v>147</v>
      </c>
      <c r="B85" s="298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97" t="s">
        <v>148</v>
      </c>
      <c r="B86" s="298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299" t="s">
        <v>61</v>
      </c>
      <c r="B87" s="300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301" t="s">
        <v>62</v>
      </c>
      <c r="B88" s="302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303" t="s">
        <v>63</v>
      </c>
      <c r="B89" s="304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78" t="s">
        <v>136</v>
      </c>
      <c r="B90" s="279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95" t="s">
        <v>64</v>
      </c>
      <c r="B91" s="296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89" t="s">
        <v>38</v>
      </c>
      <c r="B92" s="290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97" t="s">
        <v>143</v>
      </c>
      <c r="B93" s="298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89" t="s">
        <v>65</v>
      </c>
      <c r="B94" s="290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91" t="s">
        <v>67</v>
      </c>
      <c r="B95" s="292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91" t="s">
        <v>34</v>
      </c>
      <c r="B96" s="292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91" t="s">
        <v>34</v>
      </c>
      <c r="B97" s="292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91" t="s">
        <v>34</v>
      </c>
      <c r="B98" s="292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91" t="s">
        <v>34</v>
      </c>
      <c r="B99" s="292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91" t="s">
        <v>34</v>
      </c>
      <c r="B100" s="292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95" t="s">
        <v>68</v>
      </c>
      <c r="B101" s="296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89">
        <v>243</v>
      </c>
      <c r="B102" s="290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89">
        <v>244</v>
      </c>
      <c r="B103" s="290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89">
        <v>414</v>
      </c>
      <c r="B104" s="290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89">
        <v>521</v>
      </c>
      <c r="B105" s="290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89">
        <v>831</v>
      </c>
      <c r="B106" s="290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89">
        <v>851</v>
      </c>
      <c r="B107" s="290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89">
        <v>853</v>
      </c>
      <c r="B108" s="290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91"/>
      <c r="B112" s="292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93"/>
      <c r="B113" s="294"/>
      <c r="C113" s="288" t="str">
        <f>DQ113</f>
        <v>на 1 января  очередного финансового года</v>
      </c>
      <c r="D113" s="288"/>
      <c r="E113" s="288" t="str">
        <f>C113</f>
        <v>на 1 января  очередного финансового года</v>
      </c>
      <c r="F113" s="288"/>
      <c r="G113" s="287" t="s">
        <v>69</v>
      </c>
      <c r="H113" s="287"/>
      <c r="I113" s="287" t="s">
        <v>70</v>
      </c>
      <c r="J113" s="287"/>
      <c r="K113" s="284" t="s">
        <v>151</v>
      </c>
      <c r="L113" s="284"/>
      <c r="M113" s="287" t="s">
        <v>14</v>
      </c>
      <c r="N113" s="287"/>
      <c r="O113" s="284" t="s">
        <v>151</v>
      </c>
      <c r="P113" s="284"/>
      <c r="Q113" s="287" t="s">
        <v>137</v>
      </c>
      <c r="R113" s="287"/>
      <c r="S113" s="284" t="s">
        <v>151</v>
      </c>
      <c r="T113" s="284"/>
      <c r="U113" s="287" t="s">
        <v>138</v>
      </c>
      <c r="V113" s="287"/>
      <c r="W113" s="284" t="s">
        <v>151</v>
      </c>
      <c r="X113" s="284"/>
      <c r="Y113" s="287" t="s">
        <v>83</v>
      </c>
      <c r="Z113" s="287"/>
      <c r="AA113" s="284" t="s">
        <v>151</v>
      </c>
      <c r="AB113" s="284"/>
      <c r="AC113" s="287" t="s">
        <v>84</v>
      </c>
      <c r="AD113" s="287"/>
      <c r="AE113" s="284" t="s">
        <v>151</v>
      </c>
      <c r="AF113" s="284"/>
      <c r="AG113" s="287" t="s">
        <v>85</v>
      </c>
      <c r="AH113" s="287"/>
      <c r="AI113" s="284" t="s">
        <v>151</v>
      </c>
      <c r="AJ113" s="284"/>
      <c r="AK113" s="287" t="s">
        <v>86</v>
      </c>
      <c r="AL113" s="287"/>
      <c r="AM113" s="284" t="s">
        <v>151</v>
      </c>
      <c r="AN113" s="284"/>
      <c r="AO113" s="287" t="s">
        <v>87</v>
      </c>
      <c r="AP113" s="287"/>
      <c r="AQ113" s="284" t="s">
        <v>151</v>
      </c>
      <c r="AR113" s="284"/>
      <c r="AS113" s="287" t="s">
        <v>88</v>
      </c>
      <c r="AT113" s="287"/>
      <c r="AU113" s="284" t="s">
        <v>151</v>
      </c>
      <c r="AV113" s="284"/>
      <c r="AW113" s="288" t="str">
        <f>E113</f>
        <v>на 1 января  очередного финансового года</v>
      </c>
      <c r="AX113" s="288"/>
      <c r="AY113" s="288" t="s">
        <v>71</v>
      </c>
      <c r="AZ113" s="288"/>
      <c r="BA113" s="284" t="str">
        <f>BA6</f>
        <v>Темп роста (снижения) к исполнено за отчетный год, %</v>
      </c>
      <c r="BB113" s="284"/>
      <c r="BC113" s="287" t="s">
        <v>69</v>
      </c>
      <c r="BD113" s="287"/>
      <c r="BE113" s="287" t="s">
        <v>70</v>
      </c>
      <c r="BF113" s="287"/>
      <c r="BG113" s="284" t="s">
        <v>152</v>
      </c>
      <c r="BH113" s="284"/>
      <c r="BI113" s="284" t="str">
        <f>BI7</f>
        <v>Темп роста (снижения) к исполнено за отчетный год, %</v>
      </c>
      <c r="BJ113" s="284"/>
      <c r="BK113" s="287" t="s">
        <v>14</v>
      </c>
      <c r="BL113" s="287"/>
      <c r="BM113" s="284" t="s">
        <v>152</v>
      </c>
      <c r="BN113" s="284"/>
      <c r="BO113" s="284" t="str">
        <f>BO7</f>
        <v>Темп роста (снижения) к исполнено за отчетный год, %</v>
      </c>
      <c r="BP113" s="284"/>
      <c r="BQ113" s="287" t="s">
        <v>81</v>
      </c>
      <c r="BR113" s="287"/>
      <c r="BS113" s="284" t="s">
        <v>152</v>
      </c>
      <c r="BT113" s="284"/>
      <c r="BU113" s="284" t="str">
        <f>BU7</f>
        <v>Темп роста (снижения) к исполнено за отчетный год, %</v>
      </c>
      <c r="BV113" s="284"/>
      <c r="BW113" s="287" t="s">
        <v>82</v>
      </c>
      <c r="BX113" s="287"/>
      <c r="BY113" s="284" t="s">
        <v>152</v>
      </c>
      <c r="BZ113" s="284"/>
      <c r="CA113" s="284" t="str">
        <f>CA7</f>
        <v>Темп роста (снижения) к исполнено за отчетный год, %</v>
      </c>
      <c r="CB113" s="284"/>
      <c r="CC113" s="287" t="s">
        <v>83</v>
      </c>
      <c r="CD113" s="287"/>
      <c r="CE113" s="284" t="s">
        <v>152</v>
      </c>
      <c r="CF113" s="284"/>
      <c r="CG113" s="284" t="str">
        <f>CG7</f>
        <v>Темп роста (снижения) к исполнено за отчетный год, %</v>
      </c>
      <c r="CH113" s="284"/>
      <c r="CI113" s="287" t="s">
        <v>84</v>
      </c>
      <c r="CJ113" s="287"/>
      <c r="CK113" s="284" t="s">
        <v>152</v>
      </c>
      <c r="CL113" s="284"/>
      <c r="CM113" s="284" t="str">
        <f>CM7</f>
        <v>Темп роста (снижения) к исполнено за отчетный год, %</v>
      </c>
      <c r="CN113" s="284"/>
      <c r="CO113" s="287" t="s">
        <v>85</v>
      </c>
      <c r="CP113" s="287"/>
      <c r="CQ113" s="284" t="s">
        <v>152</v>
      </c>
      <c r="CR113" s="284"/>
      <c r="CS113" s="284" t="str">
        <f>CS7</f>
        <v>Темп роста (снижения) к исполнено за отчетный год, %</v>
      </c>
      <c r="CT113" s="284"/>
      <c r="CU113" s="287" t="s">
        <v>86</v>
      </c>
      <c r="CV113" s="287"/>
      <c r="CW113" s="284" t="s">
        <v>152</v>
      </c>
      <c r="CX113" s="284"/>
      <c r="CY113" s="284" t="str">
        <f>CY7</f>
        <v>Темп роста (снижения) к исполнено за отчетный год, %</v>
      </c>
      <c r="CZ113" s="284"/>
      <c r="DA113" s="287" t="s">
        <v>87</v>
      </c>
      <c r="DB113" s="287"/>
      <c r="DC113" s="284" t="s">
        <v>152</v>
      </c>
      <c r="DD113" s="284"/>
      <c r="DE113" s="284" t="str">
        <f>DE7</f>
        <v>Темп роста (снижения) к исполнено за отчетный год, %</v>
      </c>
      <c r="DF113" s="284"/>
      <c r="DG113" s="287" t="s">
        <v>88</v>
      </c>
      <c r="DH113" s="287"/>
      <c r="DI113" s="284" t="s">
        <v>152</v>
      </c>
      <c r="DJ113" s="284"/>
      <c r="DK113" s="284" t="str">
        <f>DK7</f>
        <v>Темп роста (снижения) к исполнено за отчетный год, %</v>
      </c>
      <c r="DL113" s="284"/>
      <c r="DM113" s="284" t="str">
        <f>AY113</f>
        <v>на 1 января  очередного финансового года</v>
      </c>
      <c r="DN113" s="284"/>
      <c r="DO113" s="284" t="str">
        <f>DO7</f>
        <v>Ожидаемая оценка на __________</v>
      </c>
      <c r="DP113" s="284"/>
      <c r="DQ113" s="284" t="s">
        <v>71</v>
      </c>
      <c r="DR113" s="284"/>
      <c r="DS113" s="284" t="str">
        <f>DS6</f>
        <v>Темп роста (снижения) к утверждено на текущий год, %</v>
      </c>
      <c r="DT113" s="284"/>
      <c r="DU113" s="284" t="str">
        <f>DU6</f>
        <v>Темп роста (снижения) к исполнено за отчетный год, %</v>
      </c>
      <c r="DV113" s="284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85" t="s">
        <v>153</v>
      </c>
      <c r="B114" s="286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82" t="s">
        <v>73</v>
      </c>
      <c r="B118" s="283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#DIV/0!</v>
      </c>
      <c r="BD118" s="133" t="e">
        <f>BD114/(BD10-BD12)</f>
        <v>#DIV/0!</v>
      </c>
      <c r="BE118" s="133" t="e">
        <f>BE114/(BE10-BE12)</f>
        <v>#DIV/0!</v>
      </c>
      <c r="BF118" s="133" t="e">
        <f>BF114/(BF10-BF12)</f>
        <v>#DIV/0!</v>
      </c>
      <c r="BG118" s="133" t="e">
        <f>BE118</f>
        <v>#DIV/0!</v>
      </c>
      <c r="BH118" s="133" t="e">
        <f>BF118</f>
        <v>#DIV/0!</v>
      </c>
      <c r="BI118" s="133" t="s">
        <v>51</v>
      </c>
      <c r="BJ118" s="133" t="s">
        <v>51</v>
      </c>
      <c r="BK118" s="133" t="e">
        <f>BK114/(BK10-BK12)</f>
        <v>#DIV/0!</v>
      </c>
      <c r="BL118" s="133" t="e">
        <f>BL114/(BL10-BL12)</f>
        <v>#DIV/0!</v>
      </c>
      <c r="BM118" s="133" t="e">
        <f>BK118</f>
        <v>#DIV/0!</v>
      </c>
      <c r="BN118" s="133" t="e">
        <f>BL118</f>
        <v>#DIV/0!</v>
      </c>
      <c r="BO118" s="133" t="s">
        <v>51</v>
      </c>
      <c r="BP118" s="133" t="s">
        <v>51</v>
      </c>
      <c r="BQ118" s="133" t="e">
        <f>BQ114/(BQ10-BQ12)</f>
        <v>#DIV/0!</v>
      </c>
      <c r="BR118" s="133" t="e">
        <f>BR114/(BR10-BR12)</f>
        <v>#DIV/0!</v>
      </c>
      <c r="BS118" s="133" t="e">
        <f>BQ118</f>
        <v>#DIV/0!</v>
      </c>
      <c r="BT118" s="133" t="e">
        <f>BR118</f>
        <v>#DIV/0!</v>
      </c>
      <c r="BU118" s="133" t="s">
        <v>51</v>
      </c>
      <c r="BV118" s="133" t="s">
        <v>51</v>
      </c>
      <c r="BW118" s="133" t="e">
        <f>BW114/(BW10-BW12)</f>
        <v>#DIV/0!</v>
      </c>
      <c r="BX118" s="133" t="e">
        <f>BX114/(BX10-BX12)</f>
        <v>#DIV/0!</v>
      </c>
      <c r="BY118" s="133" t="e">
        <f>BW118</f>
        <v>#DIV/0!</v>
      </c>
      <c r="BZ118" s="133" t="e">
        <f>BX118</f>
        <v>#DIV/0!</v>
      </c>
      <c r="CA118" s="133" t="s">
        <v>51</v>
      </c>
      <c r="CB118" s="133" t="s">
        <v>51</v>
      </c>
      <c r="CC118" s="133" t="e">
        <f>CC114/(CC10-CC12)</f>
        <v>#DIV/0!</v>
      </c>
      <c r="CD118" s="133" t="e">
        <f>CD114/(CD10-CD12)</f>
        <v>#DIV/0!</v>
      </c>
      <c r="CE118" s="133" t="e">
        <f>CC118</f>
        <v>#DIV/0!</v>
      </c>
      <c r="CF118" s="133" t="e">
        <f>CD118</f>
        <v>#DIV/0!</v>
      </c>
      <c r="CG118" s="133" t="s">
        <v>51</v>
      </c>
      <c r="CH118" s="133" t="s">
        <v>51</v>
      </c>
      <c r="CI118" s="133" t="e">
        <f>CI114/(CI10-CI12)</f>
        <v>#DIV/0!</v>
      </c>
      <c r="CJ118" s="133" t="e">
        <f>CJ114/(CJ10-CJ12)</f>
        <v>#DIV/0!</v>
      </c>
      <c r="CK118" s="133" t="e">
        <f>CI118</f>
        <v>#DIV/0!</v>
      </c>
      <c r="CL118" s="133" t="e">
        <f>CJ118</f>
        <v>#DIV/0!</v>
      </c>
      <c r="CM118" s="133" t="s">
        <v>51</v>
      </c>
      <c r="CN118" s="133" t="s">
        <v>51</v>
      </c>
      <c r="CO118" s="133" t="e">
        <f>CO114/(CO10-CO12)</f>
        <v>#DIV/0!</v>
      </c>
      <c r="CP118" s="133" t="e">
        <f>CP114/(CP10-CP12)</f>
        <v>#DIV/0!</v>
      </c>
      <c r="CQ118" s="133" t="e">
        <f>CO118</f>
        <v>#DIV/0!</v>
      </c>
      <c r="CR118" s="133" t="e">
        <f>CP118</f>
        <v>#DIV/0!</v>
      </c>
      <c r="CS118" s="133" t="s">
        <v>51</v>
      </c>
      <c r="CT118" s="133" t="s">
        <v>51</v>
      </c>
      <c r="CU118" s="133" t="e">
        <f>CU114/(CU10-CU12)</f>
        <v>#DIV/0!</v>
      </c>
      <c r="CV118" s="133" t="e">
        <f>CV114/(CV10-CV12)</f>
        <v>#DIV/0!</v>
      </c>
      <c r="CW118" s="133" t="e">
        <f>CU118</f>
        <v>#DIV/0!</v>
      </c>
      <c r="CX118" s="133" t="e">
        <f>CV118</f>
        <v>#DIV/0!</v>
      </c>
      <c r="CY118" s="133" t="s">
        <v>51</v>
      </c>
      <c r="CZ118" s="133" t="s">
        <v>51</v>
      </c>
      <c r="DA118" s="133" t="e">
        <f>DA114/(DA10-DA12)</f>
        <v>#DIV/0!</v>
      </c>
      <c r="DB118" s="133" t="e">
        <f>DB114/(DB10-DB12)</f>
        <v>#DIV/0!</v>
      </c>
      <c r="DC118" s="133" t="e">
        <f>DA118</f>
        <v>#DIV/0!</v>
      </c>
      <c r="DD118" s="133" t="e">
        <f>DB118</f>
        <v>#DIV/0!</v>
      </c>
      <c r="DE118" s="133" t="s">
        <v>51</v>
      </c>
      <c r="DF118" s="133" t="s">
        <v>51</v>
      </c>
      <c r="DG118" s="133" t="e">
        <f>DG114/(DG10-DG12)</f>
        <v>#DIV/0!</v>
      </c>
      <c r="DH118" s="133" t="e">
        <f>DH114/(DH10-DH12)</f>
        <v>#DIV/0!</v>
      </c>
      <c r="DI118" s="133" t="e">
        <f>DG118</f>
        <v>#DIV/0!</v>
      </c>
      <c r="DJ118" s="133" t="e">
        <f>DH118</f>
        <v>#DIV/0!</v>
      </c>
      <c r="DK118" s="133" t="s">
        <v>51</v>
      </c>
      <c r="DL118" s="133" t="s">
        <v>51</v>
      </c>
      <c r="DM118" s="133" t="e">
        <f t="shared" ref="DM118:DR118" si="615">DM114/(DM10-DM12)</f>
        <v>#DIV/0!</v>
      </c>
      <c r="DN118" s="133" t="e">
        <f t="shared" si="615"/>
        <v>#DIV/0!</v>
      </c>
      <c r="DO118" s="133" t="e">
        <f t="shared" si="615"/>
        <v>#DIV/0!</v>
      </c>
      <c r="DP118" s="133" t="e">
        <f t="shared" si="615"/>
        <v>#DIV/0!</v>
      </c>
      <c r="DQ118" s="133" t="e">
        <f t="shared" si="615"/>
        <v>#DIV/0!</v>
      </c>
      <c r="DR118" s="133" t="e">
        <f t="shared" si="615"/>
        <v>#DIV/0!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78" t="s">
        <v>74</v>
      </c>
      <c r="B119" s="279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76" t="s">
        <v>75</v>
      </c>
      <c r="B120" s="277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76" t="s">
        <v>76</v>
      </c>
      <c r="B121" s="277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76" t="s">
        <v>129</v>
      </c>
      <c r="B122" s="277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78" t="s">
        <v>77</v>
      </c>
      <c r="B123" s="279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76" t="s">
        <v>75</v>
      </c>
      <c r="B124" s="277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76" t="s">
        <v>76</v>
      </c>
      <c r="B125" s="277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76" t="s">
        <v>129</v>
      </c>
      <c r="B126" s="277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78" t="s">
        <v>135</v>
      </c>
      <c r="B127" s="279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80" t="s">
        <v>78</v>
      </c>
      <c r="B128" s="281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74" t="s">
        <v>79</v>
      </c>
      <c r="B129" s="275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74" t="s">
        <v>134</v>
      </c>
      <c r="B130" s="275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24"/>
  <sheetViews>
    <sheetView tabSelected="1" view="pageBreakPreview" zoomScale="75" zoomScaleSheetLayoutView="75" zoomScalePageLayoutView="60" workbookViewId="0">
      <pane xSplit="2" ySplit="11" topLeftCell="C119" activePane="bottomRight" state="frozen"/>
      <selection pane="topRight" activeCell="C1" sqref="C1"/>
      <selection pane="bottomLeft" activeCell="A12" sqref="A12"/>
      <selection pane="bottomRight" activeCell="AW56" sqref="AW56:DT56"/>
    </sheetView>
  </sheetViews>
  <sheetFormatPr defaultColWidth="9.33203125" defaultRowHeight="15"/>
  <cols>
    <col min="1" max="1" width="47" style="50" customWidth="1"/>
    <col min="2" max="2" width="13.6640625" style="50" hidden="1" customWidth="1"/>
    <col min="3" max="3" width="12.6640625" style="50" customWidth="1"/>
    <col min="4" max="4" width="13.5" style="50" customWidth="1"/>
    <col min="5" max="5" width="13" style="50" customWidth="1"/>
    <col min="6" max="6" width="12.33203125" style="50" customWidth="1"/>
    <col min="7" max="7" width="14.1640625" style="51" customWidth="1"/>
    <col min="8" max="8" width="13" style="51" customWidth="1"/>
    <col min="9" max="48" width="12.33203125" style="51" hidden="1" customWidth="1"/>
    <col min="49" max="49" width="13.33203125" style="51" customWidth="1"/>
    <col min="50" max="50" width="13.5" style="51" customWidth="1"/>
    <col min="51" max="51" width="12.33203125" style="51" hidden="1" customWidth="1"/>
    <col min="52" max="52" width="8" style="51" hidden="1" customWidth="1"/>
    <col min="53" max="53" width="15.6640625" style="3" customWidth="1"/>
    <col min="54" max="54" width="14.1640625" style="3" customWidth="1"/>
    <col min="55" max="55" width="12.33203125" style="3" hidden="1" customWidth="1"/>
    <col min="56" max="56" width="12.33203125" style="2" hidden="1" customWidth="1"/>
    <col min="57" max="57" width="12.33203125" style="3" hidden="1" customWidth="1"/>
    <col min="58" max="58" width="10.33203125" style="3" hidden="1" customWidth="1"/>
    <col min="59" max="114" width="12.33203125" style="3" hidden="1" customWidth="1"/>
    <col min="115" max="115" width="14.33203125" style="3" customWidth="1"/>
    <col min="116" max="116" width="13.6640625" style="3" customWidth="1"/>
    <col min="117" max="117" width="12.33203125" style="3" customWidth="1"/>
    <col min="118" max="118" width="12" style="3" customWidth="1"/>
    <col min="119" max="122" width="10.6640625" style="3" hidden="1" customWidth="1"/>
    <col min="123" max="123" width="16.83203125" style="3" customWidth="1"/>
    <col min="124" max="124" width="13.83203125" style="3" customWidth="1"/>
    <col min="125" max="125" width="11" style="3" customWidth="1"/>
    <col min="126" max="127" width="10" style="3" customWidth="1"/>
    <col min="128" max="128" width="11.33203125" style="8" customWidth="1"/>
    <col min="129" max="149" width="12.33203125" style="2" customWidth="1"/>
    <col min="150" max="268" width="9.33203125" style="2"/>
    <col min="269" max="16384" width="9.33203125" style="3"/>
  </cols>
  <sheetData>
    <row r="1" spans="1:268" ht="18.75">
      <c r="A1" s="370"/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DU1" s="374" t="s">
        <v>211</v>
      </c>
      <c r="DV1" s="374"/>
      <c r="DW1" s="374"/>
      <c r="DX1" s="374"/>
    </row>
    <row r="2" spans="1:268" ht="18.75" customHeight="1">
      <c r="A2" s="211"/>
      <c r="B2" s="211"/>
      <c r="C2" s="212"/>
      <c r="D2" s="212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DU2" s="375" t="s">
        <v>220</v>
      </c>
      <c r="DV2" s="375"/>
      <c r="DW2" s="375"/>
      <c r="DX2" s="375"/>
    </row>
    <row r="3" spans="1:268" ht="16.5" customHeight="1">
      <c r="A3" s="3"/>
      <c r="E3" s="339" t="s">
        <v>238</v>
      </c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  <c r="BM3" s="339"/>
      <c r="BN3" s="339"/>
      <c r="BO3" s="339"/>
      <c r="BP3" s="339"/>
      <c r="BQ3" s="339"/>
      <c r="BR3" s="339"/>
      <c r="BS3" s="339"/>
      <c r="BT3" s="339"/>
      <c r="BU3" s="339"/>
      <c r="BV3" s="339"/>
      <c r="BW3" s="339"/>
      <c r="BX3" s="339"/>
      <c r="BY3" s="339"/>
      <c r="BZ3" s="339"/>
      <c r="CA3" s="339"/>
      <c r="CB3" s="339"/>
      <c r="CC3" s="339"/>
      <c r="CD3" s="339"/>
      <c r="CE3" s="339"/>
      <c r="CF3" s="339"/>
      <c r="CG3" s="339"/>
      <c r="CH3" s="339"/>
      <c r="CI3" s="339"/>
      <c r="CJ3" s="339"/>
      <c r="CK3" s="339"/>
      <c r="CL3" s="339"/>
      <c r="CM3" s="339"/>
      <c r="CN3" s="339"/>
      <c r="CO3" s="339"/>
      <c r="CP3" s="339"/>
      <c r="CQ3" s="339"/>
      <c r="CR3" s="339"/>
      <c r="CS3" s="339"/>
      <c r="CT3" s="339"/>
      <c r="CU3" s="339"/>
      <c r="CV3" s="339"/>
      <c r="CW3" s="339"/>
      <c r="CX3" s="339"/>
      <c r="CY3" s="339"/>
      <c r="CZ3" s="339"/>
      <c r="DA3" s="339"/>
      <c r="DB3" s="339"/>
      <c r="DC3" s="339"/>
      <c r="DD3" s="339"/>
      <c r="DE3" s="339"/>
      <c r="DF3" s="339"/>
      <c r="DG3" s="339"/>
      <c r="DH3" s="339"/>
      <c r="DI3" s="339"/>
      <c r="DJ3" s="339"/>
      <c r="DK3" s="339"/>
      <c r="DL3" s="339"/>
      <c r="DM3" s="339"/>
      <c r="DN3" s="339"/>
      <c r="DO3" s="339"/>
      <c r="DP3" s="339"/>
      <c r="DQ3" s="339"/>
      <c r="DR3" s="339"/>
      <c r="DS3" s="339"/>
      <c r="DT3" s="339"/>
      <c r="DU3" s="375"/>
      <c r="DV3" s="375"/>
      <c r="DW3" s="375"/>
      <c r="DX3" s="375"/>
    </row>
    <row r="4" spans="1:268" ht="16.5" customHeight="1">
      <c r="E4" s="339" t="s">
        <v>247</v>
      </c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  <c r="BC4" s="339"/>
      <c r="BD4" s="339"/>
      <c r="BE4" s="339"/>
      <c r="BF4" s="339"/>
      <c r="BG4" s="339"/>
      <c r="BH4" s="339"/>
      <c r="BI4" s="339"/>
      <c r="BJ4" s="339"/>
      <c r="BK4" s="339"/>
      <c r="BL4" s="339"/>
      <c r="BM4" s="339"/>
      <c r="BN4" s="339"/>
      <c r="BO4" s="339"/>
      <c r="BP4" s="339"/>
      <c r="BQ4" s="339"/>
      <c r="BR4" s="339"/>
      <c r="BS4" s="339"/>
      <c r="BT4" s="339"/>
      <c r="BU4" s="339"/>
      <c r="BV4" s="339"/>
      <c r="BW4" s="339"/>
      <c r="BX4" s="339"/>
      <c r="BY4" s="339"/>
      <c r="BZ4" s="339"/>
      <c r="CA4" s="339"/>
      <c r="CB4" s="339"/>
      <c r="CC4" s="339"/>
      <c r="CD4" s="339"/>
      <c r="CE4" s="339"/>
      <c r="CF4" s="339"/>
      <c r="CG4" s="339"/>
      <c r="CH4" s="339"/>
      <c r="CI4" s="339"/>
      <c r="CJ4" s="339"/>
      <c r="CK4" s="339"/>
      <c r="CL4" s="339"/>
      <c r="CM4" s="339"/>
      <c r="CN4" s="339"/>
      <c r="CO4" s="339"/>
      <c r="CP4" s="339"/>
      <c r="CQ4" s="339"/>
      <c r="CR4" s="339"/>
      <c r="CS4" s="339"/>
      <c r="CT4" s="339"/>
      <c r="CU4" s="339"/>
      <c r="CV4" s="339"/>
      <c r="CW4" s="339"/>
      <c r="CX4" s="339"/>
      <c r="CY4" s="339"/>
      <c r="CZ4" s="339"/>
      <c r="DA4" s="339"/>
      <c r="DB4" s="339"/>
      <c r="DC4" s="339"/>
      <c r="DD4" s="339"/>
      <c r="DE4" s="339"/>
      <c r="DF4" s="339"/>
      <c r="DG4" s="339"/>
      <c r="DH4" s="339"/>
      <c r="DI4" s="339"/>
      <c r="DJ4" s="339"/>
      <c r="DK4" s="339"/>
      <c r="DL4" s="339"/>
      <c r="DM4" s="339"/>
      <c r="DN4" s="339"/>
      <c r="DO4" s="339"/>
      <c r="DP4" s="339"/>
      <c r="DQ4" s="339"/>
      <c r="DR4" s="339"/>
      <c r="DS4" s="339"/>
      <c r="DT4" s="339"/>
      <c r="DU4" s="375"/>
      <c r="DV4" s="375"/>
      <c r="DW4" s="375"/>
      <c r="DX4" s="375"/>
    </row>
    <row r="5" spans="1:268" ht="63" customHeight="1" thickBot="1">
      <c r="A5" s="4"/>
      <c r="B5" s="4"/>
      <c r="C5" s="4"/>
      <c r="D5" s="4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E5" s="6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U5" s="376"/>
      <c r="DV5" s="376"/>
      <c r="DW5" s="376"/>
      <c r="DX5" s="376"/>
    </row>
    <row r="6" spans="1:268" ht="15.75" customHeight="1">
      <c r="A6" s="359" t="s">
        <v>3</v>
      </c>
      <c r="B6" s="346"/>
      <c r="C6" s="346" t="s">
        <v>184</v>
      </c>
      <c r="D6" s="346"/>
      <c r="E6" s="346" t="s">
        <v>212</v>
      </c>
      <c r="F6" s="346"/>
      <c r="G6" s="371" t="s">
        <v>214</v>
      </c>
      <c r="H6" s="371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  <c r="U6" s="371"/>
      <c r="V6" s="371"/>
      <c r="W6" s="371"/>
      <c r="X6" s="371"/>
      <c r="Y6" s="371"/>
      <c r="Z6" s="371"/>
      <c r="AA6" s="371"/>
      <c r="AB6" s="371"/>
      <c r="AC6" s="371"/>
      <c r="AD6" s="371"/>
      <c r="AE6" s="371"/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  <c r="AQ6" s="371"/>
      <c r="AR6" s="371"/>
      <c r="AS6" s="371"/>
      <c r="AT6" s="371"/>
      <c r="AU6" s="371"/>
      <c r="AV6" s="371"/>
      <c r="AW6" s="371"/>
      <c r="AX6" s="371"/>
      <c r="AY6" s="371"/>
      <c r="AZ6" s="371"/>
      <c r="BA6" s="371" t="s">
        <v>248</v>
      </c>
      <c r="BB6" s="371"/>
      <c r="BC6" s="371"/>
      <c r="BD6" s="371"/>
      <c r="BE6" s="371"/>
      <c r="BF6" s="371"/>
      <c r="BG6" s="371"/>
      <c r="BH6" s="371"/>
      <c r="BI6" s="371"/>
      <c r="BJ6" s="371"/>
      <c r="BK6" s="371"/>
      <c r="BL6" s="371"/>
      <c r="BM6" s="371"/>
      <c r="BN6" s="371"/>
      <c r="BO6" s="371"/>
      <c r="BP6" s="371"/>
      <c r="BQ6" s="371"/>
      <c r="BR6" s="371"/>
      <c r="BS6" s="371"/>
      <c r="BT6" s="371"/>
      <c r="BU6" s="371"/>
      <c r="BV6" s="371"/>
      <c r="BW6" s="371"/>
      <c r="BX6" s="371"/>
      <c r="BY6" s="371"/>
      <c r="BZ6" s="371"/>
      <c r="CA6" s="371"/>
      <c r="CB6" s="371"/>
      <c r="CC6" s="371"/>
      <c r="CD6" s="371"/>
      <c r="CE6" s="371"/>
      <c r="CF6" s="371"/>
      <c r="CG6" s="371"/>
      <c r="CH6" s="371"/>
      <c r="CI6" s="371"/>
      <c r="CJ6" s="371"/>
      <c r="CK6" s="371"/>
      <c r="CL6" s="371"/>
      <c r="CM6" s="371"/>
      <c r="CN6" s="371"/>
      <c r="CO6" s="371"/>
      <c r="CP6" s="371"/>
      <c r="CQ6" s="371"/>
      <c r="CR6" s="371"/>
      <c r="CS6" s="371"/>
      <c r="CT6" s="371"/>
      <c r="CU6" s="371"/>
      <c r="CV6" s="371"/>
      <c r="CW6" s="371"/>
      <c r="CX6" s="371"/>
      <c r="CY6" s="371"/>
      <c r="CZ6" s="371"/>
      <c r="DA6" s="371"/>
      <c r="DB6" s="371"/>
      <c r="DC6" s="371"/>
      <c r="DD6" s="371"/>
      <c r="DE6" s="371"/>
      <c r="DF6" s="371"/>
      <c r="DG6" s="371"/>
      <c r="DH6" s="371"/>
      <c r="DI6" s="371"/>
      <c r="DJ6" s="371"/>
      <c r="DK6" s="371"/>
      <c r="DL6" s="371"/>
      <c r="DM6" s="371"/>
      <c r="DN6" s="371"/>
      <c r="DO6" s="371"/>
      <c r="DP6" s="371"/>
      <c r="DQ6" s="371"/>
      <c r="DR6" s="371"/>
      <c r="DS6" s="371"/>
      <c r="DT6" s="371"/>
      <c r="DU6" s="371"/>
      <c r="DV6" s="371"/>
      <c r="DW6" s="371"/>
      <c r="DX6" s="373"/>
    </row>
    <row r="7" spans="1:268" s="120" customFormat="1" ht="16.5" customHeight="1">
      <c r="A7" s="360"/>
      <c r="B7" s="331"/>
      <c r="C7" s="321" t="s">
        <v>149</v>
      </c>
      <c r="D7" s="321"/>
      <c r="E7" s="321" t="s">
        <v>149</v>
      </c>
      <c r="F7" s="321"/>
      <c r="G7" s="372" t="s">
        <v>149</v>
      </c>
      <c r="H7" s="372"/>
      <c r="I7" s="321" t="s">
        <v>8</v>
      </c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 t="s">
        <v>150</v>
      </c>
      <c r="BB7" s="321"/>
      <c r="BC7" s="367" t="s">
        <v>96</v>
      </c>
      <c r="BD7" s="367"/>
      <c r="BE7" s="321" t="s">
        <v>182</v>
      </c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  <c r="CJ7" s="321"/>
      <c r="CK7" s="321"/>
      <c r="CL7" s="321"/>
      <c r="CM7" s="321"/>
      <c r="CN7" s="321"/>
      <c r="CO7" s="321"/>
      <c r="CP7" s="321"/>
      <c r="CQ7" s="321"/>
      <c r="CR7" s="321"/>
      <c r="CS7" s="321"/>
      <c r="CT7" s="321"/>
      <c r="CU7" s="321"/>
      <c r="CV7" s="321"/>
      <c r="CW7" s="321"/>
      <c r="CX7" s="321"/>
      <c r="CY7" s="321"/>
      <c r="CZ7" s="321"/>
      <c r="DA7" s="321"/>
      <c r="DB7" s="321"/>
      <c r="DC7" s="321"/>
      <c r="DD7" s="321"/>
      <c r="DE7" s="321"/>
      <c r="DF7" s="321"/>
      <c r="DG7" s="321"/>
      <c r="DH7" s="321"/>
      <c r="DI7" s="321"/>
      <c r="DJ7" s="321"/>
      <c r="DK7" s="321"/>
      <c r="DL7" s="321"/>
      <c r="DM7" s="321"/>
      <c r="DN7" s="321"/>
      <c r="DO7" s="321"/>
      <c r="DP7" s="321"/>
      <c r="DQ7" s="321"/>
      <c r="DR7" s="321"/>
      <c r="DS7" s="366" t="s">
        <v>125</v>
      </c>
      <c r="DT7" s="366"/>
      <c r="DU7" s="362" t="s">
        <v>126</v>
      </c>
      <c r="DV7" s="362"/>
      <c r="DW7" s="362" t="s">
        <v>96</v>
      </c>
      <c r="DX7" s="363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0" customFormat="1" ht="75" customHeight="1">
      <c r="A8" s="360"/>
      <c r="B8" s="331"/>
      <c r="C8" s="321"/>
      <c r="D8" s="321"/>
      <c r="E8" s="321"/>
      <c r="F8" s="321"/>
      <c r="G8" s="372"/>
      <c r="H8" s="372"/>
      <c r="I8" s="315" t="s">
        <v>11</v>
      </c>
      <c r="J8" s="315"/>
      <c r="K8" s="315" t="s">
        <v>12</v>
      </c>
      <c r="L8" s="315"/>
      <c r="M8" s="317" t="s">
        <v>70</v>
      </c>
      <c r="N8" s="317"/>
      <c r="O8" s="315" t="s">
        <v>13</v>
      </c>
      <c r="P8" s="315"/>
      <c r="Q8" s="317" t="s">
        <v>14</v>
      </c>
      <c r="R8" s="317"/>
      <c r="S8" s="315" t="s">
        <v>15</v>
      </c>
      <c r="T8" s="315"/>
      <c r="U8" s="317" t="s">
        <v>81</v>
      </c>
      <c r="V8" s="317"/>
      <c r="W8" s="315" t="s">
        <v>16</v>
      </c>
      <c r="X8" s="315"/>
      <c r="Y8" s="317" t="s">
        <v>82</v>
      </c>
      <c r="Z8" s="317"/>
      <c r="AA8" s="315" t="s">
        <v>17</v>
      </c>
      <c r="AB8" s="315"/>
      <c r="AC8" s="317" t="s">
        <v>83</v>
      </c>
      <c r="AD8" s="317"/>
      <c r="AE8" s="315" t="s">
        <v>18</v>
      </c>
      <c r="AF8" s="315"/>
      <c r="AG8" s="317" t="s">
        <v>84</v>
      </c>
      <c r="AH8" s="317"/>
      <c r="AI8" s="315" t="s">
        <v>19</v>
      </c>
      <c r="AJ8" s="315"/>
      <c r="AK8" s="317" t="s">
        <v>85</v>
      </c>
      <c r="AL8" s="317"/>
      <c r="AM8" s="315" t="s">
        <v>20</v>
      </c>
      <c r="AN8" s="315"/>
      <c r="AO8" s="317" t="s">
        <v>86</v>
      </c>
      <c r="AP8" s="317"/>
      <c r="AQ8" s="315" t="s">
        <v>21</v>
      </c>
      <c r="AR8" s="315"/>
      <c r="AS8" s="317" t="s">
        <v>87</v>
      </c>
      <c r="AT8" s="317"/>
      <c r="AU8" s="315" t="s">
        <v>22</v>
      </c>
      <c r="AV8" s="315"/>
      <c r="AW8" s="433" t="s">
        <v>257</v>
      </c>
      <c r="AX8" s="433"/>
      <c r="AY8" s="315" t="s">
        <v>169</v>
      </c>
      <c r="AZ8" s="315"/>
      <c r="BA8" s="321"/>
      <c r="BB8" s="321"/>
      <c r="BC8" s="367"/>
      <c r="BD8" s="367"/>
      <c r="BE8" s="315" t="s">
        <v>11</v>
      </c>
      <c r="BF8" s="315"/>
      <c r="BG8" s="315" t="s">
        <v>12</v>
      </c>
      <c r="BH8" s="315"/>
      <c r="BI8" s="317" t="s">
        <v>70</v>
      </c>
      <c r="BJ8" s="317"/>
      <c r="BK8" s="365" t="s">
        <v>96</v>
      </c>
      <c r="BL8" s="365"/>
      <c r="BM8" s="315" t="s">
        <v>13</v>
      </c>
      <c r="BN8" s="315"/>
      <c r="BO8" s="317" t="s">
        <v>14</v>
      </c>
      <c r="BP8" s="317"/>
      <c r="BQ8" s="365" t="s">
        <v>96</v>
      </c>
      <c r="BR8" s="365"/>
      <c r="BS8" s="315" t="s">
        <v>15</v>
      </c>
      <c r="BT8" s="315"/>
      <c r="BU8" s="317" t="s">
        <v>81</v>
      </c>
      <c r="BV8" s="317"/>
      <c r="BW8" s="365" t="s">
        <v>96</v>
      </c>
      <c r="BX8" s="365"/>
      <c r="BY8" s="315" t="s">
        <v>141</v>
      </c>
      <c r="BZ8" s="315"/>
      <c r="CA8" s="317" t="s">
        <v>82</v>
      </c>
      <c r="CB8" s="317"/>
      <c r="CC8" s="365" t="s">
        <v>96</v>
      </c>
      <c r="CD8" s="365"/>
      <c r="CE8" s="315" t="s">
        <v>17</v>
      </c>
      <c r="CF8" s="315"/>
      <c r="CG8" s="317" t="s">
        <v>83</v>
      </c>
      <c r="CH8" s="317"/>
      <c r="CI8" s="365" t="s">
        <v>96</v>
      </c>
      <c r="CJ8" s="365"/>
      <c r="CK8" s="315" t="s">
        <v>18</v>
      </c>
      <c r="CL8" s="315"/>
      <c r="CM8" s="317" t="s">
        <v>84</v>
      </c>
      <c r="CN8" s="317"/>
      <c r="CO8" s="365" t="s">
        <v>96</v>
      </c>
      <c r="CP8" s="365"/>
      <c r="CQ8" s="315" t="s">
        <v>19</v>
      </c>
      <c r="CR8" s="315"/>
      <c r="CS8" s="317" t="s">
        <v>85</v>
      </c>
      <c r="CT8" s="317"/>
      <c r="CU8" s="365" t="s">
        <v>96</v>
      </c>
      <c r="CV8" s="365"/>
      <c r="CW8" s="315" t="s">
        <v>20</v>
      </c>
      <c r="CX8" s="315"/>
      <c r="CY8" s="317" t="s">
        <v>86</v>
      </c>
      <c r="CZ8" s="317"/>
      <c r="DA8" s="365" t="s">
        <v>96</v>
      </c>
      <c r="DB8" s="365"/>
      <c r="DC8" s="315" t="s">
        <v>21</v>
      </c>
      <c r="DD8" s="315"/>
      <c r="DE8" s="317" t="s">
        <v>87</v>
      </c>
      <c r="DF8" s="317"/>
      <c r="DG8" s="365" t="s">
        <v>96</v>
      </c>
      <c r="DH8" s="365"/>
      <c r="DI8" s="315" t="s">
        <v>22</v>
      </c>
      <c r="DJ8" s="315"/>
      <c r="DK8" s="434" t="s">
        <v>254</v>
      </c>
      <c r="DL8" s="434"/>
      <c r="DM8" s="365" t="s">
        <v>96</v>
      </c>
      <c r="DN8" s="365"/>
      <c r="DO8" s="315" t="s">
        <v>23</v>
      </c>
      <c r="DP8" s="315"/>
      <c r="DQ8" s="369" t="s">
        <v>170</v>
      </c>
      <c r="DR8" s="369"/>
      <c r="DS8" s="366"/>
      <c r="DT8" s="366"/>
      <c r="DU8" s="362"/>
      <c r="DV8" s="362"/>
      <c r="DW8" s="362"/>
      <c r="DX8" s="363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  <c r="HP8" s="119"/>
      <c r="HQ8" s="119"/>
      <c r="HR8" s="119"/>
      <c r="HS8" s="119"/>
      <c r="HT8" s="119"/>
      <c r="HU8" s="119"/>
      <c r="HV8" s="119"/>
      <c r="HW8" s="119"/>
      <c r="HX8" s="119"/>
      <c r="HY8" s="119"/>
      <c r="HZ8" s="119"/>
      <c r="IA8" s="119"/>
      <c r="IB8" s="119"/>
      <c r="IC8" s="119"/>
      <c r="ID8" s="119"/>
      <c r="IE8" s="119"/>
      <c r="IF8" s="119"/>
      <c r="IG8" s="119"/>
      <c r="IH8" s="119"/>
      <c r="II8" s="119"/>
      <c r="IJ8" s="119"/>
      <c r="IK8" s="119"/>
      <c r="IL8" s="119"/>
      <c r="IM8" s="119"/>
      <c r="IN8" s="119"/>
      <c r="IO8" s="119"/>
      <c r="IP8" s="119"/>
      <c r="IQ8" s="119"/>
      <c r="IR8" s="119"/>
      <c r="IS8" s="119"/>
      <c r="IT8" s="119"/>
      <c r="IU8" s="119"/>
      <c r="IV8" s="119"/>
      <c r="IW8" s="119"/>
      <c r="IX8" s="119"/>
      <c r="IY8" s="119"/>
      <c r="IZ8" s="119"/>
      <c r="JA8" s="119"/>
      <c r="JB8" s="119"/>
      <c r="JC8" s="119"/>
      <c r="JD8" s="119"/>
      <c r="JE8" s="119"/>
      <c r="JF8" s="119"/>
      <c r="JG8" s="119"/>
      <c r="JH8" s="119"/>
    </row>
    <row r="9" spans="1:268" s="12" customFormat="1" ht="52.5" customHeight="1">
      <c r="A9" s="360"/>
      <c r="B9" s="331"/>
      <c r="C9" s="95" t="s">
        <v>175</v>
      </c>
      <c r="D9" s="95" t="s">
        <v>181</v>
      </c>
      <c r="E9" s="95" t="s">
        <v>175</v>
      </c>
      <c r="F9" s="95" t="s">
        <v>181</v>
      </c>
      <c r="G9" s="95" t="s">
        <v>175</v>
      </c>
      <c r="H9" s="95" t="s">
        <v>181</v>
      </c>
      <c r="I9" s="95" t="s">
        <v>26</v>
      </c>
      <c r="J9" s="95" t="s">
        <v>24</v>
      </c>
      <c r="K9" s="95" t="s">
        <v>26</v>
      </c>
      <c r="L9" s="95" t="s">
        <v>24</v>
      </c>
      <c r="M9" s="128" t="s">
        <v>26</v>
      </c>
      <c r="N9" s="128" t="s">
        <v>24</v>
      </c>
      <c r="O9" s="95" t="s">
        <v>26</v>
      </c>
      <c r="P9" s="95" t="s">
        <v>24</v>
      </c>
      <c r="Q9" s="128" t="s">
        <v>26</v>
      </c>
      <c r="R9" s="128" t="s">
        <v>24</v>
      </c>
      <c r="S9" s="95" t="s">
        <v>26</v>
      </c>
      <c r="T9" s="95" t="s">
        <v>24</v>
      </c>
      <c r="U9" s="128" t="s">
        <v>26</v>
      </c>
      <c r="V9" s="128" t="s">
        <v>24</v>
      </c>
      <c r="W9" s="95" t="s">
        <v>26</v>
      </c>
      <c r="X9" s="95" t="s">
        <v>24</v>
      </c>
      <c r="Y9" s="128" t="s">
        <v>26</v>
      </c>
      <c r="Z9" s="128" t="s">
        <v>24</v>
      </c>
      <c r="AA9" s="95" t="s">
        <v>26</v>
      </c>
      <c r="AB9" s="95" t="s">
        <v>24</v>
      </c>
      <c r="AC9" s="128" t="s">
        <v>26</v>
      </c>
      <c r="AD9" s="128" t="s">
        <v>24</v>
      </c>
      <c r="AE9" s="95" t="s">
        <v>26</v>
      </c>
      <c r="AF9" s="95" t="s">
        <v>24</v>
      </c>
      <c r="AG9" s="128" t="s">
        <v>26</v>
      </c>
      <c r="AH9" s="128" t="s">
        <v>24</v>
      </c>
      <c r="AI9" s="95" t="s">
        <v>26</v>
      </c>
      <c r="AJ9" s="95" t="s">
        <v>24</v>
      </c>
      <c r="AK9" s="128" t="s">
        <v>26</v>
      </c>
      <c r="AL9" s="128" t="s">
        <v>24</v>
      </c>
      <c r="AM9" s="95" t="s">
        <v>26</v>
      </c>
      <c r="AN9" s="95" t="s">
        <v>24</v>
      </c>
      <c r="AO9" s="128" t="s">
        <v>26</v>
      </c>
      <c r="AP9" s="128" t="s">
        <v>24</v>
      </c>
      <c r="AQ9" s="95" t="s">
        <v>26</v>
      </c>
      <c r="AR9" s="95" t="s">
        <v>24</v>
      </c>
      <c r="AS9" s="128" t="s">
        <v>26</v>
      </c>
      <c r="AT9" s="128" t="s">
        <v>24</v>
      </c>
      <c r="AU9" s="95" t="s">
        <v>26</v>
      </c>
      <c r="AV9" s="95" t="s">
        <v>24</v>
      </c>
      <c r="AW9" s="95" t="s">
        <v>175</v>
      </c>
      <c r="AX9" s="95" t="s">
        <v>181</v>
      </c>
      <c r="AY9" s="95" t="s">
        <v>26</v>
      </c>
      <c r="AZ9" s="95" t="s">
        <v>24</v>
      </c>
      <c r="BA9" s="95" t="s">
        <v>175</v>
      </c>
      <c r="BB9" s="95" t="s">
        <v>181</v>
      </c>
      <c r="BC9" s="128" t="s">
        <v>26</v>
      </c>
      <c r="BD9" s="128" t="s">
        <v>25</v>
      </c>
      <c r="BE9" s="95" t="s">
        <v>27</v>
      </c>
      <c r="BF9" s="95" t="s">
        <v>24</v>
      </c>
      <c r="BG9" s="95" t="s">
        <v>27</v>
      </c>
      <c r="BH9" s="95" t="s">
        <v>24</v>
      </c>
      <c r="BI9" s="128" t="s">
        <v>27</v>
      </c>
      <c r="BJ9" s="128" t="s">
        <v>24</v>
      </c>
      <c r="BK9" s="128" t="s">
        <v>27</v>
      </c>
      <c r="BL9" s="128" t="s">
        <v>24</v>
      </c>
      <c r="BM9" s="95" t="s">
        <v>27</v>
      </c>
      <c r="BN9" s="95" t="s">
        <v>24</v>
      </c>
      <c r="BO9" s="128" t="s">
        <v>27</v>
      </c>
      <c r="BP9" s="128" t="s">
        <v>24</v>
      </c>
      <c r="BQ9" s="128" t="s">
        <v>27</v>
      </c>
      <c r="BR9" s="128" t="s">
        <v>24</v>
      </c>
      <c r="BS9" s="95" t="s">
        <v>27</v>
      </c>
      <c r="BT9" s="95" t="s">
        <v>24</v>
      </c>
      <c r="BU9" s="128" t="s">
        <v>27</v>
      </c>
      <c r="BV9" s="128" t="s">
        <v>24</v>
      </c>
      <c r="BW9" s="128" t="s">
        <v>27</v>
      </c>
      <c r="BX9" s="128" t="s">
        <v>24</v>
      </c>
      <c r="BY9" s="95" t="s">
        <v>27</v>
      </c>
      <c r="BZ9" s="95" t="s">
        <v>24</v>
      </c>
      <c r="CA9" s="128" t="s">
        <v>27</v>
      </c>
      <c r="CB9" s="128" t="s">
        <v>24</v>
      </c>
      <c r="CC9" s="128" t="s">
        <v>27</v>
      </c>
      <c r="CD9" s="128" t="s">
        <v>24</v>
      </c>
      <c r="CE9" s="95" t="s">
        <v>27</v>
      </c>
      <c r="CF9" s="95" t="s">
        <v>24</v>
      </c>
      <c r="CG9" s="128" t="s">
        <v>27</v>
      </c>
      <c r="CH9" s="128" t="s">
        <v>24</v>
      </c>
      <c r="CI9" s="128" t="s">
        <v>27</v>
      </c>
      <c r="CJ9" s="128" t="s">
        <v>24</v>
      </c>
      <c r="CK9" s="95" t="s">
        <v>27</v>
      </c>
      <c r="CL9" s="95" t="s">
        <v>24</v>
      </c>
      <c r="CM9" s="128" t="s">
        <v>27</v>
      </c>
      <c r="CN9" s="128" t="s">
        <v>24</v>
      </c>
      <c r="CO9" s="128" t="s">
        <v>27</v>
      </c>
      <c r="CP9" s="128" t="s">
        <v>24</v>
      </c>
      <c r="CQ9" s="95" t="s">
        <v>27</v>
      </c>
      <c r="CR9" s="95" t="s">
        <v>24</v>
      </c>
      <c r="CS9" s="128" t="s">
        <v>27</v>
      </c>
      <c r="CT9" s="128" t="s">
        <v>24</v>
      </c>
      <c r="CU9" s="128" t="s">
        <v>27</v>
      </c>
      <c r="CV9" s="128" t="s">
        <v>24</v>
      </c>
      <c r="CW9" s="95" t="s">
        <v>27</v>
      </c>
      <c r="CX9" s="95" t="s">
        <v>24</v>
      </c>
      <c r="CY9" s="128" t="s">
        <v>27</v>
      </c>
      <c r="CZ9" s="128" t="s">
        <v>24</v>
      </c>
      <c r="DA9" s="128" t="s">
        <v>27</v>
      </c>
      <c r="DB9" s="128" t="s">
        <v>24</v>
      </c>
      <c r="DC9" s="95" t="s">
        <v>27</v>
      </c>
      <c r="DD9" s="95" t="s">
        <v>24</v>
      </c>
      <c r="DE9" s="128" t="s">
        <v>27</v>
      </c>
      <c r="DF9" s="128" t="s">
        <v>24</v>
      </c>
      <c r="DG9" s="128" t="s">
        <v>27</v>
      </c>
      <c r="DH9" s="128" t="s">
        <v>24</v>
      </c>
      <c r="DI9" s="95" t="s">
        <v>27</v>
      </c>
      <c r="DJ9" s="95" t="s">
        <v>24</v>
      </c>
      <c r="DK9" s="95" t="s">
        <v>175</v>
      </c>
      <c r="DL9" s="95" t="s">
        <v>181</v>
      </c>
      <c r="DM9" s="95" t="s">
        <v>175</v>
      </c>
      <c r="DN9" s="95" t="s">
        <v>181</v>
      </c>
      <c r="DO9" s="95" t="s">
        <v>27</v>
      </c>
      <c r="DP9" s="95" t="s">
        <v>24</v>
      </c>
      <c r="DQ9" s="95" t="s">
        <v>27</v>
      </c>
      <c r="DR9" s="95" t="s">
        <v>24</v>
      </c>
      <c r="DS9" s="95" t="s">
        <v>175</v>
      </c>
      <c r="DT9" s="95" t="s">
        <v>181</v>
      </c>
      <c r="DU9" s="95" t="s">
        <v>175</v>
      </c>
      <c r="DV9" s="95" t="s">
        <v>181</v>
      </c>
      <c r="DW9" s="95" t="s">
        <v>175</v>
      </c>
      <c r="DX9" s="249" t="s">
        <v>181</v>
      </c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</row>
    <row r="10" spans="1:268" s="18" customFormat="1" ht="16.5">
      <c r="A10" s="340" t="s">
        <v>29</v>
      </c>
      <c r="B10" s="279"/>
      <c r="C10" s="267">
        <f t="shared" ref="C10:AH10" si="0">C12+C44</f>
        <v>547740</v>
      </c>
      <c r="D10" s="267">
        <f t="shared" si="0"/>
        <v>494896</v>
      </c>
      <c r="E10" s="267">
        <f t="shared" si="0"/>
        <v>764474</v>
      </c>
      <c r="F10" s="267">
        <f t="shared" si="0"/>
        <v>713381</v>
      </c>
      <c r="G10" s="267">
        <f t="shared" si="0"/>
        <v>948129</v>
      </c>
      <c r="H10" s="267">
        <f t="shared" si="0"/>
        <v>895690</v>
      </c>
      <c r="I10" s="267">
        <f t="shared" si="0"/>
        <v>0</v>
      </c>
      <c r="J10" s="267">
        <f t="shared" si="0"/>
        <v>0</v>
      </c>
      <c r="K10" s="267">
        <f t="shared" si="0"/>
        <v>0</v>
      </c>
      <c r="L10" s="267">
        <f t="shared" si="0"/>
        <v>0</v>
      </c>
      <c r="M10" s="267">
        <f t="shared" si="0"/>
        <v>0</v>
      </c>
      <c r="N10" s="267">
        <f t="shared" si="0"/>
        <v>0</v>
      </c>
      <c r="O10" s="267">
        <f t="shared" si="0"/>
        <v>0</v>
      </c>
      <c r="P10" s="267">
        <f t="shared" si="0"/>
        <v>0</v>
      </c>
      <c r="Q10" s="267">
        <f t="shared" si="0"/>
        <v>0</v>
      </c>
      <c r="R10" s="267">
        <f t="shared" si="0"/>
        <v>0</v>
      </c>
      <c r="S10" s="267">
        <f t="shared" si="0"/>
        <v>0</v>
      </c>
      <c r="T10" s="267">
        <f t="shared" si="0"/>
        <v>0</v>
      </c>
      <c r="U10" s="267">
        <f t="shared" si="0"/>
        <v>0</v>
      </c>
      <c r="V10" s="267">
        <f t="shared" si="0"/>
        <v>0</v>
      </c>
      <c r="W10" s="267">
        <f t="shared" si="0"/>
        <v>0</v>
      </c>
      <c r="X10" s="267">
        <f t="shared" si="0"/>
        <v>0</v>
      </c>
      <c r="Y10" s="267">
        <f t="shared" si="0"/>
        <v>0</v>
      </c>
      <c r="Z10" s="267">
        <f t="shared" si="0"/>
        <v>0</v>
      </c>
      <c r="AA10" s="267">
        <f t="shared" si="0"/>
        <v>0</v>
      </c>
      <c r="AB10" s="267">
        <f t="shared" si="0"/>
        <v>0</v>
      </c>
      <c r="AC10" s="267">
        <f t="shared" si="0"/>
        <v>0</v>
      </c>
      <c r="AD10" s="267">
        <f t="shared" si="0"/>
        <v>0</v>
      </c>
      <c r="AE10" s="267">
        <f t="shared" si="0"/>
        <v>0</v>
      </c>
      <c r="AF10" s="267">
        <f t="shared" si="0"/>
        <v>0</v>
      </c>
      <c r="AG10" s="267">
        <f t="shared" si="0"/>
        <v>0</v>
      </c>
      <c r="AH10" s="267">
        <f t="shared" si="0"/>
        <v>0</v>
      </c>
      <c r="AI10" s="267">
        <f t="shared" ref="AI10:BB10" si="1">AI12+AI44</f>
        <v>0</v>
      </c>
      <c r="AJ10" s="267">
        <f t="shared" si="1"/>
        <v>0</v>
      </c>
      <c r="AK10" s="267">
        <f t="shared" si="1"/>
        <v>0</v>
      </c>
      <c r="AL10" s="267">
        <f t="shared" si="1"/>
        <v>0</v>
      </c>
      <c r="AM10" s="267">
        <f t="shared" si="1"/>
        <v>0</v>
      </c>
      <c r="AN10" s="267">
        <f t="shared" si="1"/>
        <v>0</v>
      </c>
      <c r="AO10" s="267">
        <f t="shared" si="1"/>
        <v>0</v>
      </c>
      <c r="AP10" s="267">
        <f t="shared" si="1"/>
        <v>0</v>
      </c>
      <c r="AQ10" s="267">
        <f t="shared" si="1"/>
        <v>0</v>
      </c>
      <c r="AR10" s="267">
        <f t="shared" si="1"/>
        <v>0</v>
      </c>
      <c r="AS10" s="267">
        <f t="shared" si="1"/>
        <v>0</v>
      </c>
      <c r="AT10" s="267">
        <f t="shared" si="1"/>
        <v>0</v>
      </c>
      <c r="AU10" s="267">
        <f t="shared" si="1"/>
        <v>0</v>
      </c>
      <c r="AV10" s="267">
        <f t="shared" si="1"/>
        <v>0</v>
      </c>
      <c r="AW10" s="267">
        <f t="shared" si="1"/>
        <v>439471</v>
      </c>
      <c r="AX10" s="267">
        <f t="shared" si="1"/>
        <v>420610</v>
      </c>
      <c r="AY10" s="267">
        <f t="shared" si="1"/>
        <v>0</v>
      </c>
      <c r="AZ10" s="267">
        <f t="shared" si="1"/>
        <v>0</v>
      </c>
      <c r="BA10" s="272">
        <f t="shared" si="1"/>
        <v>1327278</v>
      </c>
      <c r="BB10" s="272">
        <f t="shared" si="1"/>
        <v>1291868</v>
      </c>
      <c r="BC10" s="131">
        <f>IF(G10=0,1,BA10/G10-1)</f>
        <v>0.39989178687710214</v>
      </c>
      <c r="BD10" s="131">
        <f>IF(H10=0,1,BB10/H10-1)</f>
        <v>0.44231597985910298</v>
      </c>
      <c r="BE10" s="272">
        <f t="shared" ref="BE10:BJ10" si="2">BE12+BE44</f>
        <v>0</v>
      </c>
      <c r="BF10" s="272">
        <f t="shared" si="2"/>
        <v>0</v>
      </c>
      <c r="BG10" s="272">
        <f t="shared" si="2"/>
        <v>0</v>
      </c>
      <c r="BH10" s="272">
        <f t="shared" si="2"/>
        <v>0</v>
      </c>
      <c r="BI10" s="272">
        <f t="shared" si="2"/>
        <v>0</v>
      </c>
      <c r="BJ10" s="272">
        <f t="shared" si="2"/>
        <v>0</v>
      </c>
      <c r="BK10" s="131">
        <f t="shared" ref="BK10:BK43" si="3">IF(M10=0,1,BI10/M10-1)</f>
        <v>1</v>
      </c>
      <c r="BL10" s="131">
        <f t="shared" ref="BL10:BL43" si="4">IF(N10=0,1,BJ10/N10-1)</f>
        <v>1</v>
      </c>
      <c r="BM10" s="272">
        <f>BM12+BM44</f>
        <v>0</v>
      </c>
      <c r="BN10" s="272">
        <f>BN12+BN44</f>
        <v>0</v>
      </c>
      <c r="BO10" s="272">
        <f>BO12+BO44</f>
        <v>0</v>
      </c>
      <c r="BP10" s="272">
        <f>BP12+BP44</f>
        <v>0</v>
      </c>
      <c r="BQ10" s="131">
        <f t="shared" ref="BQ10:BQ43" si="5">IF(Q10=0,1,BO10/Q10-1)</f>
        <v>1</v>
      </c>
      <c r="BR10" s="131">
        <f t="shared" ref="BR10:BR43" si="6">IF(R10=0,1,BP10/R10-1)</f>
        <v>1</v>
      </c>
      <c r="BS10" s="272">
        <f>BS12+BS44</f>
        <v>0</v>
      </c>
      <c r="BT10" s="272">
        <f>BT12+BT44</f>
        <v>0</v>
      </c>
      <c r="BU10" s="272">
        <f>BU12+BU44</f>
        <v>0</v>
      </c>
      <c r="BV10" s="272">
        <f>BV12+BV44</f>
        <v>0</v>
      </c>
      <c r="BW10" s="131">
        <f t="shared" ref="BW10:BW43" si="7">IF(U10=0,1,BU10/U10-1)</f>
        <v>1</v>
      </c>
      <c r="BX10" s="131">
        <f t="shared" ref="BX10:BX43" si="8">IF(V10=0,1,BV10/V10-1)</f>
        <v>1</v>
      </c>
      <c r="BY10" s="272">
        <f>BY12+BY44</f>
        <v>0</v>
      </c>
      <c r="BZ10" s="272">
        <f>BZ12+BZ44</f>
        <v>0</v>
      </c>
      <c r="CA10" s="272">
        <f>CA12+CA44</f>
        <v>0</v>
      </c>
      <c r="CB10" s="272">
        <f>CB12+CB44</f>
        <v>0</v>
      </c>
      <c r="CC10" s="131">
        <f t="shared" ref="CC10:CC43" si="9">IF(Y10=0,1,CA10/Y10-1)</f>
        <v>1</v>
      </c>
      <c r="CD10" s="131">
        <f t="shared" ref="CD10:CD43" si="10">IF(Z10=0,1,CB10/Z10-1)</f>
        <v>1</v>
      </c>
      <c r="CE10" s="272">
        <f>CE12+CE44</f>
        <v>0</v>
      </c>
      <c r="CF10" s="272">
        <f>CF12+CF44</f>
        <v>0</v>
      </c>
      <c r="CG10" s="272">
        <f>CG12+CG44</f>
        <v>0</v>
      </c>
      <c r="CH10" s="272">
        <f>CH12+CH44</f>
        <v>0</v>
      </c>
      <c r="CI10" s="131">
        <f t="shared" ref="CI10:CI43" si="11">IF(AC10=0,1,CG10/AC10-1)</f>
        <v>1</v>
      </c>
      <c r="CJ10" s="131">
        <f t="shared" ref="CJ10:CJ43" si="12">IF(AD10=0,1,CH10/AD10-1)</f>
        <v>1</v>
      </c>
      <c r="CK10" s="272">
        <f>CK12+CK44</f>
        <v>0</v>
      </c>
      <c r="CL10" s="272">
        <f>CL12+CL44</f>
        <v>0</v>
      </c>
      <c r="CM10" s="272">
        <f>CM12+CM44</f>
        <v>0</v>
      </c>
      <c r="CN10" s="272">
        <f>CN12+CN44</f>
        <v>0</v>
      </c>
      <c r="CO10" s="131">
        <f t="shared" ref="CO10:CO43" si="13">IF(AG10=0,1,CM10/AG10-1)</f>
        <v>1</v>
      </c>
      <c r="CP10" s="131">
        <f t="shared" ref="CP10:CP43" si="14">IF(AH10=0,1,CN10/AH10-1)</f>
        <v>1</v>
      </c>
      <c r="CQ10" s="272">
        <f>CQ12+CQ44</f>
        <v>0</v>
      </c>
      <c r="CR10" s="272">
        <f>CR12+CR44</f>
        <v>0</v>
      </c>
      <c r="CS10" s="272">
        <f>CS12+CS44</f>
        <v>0</v>
      </c>
      <c r="CT10" s="272">
        <f>CT12+CT44</f>
        <v>0</v>
      </c>
      <c r="CU10" s="131">
        <f t="shared" ref="CU10:CU43" si="15">IF(AK10=0,1,CS10/AK10-1)</f>
        <v>1</v>
      </c>
      <c r="CV10" s="131">
        <f t="shared" ref="CV10:CV43" si="16">IF(AL10=0,1,CT10/AL10-1)</f>
        <v>1</v>
      </c>
      <c r="CW10" s="272">
        <f>CW12+CW44</f>
        <v>0</v>
      </c>
      <c r="CX10" s="272">
        <f>CX12+CX44</f>
        <v>0</v>
      </c>
      <c r="CY10" s="272">
        <f>CY12+CY44</f>
        <v>0</v>
      </c>
      <c r="CZ10" s="272">
        <f>CZ12+CZ44</f>
        <v>0</v>
      </c>
      <c r="DA10" s="131">
        <f t="shared" ref="DA10:DA43" si="17">IF(AO10=0,1,CY10/AO10-1)</f>
        <v>1</v>
      </c>
      <c r="DB10" s="131">
        <f t="shared" ref="DB10:DB43" si="18">IF(AP10=0,1,CZ10/AP10-1)</f>
        <v>1</v>
      </c>
      <c r="DC10" s="272">
        <f>DC12+DC44</f>
        <v>0</v>
      </c>
      <c r="DD10" s="272">
        <f>DD12+DD44</f>
        <v>0</v>
      </c>
      <c r="DE10" s="272">
        <f>DE12+DE44</f>
        <v>0</v>
      </c>
      <c r="DF10" s="272">
        <f>DF12+DF44</f>
        <v>0</v>
      </c>
      <c r="DG10" s="131">
        <f t="shared" ref="DG10:DG43" si="19">IF(AS10=0,1,DE10/AS10-1)</f>
        <v>1</v>
      </c>
      <c r="DH10" s="131">
        <f t="shared" ref="DH10:DH43" si="20">IF(AT10=0,1,DF10/AT10-1)</f>
        <v>1</v>
      </c>
      <c r="DI10" s="272">
        <f>DI12+DI44</f>
        <v>0</v>
      </c>
      <c r="DJ10" s="272">
        <f>DJ12+DJ44</f>
        <v>0</v>
      </c>
      <c r="DK10" s="272">
        <f>DK12+DK44</f>
        <v>517832</v>
      </c>
      <c r="DL10" s="272">
        <f>DL12+DL44</f>
        <v>511056</v>
      </c>
      <c r="DM10" s="131">
        <f>IF(AW10=0,1,DK10/AW10)</f>
        <v>1.1783075561299836</v>
      </c>
      <c r="DN10" s="131">
        <f>IF(AX10=0,1,DL10/AX10)</f>
        <v>1.215035305865291</v>
      </c>
      <c r="DO10" s="259" t="e">
        <f t="shared" ref="DO10:DT10" si="21">DO12+DO44</f>
        <v>#REF!</v>
      </c>
      <c r="DP10" s="259" t="e">
        <f t="shared" si="21"/>
        <v>#REF!</v>
      </c>
      <c r="DQ10" s="259" t="e">
        <f t="shared" si="21"/>
        <v>#REF!</v>
      </c>
      <c r="DR10" s="259" t="e">
        <f t="shared" si="21"/>
        <v>#REF!</v>
      </c>
      <c r="DS10" s="259">
        <f>DS12+DS44</f>
        <v>1328397</v>
      </c>
      <c r="DT10" s="259">
        <f t="shared" si="21"/>
        <v>1294383</v>
      </c>
      <c r="DU10" s="131">
        <f>IF($BA$10=0,1,DS10/$BA10)</f>
        <v>1.0008430788425635</v>
      </c>
      <c r="DV10" s="131">
        <f>IF($BA$10=0,1,DT10/$BB10)</f>
        <v>1.0019467933256339</v>
      </c>
      <c r="DW10" s="131">
        <f>IF($G10=0,1,DS10/$G10)</f>
        <v>1.4010720060244968</v>
      </c>
      <c r="DX10" s="196">
        <f>IF($G10=0,1,DT10/$H10)</f>
        <v>1.4451238709821479</v>
      </c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</row>
    <row r="11" spans="1:268" s="18" customFormat="1" ht="16.5">
      <c r="A11" s="262" t="s">
        <v>183</v>
      </c>
      <c r="B11" s="261"/>
      <c r="C11" s="267">
        <f t="shared" ref="C11:AH11" si="22">C12+C45</f>
        <v>284286</v>
      </c>
      <c r="D11" s="267">
        <f t="shared" si="22"/>
        <v>235172</v>
      </c>
      <c r="E11" s="267">
        <f t="shared" si="22"/>
        <v>272836</v>
      </c>
      <c r="F11" s="267">
        <f t="shared" si="22"/>
        <v>226227</v>
      </c>
      <c r="G11" s="267">
        <f t="shared" si="22"/>
        <v>279349</v>
      </c>
      <c r="H11" s="267">
        <f t="shared" si="22"/>
        <v>233575</v>
      </c>
      <c r="I11" s="267">
        <f t="shared" si="22"/>
        <v>0</v>
      </c>
      <c r="J11" s="267">
        <f t="shared" si="22"/>
        <v>0</v>
      </c>
      <c r="K11" s="267">
        <f t="shared" si="22"/>
        <v>0</v>
      </c>
      <c r="L11" s="267">
        <f t="shared" si="22"/>
        <v>0</v>
      </c>
      <c r="M11" s="267">
        <f t="shared" si="22"/>
        <v>0</v>
      </c>
      <c r="N11" s="267">
        <f t="shared" si="22"/>
        <v>0</v>
      </c>
      <c r="O11" s="267">
        <f t="shared" si="22"/>
        <v>0</v>
      </c>
      <c r="P11" s="267">
        <f t="shared" si="22"/>
        <v>0</v>
      </c>
      <c r="Q11" s="267">
        <f t="shared" si="22"/>
        <v>0</v>
      </c>
      <c r="R11" s="267">
        <f t="shared" si="22"/>
        <v>0</v>
      </c>
      <c r="S11" s="267">
        <f t="shared" si="22"/>
        <v>0</v>
      </c>
      <c r="T11" s="267">
        <f t="shared" si="22"/>
        <v>0</v>
      </c>
      <c r="U11" s="267">
        <f t="shared" si="22"/>
        <v>0</v>
      </c>
      <c r="V11" s="267">
        <f t="shared" si="22"/>
        <v>0</v>
      </c>
      <c r="W11" s="267">
        <f t="shared" si="22"/>
        <v>0</v>
      </c>
      <c r="X11" s="267">
        <f t="shared" si="22"/>
        <v>0</v>
      </c>
      <c r="Y11" s="267">
        <f t="shared" si="22"/>
        <v>0</v>
      </c>
      <c r="Z11" s="267">
        <f t="shared" si="22"/>
        <v>0</v>
      </c>
      <c r="AA11" s="267">
        <f t="shared" si="22"/>
        <v>0</v>
      </c>
      <c r="AB11" s="267">
        <f t="shared" si="22"/>
        <v>0</v>
      </c>
      <c r="AC11" s="267">
        <f t="shared" si="22"/>
        <v>0</v>
      </c>
      <c r="AD11" s="267">
        <f t="shared" si="22"/>
        <v>0</v>
      </c>
      <c r="AE11" s="267">
        <f t="shared" si="22"/>
        <v>0</v>
      </c>
      <c r="AF11" s="267">
        <f t="shared" si="22"/>
        <v>0</v>
      </c>
      <c r="AG11" s="267">
        <f t="shared" si="22"/>
        <v>0</v>
      </c>
      <c r="AH11" s="267">
        <f t="shared" si="22"/>
        <v>0</v>
      </c>
      <c r="AI11" s="267">
        <f t="shared" ref="AI11:BN11" si="23">AI12+AI45</f>
        <v>0</v>
      </c>
      <c r="AJ11" s="267">
        <f t="shared" si="23"/>
        <v>0</v>
      </c>
      <c r="AK11" s="267">
        <f t="shared" si="23"/>
        <v>0</v>
      </c>
      <c r="AL11" s="267">
        <f t="shared" si="23"/>
        <v>0</v>
      </c>
      <c r="AM11" s="267">
        <f t="shared" si="23"/>
        <v>0</v>
      </c>
      <c r="AN11" s="267">
        <f t="shared" si="23"/>
        <v>0</v>
      </c>
      <c r="AO11" s="267">
        <f t="shared" si="23"/>
        <v>0</v>
      </c>
      <c r="AP11" s="267">
        <f t="shared" si="23"/>
        <v>0</v>
      </c>
      <c r="AQ11" s="267">
        <f t="shared" si="23"/>
        <v>0</v>
      </c>
      <c r="AR11" s="267">
        <f t="shared" si="23"/>
        <v>0</v>
      </c>
      <c r="AS11" s="267">
        <f t="shared" si="23"/>
        <v>0</v>
      </c>
      <c r="AT11" s="267">
        <f t="shared" si="23"/>
        <v>0</v>
      </c>
      <c r="AU11" s="267">
        <f t="shared" si="23"/>
        <v>0</v>
      </c>
      <c r="AV11" s="267">
        <f t="shared" si="23"/>
        <v>0</v>
      </c>
      <c r="AW11" s="267">
        <f t="shared" si="23"/>
        <v>131003</v>
      </c>
      <c r="AX11" s="267">
        <f t="shared" si="23"/>
        <v>111761</v>
      </c>
      <c r="AY11" s="267">
        <f t="shared" si="23"/>
        <v>0</v>
      </c>
      <c r="AZ11" s="267">
        <f t="shared" si="23"/>
        <v>0</v>
      </c>
      <c r="BA11" s="272">
        <f t="shared" si="23"/>
        <v>269507</v>
      </c>
      <c r="BB11" s="272">
        <f t="shared" si="23"/>
        <v>224207</v>
      </c>
      <c r="BC11" s="272">
        <f t="shared" si="23"/>
        <v>3.0903683519696967E-2</v>
      </c>
      <c r="BD11" s="272">
        <f t="shared" si="23"/>
        <v>4.3979106066801998E-2</v>
      </c>
      <c r="BE11" s="272">
        <f t="shared" si="23"/>
        <v>0</v>
      </c>
      <c r="BF11" s="272">
        <f t="shared" si="23"/>
        <v>0</v>
      </c>
      <c r="BG11" s="272">
        <f t="shared" si="23"/>
        <v>0</v>
      </c>
      <c r="BH11" s="272">
        <f t="shared" si="23"/>
        <v>0</v>
      </c>
      <c r="BI11" s="272">
        <f t="shared" si="23"/>
        <v>0</v>
      </c>
      <c r="BJ11" s="272">
        <f t="shared" si="23"/>
        <v>0</v>
      </c>
      <c r="BK11" s="272">
        <f t="shared" si="23"/>
        <v>1</v>
      </c>
      <c r="BL11" s="272">
        <f t="shared" si="23"/>
        <v>1</v>
      </c>
      <c r="BM11" s="272">
        <f t="shared" si="23"/>
        <v>0</v>
      </c>
      <c r="BN11" s="272">
        <f t="shared" si="23"/>
        <v>0</v>
      </c>
      <c r="BO11" s="272">
        <f t="shared" ref="BO11:CT11" si="24">BO12+BO45</f>
        <v>0</v>
      </c>
      <c r="BP11" s="272">
        <f t="shared" si="24"/>
        <v>0</v>
      </c>
      <c r="BQ11" s="272">
        <f t="shared" si="24"/>
        <v>1</v>
      </c>
      <c r="BR11" s="272">
        <f t="shared" si="24"/>
        <v>1</v>
      </c>
      <c r="BS11" s="272">
        <f t="shared" si="24"/>
        <v>0</v>
      </c>
      <c r="BT11" s="272">
        <f t="shared" si="24"/>
        <v>0</v>
      </c>
      <c r="BU11" s="272">
        <f t="shared" si="24"/>
        <v>0</v>
      </c>
      <c r="BV11" s="272">
        <f t="shared" si="24"/>
        <v>0</v>
      </c>
      <c r="BW11" s="272">
        <f t="shared" si="24"/>
        <v>1</v>
      </c>
      <c r="BX11" s="272">
        <f t="shared" si="24"/>
        <v>1</v>
      </c>
      <c r="BY11" s="272">
        <f t="shared" si="24"/>
        <v>0</v>
      </c>
      <c r="BZ11" s="272">
        <f t="shared" si="24"/>
        <v>0</v>
      </c>
      <c r="CA11" s="272">
        <f t="shared" si="24"/>
        <v>0</v>
      </c>
      <c r="CB11" s="272">
        <f t="shared" si="24"/>
        <v>0</v>
      </c>
      <c r="CC11" s="272">
        <f t="shared" si="24"/>
        <v>1</v>
      </c>
      <c r="CD11" s="272">
        <f t="shared" si="24"/>
        <v>1</v>
      </c>
      <c r="CE11" s="272">
        <f t="shared" si="24"/>
        <v>0</v>
      </c>
      <c r="CF11" s="272">
        <f t="shared" si="24"/>
        <v>0</v>
      </c>
      <c r="CG11" s="272">
        <f t="shared" si="24"/>
        <v>0</v>
      </c>
      <c r="CH11" s="272">
        <f t="shared" si="24"/>
        <v>0</v>
      </c>
      <c r="CI11" s="272">
        <f t="shared" si="24"/>
        <v>1</v>
      </c>
      <c r="CJ11" s="272">
        <f t="shared" si="24"/>
        <v>1</v>
      </c>
      <c r="CK11" s="272">
        <f t="shared" si="24"/>
        <v>0</v>
      </c>
      <c r="CL11" s="272">
        <f t="shared" si="24"/>
        <v>0</v>
      </c>
      <c r="CM11" s="272">
        <f t="shared" si="24"/>
        <v>0</v>
      </c>
      <c r="CN11" s="272">
        <f t="shared" si="24"/>
        <v>0</v>
      </c>
      <c r="CO11" s="272">
        <f t="shared" si="24"/>
        <v>1</v>
      </c>
      <c r="CP11" s="272">
        <f t="shared" si="24"/>
        <v>1</v>
      </c>
      <c r="CQ11" s="272">
        <f t="shared" si="24"/>
        <v>0</v>
      </c>
      <c r="CR11" s="272">
        <f t="shared" si="24"/>
        <v>0</v>
      </c>
      <c r="CS11" s="272">
        <f t="shared" si="24"/>
        <v>0</v>
      </c>
      <c r="CT11" s="272">
        <f t="shared" si="24"/>
        <v>0</v>
      </c>
      <c r="CU11" s="272">
        <f t="shared" ref="CU11:DL11" si="25">CU12+CU45</f>
        <v>1</v>
      </c>
      <c r="CV11" s="272">
        <f t="shared" si="25"/>
        <v>1</v>
      </c>
      <c r="CW11" s="272">
        <f t="shared" si="25"/>
        <v>0</v>
      </c>
      <c r="CX11" s="272">
        <f t="shared" si="25"/>
        <v>0</v>
      </c>
      <c r="CY11" s="272">
        <f t="shared" si="25"/>
        <v>0</v>
      </c>
      <c r="CZ11" s="272">
        <f t="shared" si="25"/>
        <v>0</v>
      </c>
      <c r="DA11" s="272">
        <f t="shared" si="25"/>
        <v>1</v>
      </c>
      <c r="DB11" s="272">
        <f t="shared" si="25"/>
        <v>1</v>
      </c>
      <c r="DC11" s="272">
        <f t="shared" si="25"/>
        <v>0</v>
      </c>
      <c r="DD11" s="272">
        <f t="shared" si="25"/>
        <v>0</v>
      </c>
      <c r="DE11" s="272">
        <f t="shared" si="25"/>
        <v>0</v>
      </c>
      <c r="DF11" s="272">
        <f t="shared" si="25"/>
        <v>0</v>
      </c>
      <c r="DG11" s="272">
        <f t="shared" si="25"/>
        <v>1</v>
      </c>
      <c r="DH11" s="272">
        <f t="shared" si="25"/>
        <v>1</v>
      </c>
      <c r="DI11" s="272">
        <f t="shared" si="25"/>
        <v>0</v>
      </c>
      <c r="DJ11" s="272">
        <f t="shared" si="25"/>
        <v>0</v>
      </c>
      <c r="DK11" s="272">
        <f t="shared" si="25"/>
        <v>138261</v>
      </c>
      <c r="DL11" s="272">
        <f t="shared" si="25"/>
        <v>116419</v>
      </c>
      <c r="DM11" s="131">
        <f t="shared" ref="DM11:DM73" si="26">IF(AW11=0,1,DK11/AW11)</f>
        <v>1.0554033113745487</v>
      </c>
      <c r="DN11" s="131">
        <f t="shared" ref="DN11:DN73" si="27">IF(AX11=0,1,DL11/AX11)</f>
        <v>1.0416782240674296</v>
      </c>
      <c r="DO11" s="263">
        <f>DO13+DO46</f>
        <v>0</v>
      </c>
      <c r="DP11" s="263">
        <f>DP13+DP46</f>
        <v>0</v>
      </c>
      <c r="DQ11" s="263">
        <f>DQ13+DQ46</f>
        <v>0</v>
      </c>
      <c r="DR11" s="263">
        <f>DR13+DR46</f>
        <v>0</v>
      </c>
      <c r="DS11" s="263">
        <f>DS12+DS45</f>
        <v>270626</v>
      </c>
      <c r="DT11" s="263">
        <f>DT12+DT45</f>
        <v>226722</v>
      </c>
      <c r="DU11" s="131">
        <f>IF($BA$10=0,1,DS11/$BA11)</f>
        <v>1.0041520257358807</v>
      </c>
      <c r="DV11" s="131">
        <f>IF($BA$10=0,1,DT11/$BB11)</f>
        <v>1.0112173125727564</v>
      </c>
      <c r="DW11" s="131">
        <f>IF($G11=0,1,DS11/$G11)</f>
        <v>0.96877382772087961</v>
      </c>
      <c r="DX11" s="196">
        <f>IF($G11=0,1,DT11/$H11)</f>
        <v>0.97066038745584926</v>
      </c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</row>
    <row r="12" spans="1:268" s="59" customFormat="1" ht="30" customHeight="1">
      <c r="A12" s="353" t="s">
        <v>244</v>
      </c>
      <c r="B12" s="314"/>
      <c r="C12" s="235">
        <f>C13+C16+C17+C18+C20+C23+C24+C25+C26+C32+C33+C37+C41+C43+C38</f>
        <v>172355</v>
      </c>
      <c r="D12" s="235">
        <f>D13+D16+D17+D23+D24+D25+D26+D32+D33+D37+D41+D43+D38</f>
        <v>123145</v>
      </c>
      <c r="E12" s="235">
        <f>E13+E16+E17+E18+E20+E23+E24+E25+E26+E32+E33+E37+E41+E43+E38</f>
        <v>176378</v>
      </c>
      <c r="F12" s="235">
        <f>F13+F16+F17+F23+F24+F25+F26+F32+F33+F37+F41+F43+F38</f>
        <v>125524</v>
      </c>
      <c r="G12" s="235">
        <f>G13+G16+G17+G18+G19+G20+G23+G24+G25+G26+G32+G33+G37+G41+G43+G38</f>
        <v>180561</v>
      </c>
      <c r="H12" s="235">
        <f>H13+H16+H17+H18+H19+H20+H23+H24+H25+H26+H32+H33+H37+H41+H43+H38</f>
        <v>129607</v>
      </c>
      <c r="I12" s="235">
        <f>I13+I16+I17+I18+I20+I23+I24+I25+I26+I32+I33+I37+I41+I43+I38</f>
        <v>0</v>
      </c>
      <c r="J12" s="235">
        <f>J13+J16+J17+J23+J24+J25+J26+J32+J33+J37+J41+J43+J38</f>
        <v>0</v>
      </c>
      <c r="K12" s="235">
        <f>K13+K16+K17+K18+K20+K23+K24+K25+K26+K32+K33+K37+K41+K43+K38</f>
        <v>0</v>
      </c>
      <c r="L12" s="235">
        <f>L13+L16+L17+L23+L24+L25+L26+L32+L33+L37+L41+L43+L38</f>
        <v>0</v>
      </c>
      <c r="M12" s="235">
        <f>M13+M16+M17+M18+M20+M23+M24+M25+M26+M32+M33+M37+M41+M43+M38</f>
        <v>0</v>
      </c>
      <c r="N12" s="235">
        <f>N13+N16+N17+N23+N24+N25+N26+N32+N33+N37+N41+N43+N38</f>
        <v>0</v>
      </c>
      <c r="O12" s="235">
        <f>O13+O16+O17+O18+O20+O23+O24+O25+O26+O32+O33+O37+O41+O43+O38</f>
        <v>0</v>
      </c>
      <c r="P12" s="235">
        <f>P13+P16+P17+P23+P24+P25+P26+P32+P33+P37+P41+P43+P38</f>
        <v>0</v>
      </c>
      <c r="Q12" s="235">
        <f>Q13+Q16+Q17+Q18+Q20+Q23+Q24+Q25+Q26+Q32+Q33+Q37+Q41+Q43+Q38</f>
        <v>0</v>
      </c>
      <c r="R12" s="235">
        <f>R13+R16+R17+R23+R24+R25+R26+R32+R33+R37+R41+R43+R38</f>
        <v>0</v>
      </c>
      <c r="S12" s="235">
        <f>S13+S16+S17+S18+S20+S23+S24+S25+S26+S32+S33+S37+S41+S43+S38</f>
        <v>0</v>
      </c>
      <c r="T12" s="235">
        <f>T13+T16+T17+T23+T24+T25+T26+T32+T33+T37+T41+T43+T38</f>
        <v>0</v>
      </c>
      <c r="U12" s="235">
        <f>U13+U16+U17+U18+U20+U23+U24+U25+U26+U32+U33+U37+U41+U43+U38</f>
        <v>0</v>
      </c>
      <c r="V12" s="235">
        <f>V13+V16+V17+V23+V24+V25+V26+V32+V33+V37+V41+V43+V38</f>
        <v>0</v>
      </c>
      <c r="W12" s="235">
        <f>W13+W16+W17+W18+W20+W23+W24+W25+W26+W32+W33+W37+W41+W43+W38</f>
        <v>0</v>
      </c>
      <c r="X12" s="235">
        <f>X13+X16+X17+X23+X24+X25+X26+X32+X33+X37+X41+X43+X38</f>
        <v>0</v>
      </c>
      <c r="Y12" s="235">
        <f>Y13+Y16+Y17+Y18+Y20+Y23+Y24+Y25+Y26+Y32+Y33+Y37+Y41+Y43+Y38</f>
        <v>0</v>
      </c>
      <c r="Z12" s="235">
        <f>Z13+Z16+Z17+Z23+Z24+Z25+Z26+Z32+Z33+Z37+Z41+Z43+Z38</f>
        <v>0</v>
      </c>
      <c r="AA12" s="235">
        <f>AA13+AA16+AA17+AA18+AA20+AA23+AA24+AA25+AA26+AA32+AA33+AA37+AA41+AA43+AA38</f>
        <v>0</v>
      </c>
      <c r="AB12" s="235">
        <f>AB13+AB16+AB17+AB23+AB24+AB25+AB26+AB32+AB33+AB37+AB41+AB43+AB38</f>
        <v>0</v>
      </c>
      <c r="AC12" s="235">
        <f>AC13+AC16+AC17+AC18+AC20+AC23+AC24+AC25+AC26+AC32+AC33+AC37+AC41+AC43+AC38</f>
        <v>0</v>
      </c>
      <c r="AD12" s="235">
        <f>AD13+AD16+AD17+AD23+AD24+AD25+AD26+AD32+AD33+AD37+AD41+AD43+AD38</f>
        <v>0</v>
      </c>
      <c r="AE12" s="235">
        <f>AE13+AE16+AE17+AE18+AE20+AE23+AE24+AE25+AE26+AE32+AE33+AE37+AE41+AE43+AE38</f>
        <v>0</v>
      </c>
      <c r="AF12" s="235">
        <f>AF13+AF16+AF17+AF23+AF24+AF25+AF26+AF32+AF33+AF37+AF41+AF43+AF38</f>
        <v>0</v>
      </c>
      <c r="AG12" s="235">
        <f>AG13+AG16+AG17+AG18+AG20+AG23+AG24+AG25+AG26+AG32+AG33+AG37+AG41+AG43+AG38</f>
        <v>0</v>
      </c>
      <c r="AH12" s="235">
        <f>AH13+AH16+AH17+AH23+AH24+AH25+AH26+AH32+AH33+AH37+AH41+AH43+AH38</f>
        <v>0</v>
      </c>
      <c r="AI12" s="235">
        <f>AI13+AI16+AI17+AI18+AI20+AI23+AI24+AI25+AI26+AI32+AI33+AI37+AI41+AI43+AI38</f>
        <v>0</v>
      </c>
      <c r="AJ12" s="235">
        <f>AJ13+AJ16+AJ17+AJ23+AJ24+AJ25+AJ26+AJ32+AJ33+AJ37+AJ41+AJ43+AJ38</f>
        <v>0</v>
      </c>
      <c r="AK12" s="235">
        <f>AK13+AK16+AK17+AK18+AK20+AK23+AK24+AK25+AK26+AK32+AK33+AK37+AK41+AK43+AK38</f>
        <v>0</v>
      </c>
      <c r="AL12" s="235">
        <f>AL13+AL16+AL17+AL23+AL24+AL25+AL26+AL32+AL33+AL37+AL41+AL43+AL38</f>
        <v>0</v>
      </c>
      <c r="AM12" s="235">
        <f>AM13+AM16+AM17+AM18+AM20+AM23+AM24+AM25+AM26+AM32+AM33+AM37+AM41+AM43+AM38</f>
        <v>0</v>
      </c>
      <c r="AN12" s="235">
        <f>AN13+AN16+AN17+AN23+AN24+AN25+AN26+AN32+AN33+AN37+AN41+AN43+AN38</f>
        <v>0</v>
      </c>
      <c r="AO12" s="235">
        <f>AO13+AO16+AO17+AO18+AO20+AO23+AO24+AO25+AO26+AO32+AO33+AO37+AO41+AO43+AO38</f>
        <v>0</v>
      </c>
      <c r="AP12" s="235">
        <f>AP13+AP16+AP17+AP23+AP24+AP25+AP26+AP32+AP33+AP37+AP41+AP43+AP38</f>
        <v>0</v>
      </c>
      <c r="AQ12" s="235">
        <f>AQ13+AQ16+AQ17+AQ18+AQ20+AQ23+AQ24+AQ25+AQ26+AQ32+AQ33+AQ37+AQ41+AQ43+AQ38</f>
        <v>0</v>
      </c>
      <c r="AR12" s="235">
        <f>AR13+AR16+AR17+AR23+AR24+AR25+AR26+AR32+AR33+AR37+AR41+AR43+AR38</f>
        <v>0</v>
      </c>
      <c r="AS12" s="235">
        <f>AS13+AS16+AS17+AS18+AS20+AS23+AS24+AS25+AS26+AS32+AS33+AS37+AS41+AS43+AS38</f>
        <v>0</v>
      </c>
      <c r="AT12" s="235">
        <f>AT13+AT16+AT17+AT23+AT24+AT25+AT26+AT32+AT33+AT37+AT41+AT43+AT38</f>
        <v>0</v>
      </c>
      <c r="AU12" s="235">
        <f>AU13+AU16+AU17+AU18+AU20+AU23+AU24+AU25+AU26+AU32+AU33+AU37+AU41+AU43+AU38</f>
        <v>0</v>
      </c>
      <c r="AV12" s="235">
        <f>AV13+AV16+AV17+AV23+AV24+AV25+AV26+AV32+AV33+AV37+AV41+AV43+AV38</f>
        <v>0</v>
      </c>
      <c r="AW12" s="235">
        <f>AW13+AW16+AW17+AW18+AW20+AW23+AW24+AW25+AW26+AW32+AW33+AW37+AW41+AW43+AW38</f>
        <v>84006</v>
      </c>
      <c r="AX12" s="235">
        <f>AX13+AX16+AX17+AX23+AX24+AX25+AX26+AX32+AX33+AX37+AX41+AX43+AX38</f>
        <v>61837</v>
      </c>
      <c r="AY12" s="235">
        <f>AY13+AY16+AY17+AY18+AY20+AY23+AY24+AY25+AY26+AY32+AY33+AY37+AY41+AY43+AY38</f>
        <v>0</v>
      </c>
      <c r="AZ12" s="235">
        <f>AZ13+AZ16+AZ17+AZ23+AZ24+AZ25+AZ26+AZ32+AZ33+AZ37+AZ41+AZ43+AZ38</f>
        <v>0</v>
      </c>
      <c r="BA12" s="235">
        <f>BA13+BA16+BA17+BA18+BA19+BA20+BA23+BA24+BA25+BA26+BA32+BA33+BA37+BA41+BA43+BA38+BA15</f>
        <v>186141</v>
      </c>
      <c r="BB12" s="235">
        <f>BB13+BB16+BB17+BB18+BB19+BB20+BB23+BB24+BB25+BB26+BB32+BB33+BB37+BB41+BB43+BB38+BB15</f>
        <v>135307</v>
      </c>
      <c r="BC12" s="131">
        <f>IF(G12=0,1,BA12/G12-1)</f>
        <v>3.0903683519696967E-2</v>
      </c>
      <c r="BD12" s="131">
        <f>IF(H12=0,1,BB12/H12-1)</f>
        <v>4.3979106066801998E-2</v>
      </c>
      <c r="BE12" s="235">
        <f>BE13+BE16+BE17+BE18+BE20+BE23+BE24+BE25+BE26+BE32+BE33+BE37+BE41+BE43+BE38</f>
        <v>0</v>
      </c>
      <c r="BF12" s="235">
        <f>BF13+BF16+BF17+BF23+BF24+BF25+BF26+BF32+BF33+BF37+BF41+BF43+BF38</f>
        <v>0</v>
      </c>
      <c r="BG12" s="235">
        <f>BG13+BG16+BG17+BG18+BG20+BG23+BG24+BG25+BG26+BG32+BG33+BG37+BG41+BG43+BG38</f>
        <v>0</v>
      </c>
      <c r="BH12" s="235">
        <f>BH13+BH16+BH17+BH23+BH24+BH25+BH26+BH32+BH33+BH37+BH41+BH43+BH38</f>
        <v>0</v>
      </c>
      <c r="BI12" s="235">
        <f>BI13+BI16+BI17+BI18+BI20+BI23+BI24+BI25+BI26+BI32+BI33+BI37+BI41+BI43+BI38</f>
        <v>0</v>
      </c>
      <c r="BJ12" s="235">
        <f>BJ13+BJ16+BJ17+BJ23+BJ24+BJ25+BJ26+BJ32+BJ33+BJ37+BJ41+BJ43+BJ38</f>
        <v>0</v>
      </c>
      <c r="BK12" s="131">
        <f>IF(M12=0,1,BI12/M12-1)</f>
        <v>1</v>
      </c>
      <c r="BL12" s="131">
        <f>IF(N12=0,1,BJ12/N12-1)</f>
        <v>1</v>
      </c>
      <c r="BM12" s="235">
        <f>BM13+BM16+BM17+BM18+BM20+BM23+BM24+BM25+BM26+BM32+BM33+BM37+BM41+BM43+BM38</f>
        <v>0</v>
      </c>
      <c r="BN12" s="235">
        <f>BN13+BN16+BN17+BN23+BN24+BN25+BN26+BN32+BN33+BN37+BN41+BN43+BN38</f>
        <v>0</v>
      </c>
      <c r="BO12" s="235">
        <f>BO13+BO16+BO17+BO18+BO20+BO23+BO24+BO25+BO26+BO32+BO33+BO37+BO41+BO43+BO38</f>
        <v>0</v>
      </c>
      <c r="BP12" s="235">
        <f>BP13+BP16+BP17+BP23+BP24+BP25+BP26+BP32+BP33+BP37+BP41+BP43+BP38</f>
        <v>0</v>
      </c>
      <c r="BQ12" s="131">
        <f t="shared" si="5"/>
        <v>1</v>
      </c>
      <c r="BR12" s="131">
        <f t="shared" si="6"/>
        <v>1</v>
      </c>
      <c r="BS12" s="235">
        <f>BS13+BS16+BS17+BS18+BS20+BS23+BS24+BS25+BS26+BS32+BS33+BS37+BS41+BS43+BS38</f>
        <v>0</v>
      </c>
      <c r="BT12" s="235">
        <f>BT13+BT16+BT17+BT23+BT24+BT25+BT26+BT32+BT33+BT37+BT41+BT43+BT38</f>
        <v>0</v>
      </c>
      <c r="BU12" s="235">
        <f>BU13+BU16+BU17+BU18+BU20+BU23+BU24+BU25+BU26+BU32+BU33+BU37+BU41+BU43+BU38</f>
        <v>0</v>
      </c>
      <c r="BV12" s="235">
        <f>BV13+BV16+BV17+BV23+BV24+BV25+BV26+BV32+BV33+BV37+BV41+BV43+BV38</f>
        <v>0</v>
      </c>
      <c r="BW12" s="131">
        <f t="shared" si="7"/>
        <v>1</v>
      </c>
      <c r="BX12" s="131">
        <f t="shared" si="8"/>
        <v>1</v>
      </c>
      <c r="BY12" s="235">
        <f>BY13+BY16+BY17+BY18+BY20+BY23+BY24+BY25+BY26+BY32+BY33+BY37+BY41+BY43+BY38</f>
        <v>0</v>
      </c>
      <c r="BZ12" s="235">
        <f>BZ13+BZ16+BZ17+BZ23+BZ24+BZ25+BZ26+BZ32+BZ33+BZ37+BZ41+BZ43+BZ38</f>
        <v>0</v>
      </c>
      <c r="CA12" s="235">
        <f>CA13+CA16+CA17+CA18+CA20+CA23+CA24+CA25+CA26+CA32+CA33+CA37+CA41+CA43+CA38</f>
        <v>0</v>
      </c>
      <c r="CB12" s="235">
        <f>CB13+CB16+CB17+CB23+CB24+CB25+CB26+CB32+CB33+CB37+CB41+CB43+CB38</f>
        <v>0</v>
      </c>
      <c r="CC12" s="131">
        <f t="shared" si="9"/>
        <v>1</v>
      </c>
      <c r="CD12" s="131">
        <f t="shared" si="10"/>
        <v>1</v>
      </c>
      <c r="CE12" s="235">
        <f>CE13+CE16+CE17+CE18+CE20+CE23+CE24+CE25+CE26+CE32+CE33+CE37+CE41+CE43+CE38</f>
        <v>0</v>
      </c>
      <c r="CF12" s="235">
        <f>CF13+CF16+CF17+CF23+CF24+CF25+CF26+CF32+CF33+CF37+CF41+CF43+CF38</f>
        <v>0</v>
      </c>
      <c r="CG12" s="235">
        <f>CG13+CG16+CG17+CG18+CG20+CG23+CG24+CG25+CG26+CG32+CG33+CG37+CG41+CG43+CG38</f>
        <v>0</v>
      </c>
      <c r="CH12" s="235">
        <f>CH13+CH16+CH17+CH23+CH24+CH25+CH26+CH32+CH33+CH37+CH41+CH43+CH38</f>
        <v>0</v>
      </c>
      <c r="CI12" s="131">
        <f t="shared" si="11"/>
        <v>1</v>
      </c>
      <c r="CJ12" s="131">
        <f>IF(AD12=0,1,CH12/AD12-1)</f>
        <v>1</v>
      </c>
      <c r="CK12" s="235">
        <f>CK13+CK16+CK17+CK18+CK20+CK23+CK24+CK25+CK26+CK32+CK33+CK37+CK41+CK43+CK38</f>
        <v>0</v>
      </c>
      <c r="CL12" s="235">
        <f>CL13+CL16+CL17+CL23+CL24+CL25+CL26+CL32+CL33+CL37+CL41+CL43+CL38</f>
        <v>0</v>
      </c>
      <c r="CM12" s="235">
        <f>CM13+CM16+CM17+CM18+CM20+CM23+CM24+CM25+CM26+CM32+CM33+CM37+CM41+CM43+CM38</f>
        <v>0</v>
      </c>
      <c r="CN12" s="235">
        <f>CN13+CN16+CN17+CN23+CN24+CN25+CN26+CN32+CN33+CN37+CN41+CN43+CN38</f>
        <v>0</v>
      </c>
      <c r="CO12" s="131">
        <f t="shared" si="13"/>
        <v>1</v>
      </c>
      <c r="CP12" s="131">
        <f t="shared" si="14"/>
        <v>1</v>
      </c>
      <c r="CQ12" s="235">
        <f>CQ13+CQ16+CQ17+CQ18+CQ20+CQ23+CQ24+CQ25+CQ26+CQ32+CQ33+CQ37+CQ41+CQ43+CQ38</f>
        <v>0</v>
      </c>
      <c r="CR12" s="235">
        <f>CR13+CR16+CR17+CR23+CR24+CR25+CR26+CR32+CR33+CR37+CR41+CR43+CR38</f>
        <v>0</v>
      </c>
      <c r="CS12" s="235">
        <f>CS13+CS16+CS17+CS18+CS20+CS23+CS24+CS25+CS26+CS32+CS33+CS37+CS41+CS43+CS38</f>
        <v>0</v>
      </c>
      <c r="CT12" s="235">
        <f>CT13+CT16+CT17+CT23+CT24+CT25+CT26+CT32+CT33+CT37+CT41+CT43+CT38</f>
        <v>0</v>
      </c>
      <c r="CU12" s="131">
        <f t="shared" si="15"/>
        <v>1</v>
      </c>
      <c r="CV12" s="131">
        <f t="shared" si="16"/>
        <v>1</v>
      </c>
      <c r="CW12" s="235">
        <f>CW13+CW16+CW17+CW18+CW20+CW23+CW24+CW25+CW26+CW32+CW33+CW37+CW41+CW43+CW38</f>
        <v>0</v>
      </c>
      <c r="CX12" s="235">
        <f>CX13+CX16+CX17+CX23+CX24+CX25+CX26+CX32+CX33+CX37+CX41+CX43+CX38</f>
        <v>0</v>
      </c>
      <c r="CY12" s="235">
        <f>CY13+CY16+CY17+CY18+CY20+CY23+CY24+CY25+CY26+CY32+CY33+CY37+CY41+CY43+CY38</f>
        <v>0</v>
      </c>
      <c r="CZ12" s="235">
        <f>CZ13+CZ16+CZ17+CZ23+CZ24+CZ25+CZ26+CZ32+CZ33+CZ37+CZ41+CZ43+CZ38</f>
        <v>0</v>
      </c>
      <c r="DA12" s="131">
        <f t="shared" si="17"/>
        <v>1</v>
      </c>
      <c r="DB12" s="131">
        <f t="shared" si="18"/>
        <v>1</v>
      </c>
      <c r="DC12" s="235">
        <f>DC13+DC16+DC17+DC18+DC20+DC23+DC24+DC25+DC26+DC32+DC33+DC37+DC41+DC43+DC38</f>
        <v>0</v>
      </c>
      <c r="DD12" s="235">
        <f>DD13+DD16+DD17+DD23+DD24+DD25+DD26+DD32+DD33+DD37+DD41+DD43+DD38</f>
        <v>0</v>
      </c>
      <c r="DE12" s="235">
        <f>DE13+DE16+DE17+DE18+DE20+DE23+DE24+DE25+DE26+DE32+DE33+DE37+DE41+DE43+DE38</f>
        <v>0</v>
      </c>
      <c r="DF12" s="235">
        <f>DF13+DF16+DF17+DF23+DF24+DF25+DF26+DF32+DF33+DF37+DF41+DF43+DF38</f>
        <v>0</v>
      </c>
      <c r="DG12" s="131">
        <f t="shared" si="19"/>
        <v>1</v>
      </c>
      <c r="DH12" s="131">
        <f t="shared" si="20"/>
        <v>1</v>
      </c>
      <c r="DI12" s="235">
        <f>DI13+DI16+DI17+DI18+DI20+DI23+DI24+DI25+DI26+DI32+DI33+DI37+DI41+DI43+DI38</f>
        <v>0</v>
      </c>
      <c r="DJ12" s="235">
        <f>DJ13+DJ16+DJ17+DJ23+DJ24+DJ25+DJ26+DJ32+DJ33+DJ37+DJ41+DJ43+DJ38</f>
        <v>0</v>
      </c>
      <c r="DK12" s="235">
        <f>DK13+DK16+DK17+DK18+DK19+DK20+DK23+DK24+DK25+DK26+DK32+DK33+DK37+DK41+DK43+DK38+DK15</f>
        <v>83283</v>
      </c>
      <c r="DL12" s="235">
        <f>DL13+DL16+DL17+DL18+DL19+DL20+DL23+DL24+DL25+DL26+DL32+DL33+DL37+DL41+DL43+DL38+DL15</f>
        <v>60665</v>
      </c>
      <c r="DM12" s="131">
        <f>IF(AW12=0,1,DK12/AW12)</f>
        <v>0.9913934718948646</v>
      </c>
      <c r="DN12" s="131">
        <f t="shared" si="27"/>
        <v>0.98104694600320197</v>
      </c>
      <c r="DO12" s="235">
        <f>DO13+DO16+DO17+DO18+DO20+DO23+DO24+DO25+DO26+DO32+DO33+DO37+DO41+DO43+DO38</f>
        <v>0</v>
      </c>
      <c r="DP12" s="235">
        <f>DP13+DP16+DP17+DP23+DP24+DP25+DP26+DP32+DP33+DP37+DP41+DP43+DP38</f>
        <v>0</v>
      </c>
      <c r="DQ12" s="235">
        <f>DQ13+DQ16+DQ17+DQ18+DQ20+DQ23+DQ24+DQ25+DQ26+DQ32+DQ33+DQ37+DQ41+DQ43+DQ38</f>
        <v>0</v>
      </c>
      <c r="DR12" s="235">
        <f>DR13+DR16+DR17+DR23+DR24+DR25+DR26+DR32+DR33+DR37+DR41+DR43+DR38</f>
        <v>0</v>
      </c>
      <c r="DS12" s="235">
        <f>DS13+DS16+DS17+DS18+DS19+DS20+DS23+DS24+DS25+DS26+DS32+DS33+DS37+DS41+DS43+DS38+DS15</f>
        <v>179228</v>
      </c>
      <c r="DT12" s="235">
        <f>DT13+DT16+DT17+DT18+DT19+DT20+DT23+DT24+DT25+DT26+DT32+DT33+DT37+DT41+DT43+DT38+DT15</f>
        <v>129790</v>
      </c>
      <c r="DU12" s="131">
        <f>IF($BA$10=0,1,DS12/$BA12)</f>
        <v>0.96286148672243088</v>
      </c>
      <c r="DV12" s="131">
        <f>IF($BA$10=0,1,DT12/$BB12)</f>
        <v>0.95922605630159563</v>
      </c>
      <c r="DW12" s="131">
        <f>IF($G12=0,1,DS12/$G12)</f>
        <v>0.99261745338140572</v>
      </c>
      <c r="DX12" s="196">
        <f>IF($G12=0,1,DT12/$H12)</f>
        <v>1.0014119607737237</v>
      </c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</row>
    <row r="13" spans="1:268" s="62" customFormat="1" ht="18" customHeight="1">
      <c r="A13" s="361" t="s">
        <v>31</v>
      </c>
      <c r="B13" s="312"/>
      <c r="C13" s="134">
        <v>109023</v>
      </c>
      <c r="D13" s="134">
        <v>87667</v>
      </c>
      <c r="E13" s="134">
        <v>116179</v>
      </c>
      <c r="F13" s="134">
        <v>93944</v>
      </c>
      <c r="G13" s="134">
        <v>123339</v>
      </c>
      <c r="H13" s="134">
        <v>100132</v>
      </c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>
        <v>57059</v>
      </c>
      <c r="AX13" s="134">
        <v>46209</v>
      </c>
      <c r="AY13" s="134"/>
      <c r="AZ13" s="134"/>
      <c r="BA13" s="134">
        <v>129886</v>
      </c>
      <c r="BB13" s="134">
        <v>104763</v>
      </c>
      <c r="BC13" s="135"/>
      <c r="BD13" s="135"/>
      <c r="BE13" s="134"/>
      <c r="BF13" s="134"/>
      <c r="BG13" s="134"/>
      <c r="BH13" s="134"/>
      <c r="BI13" s="134"/>
      <c r="BJ13" s="134"/>
      <c r="BK13" s="135"/>
      <c r="BL13" s="135"/>
      <c r="BM13" s="134"/>
      <c r="BN13" s="134"/>
      <c r="BO13" s="134"/>
      <c r="BP13" s="134"/>
      <c r="BQ13" s="135"/>
      <c r="BR13" s="135"/>
      <c r="BS13" s="134"/>
      <c r="BT13" s="134"/>
      <c r="BU13" s="134"/>
      <c r="BV13" s="134"/>
      <c r="BW13" s="135"/>
      <c r="BX13" s="135"/>
      <c r="BY13" s="134"/>
      <c r="BZ13" s="134"/>
      <c r="CA13" s="134"/>
      <c r="CB13" s="134"/>
      <c r="CC13" s="135"/>
      <c r="CD13" s="135"/>
      <c r="CE13" s="134"/>
      <c r="CF13" s="134"/>
      <c r="CG13" s="134"/>
      <c r="CH13" s="134"/>
      <c r="CI13" s="135"/>
      <c r="CJ13" s="135"/>
      <c r="CK13" s="134"/>
      <c r="CL13" s="134"/>
      <c r="CM13" s="134"/>
      <c r="CN13" s="134"/>
      <c r="CO13" s="135"/>
      <c r="CP13" s="135"/>
      <c r="CQ13" s="134"/>
      <c r="CR13" s="134"/>
      <c r="CS13" s="134"/>
      <c r="CT13" s="134"/>
      <c r="CU13" s="135"/>
      <c r="CV13" s="135"/>
      <c r="CW13" s="134"/>
      <c r="CX13" s="134"/>
      <c r="CY13" s="134"/>
      <c r="CZ13" s="134"/>
      <c r="DA13" s="135"/>
      <c r="DB13" s="135"/>
      <c r="DC13" s="134"/>
      <c r="DD13" s="134"/>
      <c r="DE13" s="134"/>
      <c r="DF13" s="134"/>
      <c r="DG13" s="135"/>
      <c r="DH13" s="135"/>
      <c r="DI13" s="134"/>
      <c r="DJ13" s="134"/>
      <c r="DK13" s="134">
        <v>58193</v>
      </c>
      <c r="DL13" s="134">
        <v>47309</v>
      </c>
      <c r="DM13" s="135">
        <f t="shared" si="26"/>
        <v>1.0198741653376331</v>
      </c>
      <c r="DN13" s="135">
        <f t="shared" si="27"/>
        <v>1.0238048864939731</v>
      </c>
      <c r="DO13" s="134">
        <f>'бюджет округа (района)'!BH11+'бюджеты поселений'!BH11</f>
        <v>0</v>
      </c>
      <c r="DP13" s="134">
        <f>'бюджет округа (района)'!BH11</f>
        <v>0</v>
      </c>
      <c r="DQ13" s="134">
        <f>'бюджет округа (района)'!BI11+'бюджеты поселений'!BI11</f>
        <v>0</v>
      </c>
      <c r="DR13" s="134">
        <f>'бюджет округа (района)'!BI11</f>
        <v>0</v>
      </c>
      <c r="DS13" s="134">
        <v>125806</v>
      </c>
      <c r="DT13" s="134">
        <v>102135</v>
      </c>
      <c r="DU13" s="135">
        <f>IF($BA$10=0,1,DS13/$BA13)</f>
        <v>0.96858783856612718</v>
      </c>
      <c r="DV13" s="135">
        <f>IF($BA$10=0,1,DT13/$BB13)</f>
        <v>0.97491480770882855</v>
      </c>
      <c r="DW13" s="135">
        <f>IF($G13=0,1,DS13/$G13)</f>
        <v>1.0200017837018298</v>
      </c>
      <c r="DX13" s="197">
        <f>IF($G13=0,1,DT13/$H13)</f>
        <v>1.0200035952542643</v>
      </c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220" customFormat="1" ht="18" customHeight="1">
      <c r="A14" s="214" t="s">
        <v>227</v>
      </c>
      <c r="B14" s="215">
        <f>'бюджет округа (района)'!B12</f>
        <v>0</v>
      </c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71"/>
      <c r="BB14" s="216"/>
      <c r="BC14" s="217">
        <f t="shared" ref="BC14:BC38" si="28">IF(G14=0,1,BA14/G14-1)</f>
        <v>1</v>
      </c>
      <c r="BD14" s="217">
        <f t="shared" ref="BD14:BD38" si="29">IF(H14=0,1,BB14/H14-1)</f>
        <v>1</v>
      </c>
      <c r="BE14" s="271"/>
      <c r="BF14" s="216"/>
      <c r="BG14" s="271">
        <f>BG13*$B$14/(43+$B$14)</f>
        <v>0</v>
      </c>
      <c r="BH14" s="216">
        <f>BG14</f>
        <v>0</v>
      </c>
      <c r="BI14" s="216">
        <f t="shared" ref="BI14:BI43" si="30">BE14+BG14</f>
        <v>0</v>
      </c>
      <c r="BJ14" s="216">
        <f t="shared" ref="BJ14:BJ17" si="31">BF14+BH14</f>
        <v>0</v>
      </c>
      <c r="BK14" s="217">
        <f t="shared" si="3"/>
        <v>1</v>
      </c>
      <c r="BL14" s="217">
        <f t="shared" si="4"/>
        <v>1</v>
      </c>
      <c r="BM14" s="271">
        <f>BM13*$B$14/(43+$B$14)</f>
        <v>0</v>
      </c>
      <c r="BN14" s="216">
        <f>BM14</f>
        <v>0</v>
      </c>
      <c r="BO14" s="216">
        <f t="shared" ref="BO14:BO43" si="32">BI14+BM14</f>
        <v>0</v>
      </c>
      <c r="BP14" s="216">
        <f t="shared" ref="BP14:BP17" si="33">BJ14+BN14</f>
        <v>0</v>
      </c>
      <c r="BQ14" s="217">
        <f t="shared" si="5"/>
        <v>1</v>
      </c>
      <c r="BR14" s="217">
        <f t="shared" si="6"/>
        <v>1</v>
      </c>
      <c r="BS14" s="271">
        <f>BS13*$B$14/(43+$B$14)</f>
        <v>0</v>
      </c>
      <c r="BT14" s="216">
        <f>BS14</f>
        <v>0</v>
      </c>
      <c r="BU14" s="216">
        <f t="shared" ref="BU14:BU43" si="34">BO14+BS14</f>
        <v>0</v>
      </c>
      <c r="BV14" s="216">
        <f t="shared" ref="BV14:BV17" si="35">BP14+BT14</f>
        <v>0</v>
      </c>
      <c r="BW14" s="217">
        <f t="shared" si="7"/>
        <v>1</v>
      </c>
      <c r="BX14" s="217">
        <f t="shared" si="8"/>
        <v>1</v>
      </c>
      <c r="BY14" s="271">
        <f>BY13*$B$14/(43+$B$14)</f>
        <v>0</v>
      </c>
      <c r="BZ14" s="216">
        <f>BY14</f>
        <v>0</v>
      </c>
      <c r="CA14" s="216">
        <f t="shared" ref="CA14:CA43" si="36">BU14+BY14</f>
        <v>0</v>
      </c>
      <c r="CB14" s="216">
        <f t="shared" ref="CB14:CB17" si="37">BV14+BZ14</f>
        <v>0</v>
      </c>
      <c r="CC14" s="217">
        <f t="shared" si="9"/>
        <v>1</v>
      </c>
      <c r="CD14" s="217">
        <f t="shared" si="10"/>
        <v>1</v>
      </c>
      <c r="CE14" s="271">
        <f>CE13*$B$14/(43+$B$14)</f>
        <v>0</v>
      </c>
      <c r="CF14" s="216">
        <f>CE14</f>
        <v>0</v>
      </c>
      <c r="CG14" s="216">
        <f t="shared" ref="CG14:CG43" si="38">CA14+CE14</f>
        <v>0</v>
      </c>
      <c r="CH14" s="216">
        <f t="shared" ref="CH14:CH17" si="39">CB14+CF14</f>
        <v>0</v>
      </c>
      <c r="CI14" s="217">
        <f t="shared" si="11"/>
        <v>1</v>
      </c>
      <c r="CJ14" s="217">
        <f t="shared" si="12"/>
        <v>1</v>
      </c>
      <c r="CK14" s="271">
        <f>CK13*$B$14/(43+$B$14)</f>
        <v>0</v>
      </c>
      <c r="CL14" s="216">
        <f>CK14</f>
        <v>0</v>
      </c>
      <c r="CM14" s="216">
        <f t="shared" ref="CM14:CM43" si="40">CG14+CK14</f>
        <v>0</v>
      </c>
      <c r="CN14" s="216">
        <f t="shared" ref="CN14:CN17" si="41">CH14+CL14</f>
        <v>0</v>
      </c>
      <c r="CO14" s="217">
        <f t="shared" si="13"/>
        <v>1</v>
      </c>
      <c r="CP14" s="217">
        <f t="shared" si="14"/>
        <v>1</v>
      </c>
      <c r="CQ14" s="271">
        <f>CQ13*$B$14/(43+$B$14)</f>
        <v>0</v>
      </c>
      <c r="CR14" s="216">
        <f>CQ14</f>
        <v>0</v>
      </c>
      <c r="CS14" s="216">
        <f t="shared" ref="CS14:CS43" si="42">CM14+CQ14</f>
        <v>0</v>
      </c>
      <c r="CT14" s="216">
        <f t="shared" ref="CT14:CT17" si="43">CN14+CR14</f>
        <v>0</v>
      </c>
      <c r="CU14" s="217">
        <f t="shared" si="15"/>
        <v>1</v>
      </c>
      <c r="CV14" s="217">
        <f t="shared" si="16"/>
        <v>1</v>
      </c>
      <c r="CW14" s="271">
        <f>CW13*$B$14/(43+$B$14)</f>
        <v>0</v>
      </c>
      <c r="CX14" s="216">
        <f>CW14</f>
        <v>0</v>
      </c>
      <c r="CY14" s="216">
        <f t="shared" ref="CY14:CY43" si="44">CS14+CW14</f>
        <v>0</v>
      </c>
      <c r="CZ14" s="216">
        <f t="shared" ref="CZ14:CZ17" si="45">CT14+CX14</f>
        <v>0</v>
      </c>
      <c r="DA14" s="217">
        <f t="shared" si="17"/>
        <v>1</v>
      </c>
      <c r="DB14" s="217">
        <f t="shared" si="18"/>
        <v>1</v>
      </c>
      <c r="DC14" s="271">
        <f>DC13*$B$14/(43+$B$14)</f>
        <v>0</v>
      </c>
      <c r="DD14" s="216">
        <f>DC14</f>
        <v>0</v>
      </c>
      <c r="DE14" s="216">
        <f t="shared" ref="DE14:DE43" si="46">CY14+DC14</f>
        <v>0</v>
      </c>
      <c r="DF14" s="216">
        <f t="shared" ref="DF14:DF17" si="47">CZ14+DD14</f>
        <v>0</v>
      </c>
      <c r="DG14" s="217">
        <f t="shared" si="19"/>
        <v>1</v>
      </c>
      <c r="DH14" s="217">
        <f t="shared" si="20"/>
        <v>1</v>
      </c>
      <c r="DI14" s="271">
        <f>DI13*$B$14/(43+$B$14)</f>
        <v>0</v>
      </c>
      <c r="DJ14" s="216">
        <f>DI14</f>
        <v>0</v>
      </c>
      <c r="DK14" s="216"/>
      <c r="DL14" s="216"/>
      <c r="DM14" s="217">
        <f t="shared" si="26"/>
        <v>1</v>
      </c>
      <c r="DN14" s="217">
        <f t="shared" si="27"/>
        <v>1</v>
      </c>
      <c r="DO14" s="271">
        <f>DO13*$B$14/(43+$B$14)</f>
        <v>0</v>
      </c>
      <c r="DP14" s="216">
        <f>DO14</f>
        <v>0</v>
      </c>
      <c r="DQ14" s="271">
        <f>DQ13*$B$14/(43+$B$14)</f>
        <v>0</v>
      </c>
      <c r="DR14" s="216">
        <f>DQ14</f>
        <v>0</v>
      </c>
      <c r="DS14" s="271"/>
      <c r="DT14" s="216"/>
      <c r="DU14" s="217">
        <f t="shared" ref="DU14" si="48">IF($BA$10=0,1,DS14/$BA$10)</f>
        <v>0</v>
      </c>
      <c r="DV14" s="217">
        <f t="shared" ref="DV14" si="49">IF($BA$10=0,1,DT14/$BA$10)</f>
        <v>0</v>
      </c>
      <c r="DW14" s="217">
        <f t="shared" ref="DW14:DW15" si="50">IF($G14=0,1,DS14/$G14)</f>
        <v>1</v>
      </c>
      <c r="DX14" s="250">
        <f t="shared" ref="DX14" si="51">IF($G14=0,1,DT14/$G14)</f>
        <v>1</v>
      </c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9"/>
      <c r="EL14" s="219"/>
      <c r="EM14" s="219"/>
      <c r="EN14" s="219"/>
      <c r="EO14" s="219"/>
      <c r="EP14" s="219"/>
      <c r="EQ14" s="219"/>
      <c r="ER14" s="219"/>
      <c r="ES14" s="219"/>
      <c r="ET14" s="219"/>
      <c r="EU14" s="219"/>
      <c r="EV14" s="219"/>
      <c r="EW14" s="219"/>
      <c r="EX14" s="219"/>
      <c r="EY14" s="219"/>
      <c r="EZ14" s="219"/>
      <c r="FA14" s="219"/>
      <c r="FB14" s="219"/>
      <c r="FC14" s="219"/>
      <c r="FD14" s="219"/>
      <c r="FE14" s="219"/>
      <c r="FF14" s="219"/>
      <c r="FG14" s="219"/>
      <c r="FH14" s="219"/>
      <c r="FI14" s="219"/>
      <c r="FJ14" s="219"/>
      <c r="FK14" s="219"/>
      <c r="FL14" s="219"/>
      <c r="FM14" s="219"/>
      <c r="FN14" s="219"/>
      <c r="FO14" s="219"/>
      <c r="FP14" s="219"/>
      <c r="FQ14" s="219"/>
      <c r="FR14" s="219"/>
      <c r="FS14" s="219"/>
      <c r="FT14" s="219"/>
      <c r="FU14" s="219"/>
      <c r="FV14" s="219"/>
      <c r="FW14" s="219"/>
      <c r="FX14" s="219"/>
      <c r="FY14" s="219"/>
      <c r="FZ14" s="219"/>
      <c r="GA14" s="219"/>
      <c r="GB14" s="219"/>
      <c r="GC14" s="219"/>
      <c r="GD14" s="219"/>
      <c r="GE14" s="219"/>
      <c r="GF14" s="219"/>
      <c r="GG14" s="219"/>
      <c r="GH14" s="219"/>
      <c r="GI14" s="219"/>
      <c r="GJ14" s="219"/>
      <c r="GK14" s="219"/>
      <c r="GL14" s="219"/>
      <c r="GM14" s="219"/>
      <c r="GN14" s="219"/>
      <c r="GO14" s="219"/>
      <c r="GP14" s="219"/>
      <c r="GQ14" s="219"/>
      <c r="GR14" s="219"/>
      <c r="GS14" s="219"/>
      <c r="GT14" s="219"/>
      <c r="GU14" s="219"/>
      <c r="GV14" s="219"/>
      <c r="GW14" s="219"/>
      <c r="GX14" s="219"/>
      <c r="GY14" s="219"/>
      <c r="GZ14" s="219"/>
      <c r="HA14" s="219"/>
      <c r="HB14" s="219"/>
      <c r="HC14" s="219"/>
      <c r="HD14" s="219"/>
      <c r="HE14" s="219"/>
      <c r="HF14" s="219"/>
      <c r="HG14" s="219"/>
      <c r="HH14" s="219"/>
      <c r="HI14" s="219"/>
      <c r="HJ14" s="219"/>
      <c r="HK14" s="219"/>
      <c r="HL14" s="219"/>
      <c r="HM14" s="219"/>
      <c r="HN14" s="219"/>
      <c r="HO14" s="219"/>
      <c r="HP14" s="219"/>
      <c r="HQ14" s="219"/>
      <c r="HR14" s="219"/>
      <c r="HS14" s="219"/>
      <c r="HT14" s="219"/>
      <c r="HU14" s="219"/>
      <c r="HV14" s="219"/>
      <c r="HW14" s="219"/>
      <c r="HX14" s="219"/>
      <c r="HY14" s="219"/>
      <c r="HZ14" s="219"/>
      <c r="IA14" s="219"/>
      <c r="IB14" s="219"/>
      <c r="IC14" s="219"/>
      <c r="ID14" s="219"/>
      <c r="IE14" s="219"/>
      <c r="IF14" s="219"/>
      <c r="IG14" s="219"/>
      <c r="IH14" s="219"/>
      <c r="II14" s="219"/>
      <c r="IJ14" s="219"/>
      <c r="IK14" s="219"/>
      <c r="IL14" s="219"/>
      <c r="IM14" s="219"/>
      <c r="IN14" s="219"/>
      <c r="IO14" s="219"/>
      <c r="IP14" s="219"/>
      <c r="IQ14" s="219"/>
      <c r="IR14" s="219"/>
      <c r="IS14" s="219"/>
      <c r="IT14" s="219"/>
      <c r="IU14" s="219"/>
      <c r="IV14" s="219"/>
      <c r="IW14" s="219"/>
      <c r="IX14" s="219"/>
      <c r="IY14" s="219"/>
      <c r="IZ14" s="219"/>
      <c r="JA14" s="219"/>
      <c r="JB14" s="219"/>
      <c r="JC14" s="219"/>
      <c r="JD14" s="219"/>
      <c r="JE14" s="219"/>
      <c r="JF14" s="219"/>
      <c r="JG14" s="219"/>
      <c r="JH14" s="219"/>
    </row>
    <row r="15" spans="1:268" s="220" customFormat="1" ht="47.25" customHeight="1">
      <c r="A15" s="361" t="s">
        <v>249</v>
      </c>
      <c r="B15" s="312"/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>
        <v>0</v>
      </c>
      <c r="AX15" s="216">
        <v>0</v>
      </c>
      <c r="AY15" s="216"/>
      <c r="AZ15" s="216"/>
      <c r="BA15" s="271">
        <v>910</v>
      </c>
      <c r="BB15" s="216">
        <v>910</v>
      </c>
      <c r="BC15" s="217"/>
      <c r="BD15" s="217"/>
      <c r="BE15" s="271"/>
      <c r="BF15" s="216"/>
      <c r="BG15" s="271"/>
      <c r="BH15" s="216"/>
      <c r="BI15" s="216"/>
      <c r="BJ15" s="216"/>
      <c r="BK15" s="217"/>
      <c r="BL15" s="217"/>
      <c r="BM15" s="271"/>
      <c r="BN15" s="216"/>
      <c r="BO15" s="216"/>
      <c r="BP15" s="216"/>
      <c r="BQ15" s="217"/>
      <c r="BR15" s="217"/>
      <c r="BS15" s="271"/>
      <c r="BT15" s="216"/>
      <c r="BU15" s="216"/>
      <c r="BV15" s="216"/>
      <c r="BW15" s="217"/>
      <c r="BX15" s="217"/>
      <c r="BY15" s="271"/>
      <c r="BZ15" s="216"/>
      <c r="CA15" s="216"/>
      <c r="CB15" s="216"/>
      <c r="CC15" s="217"/>
      <c r="CD15" s="217"/>
      <c r="CE15" s="271"/>
      <c r="CF15" s="216"/>
      <c r="CG15" s="216"/>
      <c r="CH15" s="216"/>
      <c r="CI15" s="217"/>
      <c r="CJ15" s="217"/>
      <c r="CK15" s="271"/>
      <c r="CL15" s="216"/>
      <c r="CM15" s="216"/>
      <c r="CN15" s="216"/>
      <c r="CO15" s="217"/>
      <c r="CP15" s="217"/>
      <c r="CQ15" s="271"/>
      <c r="CR15" s="216"/>
      <c r="CS15" s="216"/>
      <c r="CT15" s="216"/>
      <c r="CU15" s="217"/>
      <c r="CV15" s="217"/>
      <c r="CW15" s="271"/>
      <c r="CX15" s="216"/>
      <c r="CY15" s="216"/>
      <c r="CZ15" s="216"/>
      <c r="DA15" s="217"/>
      <c r="DB15" s="217"/>
      <c r="DC15" s="271"/>
      <c r="DD15" s="216"/>
      <c r="DE15" s="216"/>
      <c r="DF15" s="216"/>
      <c r="DG15" s="217"/>
      <c r="DH15" s="217"/>
      <c r="DI15" s="271"/>
      <c r="DJ15" s="216"/>
      <c r="DK15" s="216">
        <v>434</v>
      </c>
      <c r="DL15" s="216">
        <v>434</v>
      </c>
      <c r="DM15" s="135">
        <f>IF(AW15=0,1,DK15/AW15)</f>
        <v>1</v>
      </c>
      <c r="DN15" s="135">
        <f t="shared" ref="DN15" si="52">IF(AX15=0,1,DL15/AX15)</f>
        <v>1</v>
      </c>
      <c r="DO15" s="134">
        <f>'бюджет округа (района)'!BH12+'бюджеты поселений'!BH12</f>
        <v>0</v>
      </c>
      <c r="DP15" s="134">
        <f>'бюджет округа (района)'!BH12</f>
        <v>0</v>
      </c>
      <c r="DQ15" s="134">
        <f>'бюджет округа (района)'!BI12+'бюджеты поселений'!BI12</f>
        <v>0</v>
      </c>
      <c r="DR15" s="134">
        <f>'бюджет округа (района)'!BI12</f>
        <v>0</v>
      </c>
      <c r="DS15" s="271">
        <v>910</v>
      </c>
      <c r="DT15" s="216">
        <v>910</v>
      </c>
      <c r="DU15" s="135">
        <f t="shared" ref="DU15" si="53">IF($BA$10=0,1,DS15/$BA15)</f>
        <v>1</v>
      </c>
      <c r="DV15" s="135">
        <f>IF($BA$10=0,1,DT15/$BB15)</f>
        <v>1</v>
      </c>
      <c r="DW15" s="135">
        <f t="shared" si="50"/>
        <v>1</v>
      </c>
      <c r="DX15" s="197">
        <f>IF($G15=0,1,DT15/$H15)</f>
        <v>1</v>
      </c>
      <c r="DY15" s="218"/>
      <c r="DZ15" s="218"/>
      <c r="EA15" s="218"/>
      <c r="EB15" s="218"/>
      <c r="EC15" s="218"/>
      <c r="ED15" s="218"/>
      <c r="EE15" s="218"/>
      <c r="EF15" s="218"/>
      <c r="EG15" s="218"/>
      <c r="EH15" s="218"/>
      <c r="EI15" s="218"/>
      <c r="EJ15" s="218"/>
      <c r="EK15" s="219"/>
      <c r="EL15" s="219"/>
      <c r="EM15" s="219"/>
      <c r="EN15" s="219"/>
      <c r="EO15" s="219"/>
      <c r="EP15" s="219"/>
      <c r="EQ15" s="219"/>
      <c r="ER15" s="219"/>
      <c r="ES15" s="219"/>
      <c r="ET15" s="219"/>
      <c r="EU15" s="219"/>
      <c r="EV15" s="219"/>
      <c r="EW15" s="219"/>
      <c r="EX15" s="219"/>
      <c r="EY15" s="219"/>
      <c r="EZ15" s="219"/>
      <c r="FA15" s="219"/>
      <c r="FB15" s="219"/>
      <c r="FC15" s="219"/>
      <c r="FD15" s="219"/>
      <c r="FE15" s="219"/>
      <c r="FF15" s="219"/>
      <c r="FG15" s="219"/>
      <c r="FH15" s="219"/>
      <c r="FI15" s="219"/>
      <c r="FJ15" s="219"/>
      <c r="FK15" s="219"/>
      <c r="FL15" s="219"/>
      <c r="FM15" s="219"/>
      <c r="FN15" s="219"/>
      <c r="FO15" s="219"/>
      <c r="FP15" s="219"/>
      <c r="FQ15" s="219"/>
      <c r="FR15" s="219"/>
      <c r="FS15" s="219"/>
      <c r="FT15" s="219"/>
      <c r="FU15" s="219"/>
      <c r="FV15" s="219"/>
      <c r="FW15" s="219"/>
      <c r="FX15" s="219"/>
      <c r="FY15" s="219"/>
      <c r="FZ15" s="219"/>
      <c r="GA15" s="219"/>
      <c r="GB15" s="219"/>
      <c r="GC15" s="219"/>
      <c r="GD15" s="219"/>
      <c r="GE15" s="219"/>
      <c r="GF15" s="219"/>
      <c r="GG15" s="219"/>
      <c r="GH15" s="219"/>
      <c r="GI15" s="219"/>
      <c r="GJ15" s="219"/>
      <c r="GK15" s="219"/>
      <c r="GL15" s="219"/>
      <c r="GM15" s="219"/>
      <c r="GN15" s="219"/>
      <c r="GO15" s="219"/>
      <c r="GP15" s="219"/>
      <c r="GQ15" s="219"/>
      <c r="GR15" s="219"/>
      <c r="GS15" s="219"/>
      <c r="GT15" s="219"/>
      <c r="GU15" s="219"/>
      <c r="GV15" s="219"/>
      <c r="GW15" s="219"/>
      <c r="GX15" s="219"/>
      <c r="GY15" s="219"/>
      <c r="GZ15" s="219"/>
      <c r="HA15" s="219"/>
      <c r="HB15" s="219"/>
      <c r="HC15" s="219"/>
      <c r="HD15" s="219"/>
      <c r="HE15" s="219"/>
      <c r="HF15" s="219"/>
      <c r="HG15" s="219"/>
      <c r="HH15" s="219"/>
      <c r="HI15" s="219"/>
      <c r="HJ15" s="219"/>
      <c r="HK15" s="219"/>
      <c r="HL15" s="219"/>
      <c r="HM15" s="219"/>
      <c r="HN15" s="219"/>
      <c r="HO15" s="219"/>
      <c r="HP15" s="219"/>
      <c r="HQ15" s="219"/>
      <c r="HR15" s="219"/>
      <c r="HS15" s="219"/>
      <c r="HT15" s="219"/>
      <c r="HU15" s="219"/>
      <c r="HV15" s="219"/>
      <c r="HW15" s="219"/>
      <c r="HX15" s="219"/>
      <c r="HY15" s="219"/>
      <c r="HZ15" s="219"/>
      <c r="IA15" s="219"/>
      <c r="IB15" s="219"/>
      <c r="IC15" s="219"/>
      <c r="ID15" s="219"/>
      <c r="IE15" s="219"/>
      <c r="IF15" s="219"/>
      <c r="IG15" s="219"/>
      <c r="IH15" s="219"/>
      <c r="II15" s="219"/>
      <c r="IJ15" s="219"/>
      <c r="IK15" s="219"/>
      <c r="IL15" s="219"/>
      <c r="IM15" s="219"/>
      <c r="IN15" s="219"/>
      <c r="IO15" s="219"/>
      <c r="IP15" s="219"/>
      <c r="IQ15" s="219"/>
      <c r="IR15" s="219"/>
      <c r="IS15" s="219"/>
      <c r="IT15" s="219"/>
      <c r="IU15" s="219"/>
      <c r="IV15" s="219"/>
      <c r="IW15" s="219"/>
      <c r="IX15" s="219"/>
      <c r="IY15" s="219"/>
      <c r="IZ15" s="219"/>
      <c r="JA15" s="219"/>
      <c r="JB15" s="219"/>
      <c r="JC15" s="219"/>
      <c r="JD15" s="219"/>
      <c r="JE15" s="219"/>
      <c r="JF15" s="219"/>
      <c r="JG15" s="219"/>
      <c r="JH15" s="219"/>
    </row>
    <row r="16" spans="1:268" s="62" customFormat="1" ht="27.75" customHeight="1">
      <c r="A16" s="361" t="s">
        <v>32</v>
      </c>
      <c r="B16" s="312"/>
      <c r="C16" s="134">
        <v>4491</v>
      </c>
      <c r="D16" s="134">
        <v>4491</v>
      </c>
      <c r="E16" s="134">
        <v>4489</v>
      </c>
      <c r="F16" s="134">
        <v>4489</v>
      </c>
      <c r="G16" s="134">
        <v>1160</v>
      </c>
      <c r="H16" s="134">
        <v>1160</v>
      </c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>
        <v>1048</v>
      </c>
      <c r="AX16" s="134">
        <v>1048</v>
      </c>
      <c r="AY16" s="134"/>
      <c r="AZ16" s="134"/>
      <c r="BA16" s="134">
        <v>46</v>
      </c>
      <c r="BB16" s="134">
        <v>46</v>
      </c>
      <c r="BC16" s="135">
        <f t="shared" si="28"/>
        <v>-0.96034482758620687</v>
      </c>
      <c r="BD16" s="135">
        <f t="shared" si="29"/>
        <v>-0.96034482758620687</v>
      </c>
      <c r="BE16" s="134"/>
      <c r="BF16" s="134"/>
      <c r="BG16" s="134">
        <f>'бюджет округа (района)'!AD13+'бюджеты поселений'!AD13</f>
        <v>0</v>
      </c>
      <c r="BH16" s="134">
        <f>'бюджет округа (района)'!AD13</f>
        <v>0</v>
      </c>
      <c r="BI16" s="134">
        <f t="shared" si="30"/>
        <v>0</v>
      </c>
      <c r="BJ16" s="134">
        <f t="shared" si="31"/>
        <v>0</v>
      </c>
      <c r="BK16" s="135">
        <f t="shared" si="3"/>
        <v>1</v>
      </c>
      <c r="BL16" s="135">
        <f t="shared" si="4"/>
        <v>1</v>
      </c>
      <c r="BM16" s="134">
        <f>'бюджет округа (района)'!AG13+'бюджеты поселений'!AG13</f>
        <v>0</v>
      </c>
      <c r="BN16" s="134">
        <f>'бюджет округа (района)'!AG13</f>
        <v>0</v>
      </c>
      <c r="BO16" s="134">
        <f t="shared" si="32"/>
        <v>0</v>
      </c>
      <c r="BP16" s="134">
        <f t="shared" si="33"/>
        <v>0</v>
      </c>
      <c r="BQ16" s="135">
        <f t="shared" si="5"/>
        <v>1</v>
      </c>
      <c r="BR16" s="135">
        <f t="shared" si="6"/>
        <v>1</v>
      </c>
      <c r="BS16" s="134">
        <f>'бюджет округа (района)'!AJ13+'бюджеты поселений'!AJ13</f>
        <v>0</v>
      </c>
      <c r="BT16" s="134">
        <f>'бюджет округа (района)'!AJ13</f>
        <v>0</v>
      </c>
      <c r="BU16" s="134">
        <f t="shared" si="34"/>
        <v>0</v>
      </c>
      <c r="BV16" s="134">
        <f t="shared" si="35"/>
        <v>0</v>
      </c>
      <c r="BW16" s="135">
        <f t="shared" si="7"/>
        <v>1</v>
      </c>
      <c r="BX16" s="135">
        <f t="shared" si="8"/>
        <v>1</v>
      </c>
      <c r="BY16" s="134">
        <f>'бюджет округа (района)'!AM13+'бюджеты поселений'!AM13</f>
        <v>0</v>
      </c>
      <c r="BZ16" s="134">
        <f>'бюджет округа (района)'!AM13</f>
        <v>0</v>
      </c>
      <c r="CA16" s="134">
        <f t="shared" si="36"/>
        <v>0</v>
      </c>
      <c r="CB16" s="134">
        <f t="shared" si="37"/>
        <v>0</v>
      </c>
      <c r="CC16" s="135">
        <f t="shared" si="9"/>
        <v>1</v>
      </c>
      <c r="CD16" s="135">
        <f t="shared" si="10"/>
        <v>1</v>
      </c>
      <c r="CE16" s="134">
        <f>'бюджет округа (района)'!AP13+'бюджеты поселений'!AP13</f>
        <v>0</v>
      </c>
      <c r="CF16" s="134">
        <f>'бюджет округа (района)'!AP13</f>
        <v>0</v>
      </c>
      <c r="CG16" s="134">
        <f t="shared" si="38"/>
        <v>0</v>
      </c>
      <c r="CH16" s="134">
        <f t="shared" si="39"/>
        <v>0</v>
      </c>
      <c r="CI16" s="135">
        <f t="shared" si="11"/>
        <v>1</v>
      </c>
      <c r="CJ16" s="135">
        <f t="shared" si="12"/>
        <v>1</v>
      </c>
      <c r="CK16" s="134">
        <f>'бюджет округа (района)'!AS13+'бюджеты поселений'!AS13</f>
        <v>0</v>
      </c>
      <c r="CL16" s="134">
        <f>'бюджет округа (района)'!AS13</f>
        <v>0</v>
      </c>
      <c r="CM16" s="134">
        <f t="shared" si="40"/>
        <v>0</v>
      </c>
      <c r="CN16" s="134">
        <f t="shared" si="41"/>
        <v>0</v>
      </c>
      <c r="CO16" s="135">
        <f t="shared" si="13"/>
        <v>1</v>
      </c>
      <c r="CP16" s="135">
        <f t="shared" si="14"/>
        <v>1</v>
      </c>
      <c r="CQ16" s="134">
        <f>'бюджет округа (района)'!AV13+'бюджеты поселений'!AV13</f>
        <v>0</v>
      </c>
      <c r="CR16" s="134">
        <f>'бюджет округа (района)'!AV13</f>
        <v>0</v>
      </c>
      <c r="CS16" s="134">
        <f t="shared" si="42"/>
        <v>0</v>
      </c>
      <c r="CT16" s="134">
        <f t="shared" si="43"/>
        <v>0</v>
      </c>
      <c r="CU16" s="135">
        <f t="shared" si="15"/>
        <v>1</v>
      </c>
      <c r="CV16" s="135">
        <f t="shared" si="16"/>
        <v>1</v>
      </c>
      <c r="CW16" s="134">
        <f>'бюджет округа (района)'!AY13+'бюджеты поселений'!AY13</f>
        <v>0</v>
      </c>
      <c r="CX16" s="134">
        <f>'бюджет округа (района)'!AY13</f>
        <v>0</v>
      </c>
      <c r="CY16" s="134">
        <f t="shared" si="44"/>
        <v>0</v>
      </c>
      <c r="CZ16" s="134">
        <f t="shared" si="45"/>
        <v>0</v>
      </c>
      <c r="DA16" s="135">
        <f t="shared" si="17"/>
        <v>1</v>
      </c>
      <c r="DB16" s="135">
        <f t="shared" si="18"/>
        <v>1</v>
      </c>
      <c r="DC16" s="134">
        <f>'бюджет округа (района)'!BB13+'бюджеты поселений'!BB13</f>
        <v>0</v>
      </c>
      <c r="DD16" s="134">
        <f>'бюджет округа (района)'!BB13</f>
        <v>0</v>
      </c>
      <c r="DE16" s="134">
        <f t="shared" si="46"/>
        <v>0</v>
      </c>
      <c r="DF16" s="134">
        <f t="shared" si="47"/>
        <v>0</v>
      </c>
      <c r="DG16" s="135">
        <f t="shared" si="19"/>
        <v>1</v>
      </c>
      <c r="DH16" s="135">
        <f t="shared" si="20"/>
        <v>1</v>
      </c>
      <c r="DI16" s="134">
        <f>'бюджет округа (района)'!BE13+'бюджеты поселений'!BE13</f>
        <v>0</v>
      </c>
      <c r="DJ16" s="134">
        <f>'бюджет округа (района)'!BE13</f>
        <v>0</v>
      </c>
      <c r="DK16" s="134">
        <v>14</v>
      </c>
      <c r="DL16" s="134">
        <v>14</v>
      </c>
      <c r="DM16" s="135">
        <f t="shared" si="26"/>
        <v>1.3358778625954198E-2</v>
      </c>
      <c r="DN16" s="135">
        <f t="shared" si="27"/>
        <v>1.3358778625954198E-2</v>
      </c>
      <c r="DO16" s="134">
        <f>'бюджет округа (района)'!BH13+'бюджеты поселений'!BH13</f>
        <v>0</v>
      </c>
      <c r="DP16" s="134">
        <f>'бюджет округа (района)'!BH13</f>
        <v>0</v>
      </c>
      <c r="DQ16" s="134">
        <f>'бюджет округа (района)'!BI13+'бюджеты поселений'!BI13</f>
        <v>0</v>
      </c>
      <c r="DR16" s="134">
        <f>'бюджет округа (района)'!BI13</f>
        <v>0</v>
      </c>
      <c r="DS16" s="134">
        <v>46</v>
      </c>
      <c r="DT16" s="134">
        <v>46</v>
      </c>
      <c r="DU16" s="135">
        <f t="shared" ref="DU16:DU39" si="54">IF($BA$10=0,1,DS16/$BA16)</f>
        <v>1</v>
      </c>
      <c r="DV16" s="135">
        <f>IF($BA$10=0,1,DT16/$BB16)</f>
        <v>1</v>
      </c>
      <c r="DW16" s="135">
        <f t="shared" ref="DW16:DW23" si="55">IF($G16=0,1,DS16/$G16)</f>
        <v>3.9655172413793106E-2</v>
      </c>
      <c r="DX16" s="197">
        <f>IF($G16=0,1,DT16/$H16)</f>
        <v>3.9655172413793106E-2</v>
      </c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28.5" customHeight="1">
      <c r="A17" s="361" t="s">
        <v>80</v>
      </c>
      <c r="B17" s="312"/>
      <c r="C17" s="134">
        <v>383</v>
      </c>
      <c r="D17" s="134">
        <v>262</v>
      </c>
      <c r="E17" s="134">
        <v>73</v>
      </c>
      <c r="F17" s="134">
        <v>51</v>
      </c>
      <c r="G17" s="134">
        <v>96</v>
      </c>
      <c r="H17" s="134">
        <v>51</v>
      </c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>
        <v>84</v>
      </c>
      <c r="AX17" s="134">
        <v>43</v>
      </c>
      <c r="AY17" s="134"/>
      <c r="AZ17" s="134"/>
      <c r="BA17" s="134">
        <v>88</v>
      </c>
      <c r="BB17" s="134">
        <v>43</v>
      </c>
      <c r="BC17" s="135">
        <f t="shared" si="28"/>
        <v>-8.333333333333337E-2</v>
      </c>
      <c r="BD17" s="135">
        <f t="shared" si="29"/>
        <v>-0.15686274509803921</v>
      </c>
      <c r="BE17" s="134"/>
      <c r="BF17" s="134"/>
      <c r="BG17" s="134">
        <f>'бюджет округа (района)'!AD14+'бюджеты поселений'!AD14</f>
        <v>0</v>
      </c>
      <c r="BH17" s="134">
        <f>'бюджет округа (района)'!AD14</f>
        <v>0</v>
      </c>
      <c r="BI17" s="134">
        <f t="shared" si="30"/>
        <v>0</v>
      </c>
      <c r="BJ17" s="134">
        <f t="shared" si="31"/>
        <v>0</v>
      </c>
      <c r="BK17" s="135">
        <f t="shared" si="3"/>
        <v>1</v>
      </c>
      <c r="BL17" s="135">
        <f t="shared" si="4"/>
        <v>1</v>
      </c>
      <c r="BM17" s="134">
        <f>'бюджет округа (района)'!AG14+'бюджеты поселений'!AG14</f>
        <v>0</v>
      </c>
      <c r="BN17" s="134">
        <f>'бюджет округа (района)'!AG14</f>
        <v>0</v>
      </c>
      <c r="BO17" s="134">
        <f t="shared" si="32"/>
        <v>0</v>
      </c>
      <c r="BP17" s="134">
        <f t="shared" si="33"/>
        <v>0</v>
      </c>
      <c r="BQ17" s="135">
        <f t="shared" si="5"/>
        <v>1</v>
      </c>
      <c r="BR17" s="135">
        <f t="shared" si="6"/>
        <v>1</v>
      </c>
      <c r="BS17" s="134">
        <f>'бюджет округа (района)'!AJ14+'бюджеты поселений'!AJ14</f>
        <v>0</v>
      </c>
      <c r="BT17" s="134">
        <f>'бюджет округа (района)'!AJ14</f>
        <v>0</v>
      </c>
      <c r="BU17" s="134">
        <f t="shared" si="34"/>
        <v>0</v>
      </c>
      <c r="BV17" s="134">
        <f t="shared" si="35"/>
        <v>0</v>
      </c>
      <c r="BW17" s="135">
        <f t="shared" si="7"/>
        <v>1</v>
      </c>
      <c r="BX17" s="135">
        <f t="shared" si="8"/>
        <v>1</v>
      </c>
      <c r="BY17" s="134">
        <f>'бюджет округа (района)'!AM14+'бюджеты поселений'!AM14</f>
        <v>0</v>
      </c>
      <c r="BZ17" s="134">
        <f>'бюджет округа (района)'!AM14</f>
        <v>0</v>
      </c>
      <c r="CA17" s="134">
        <f t="shared" si="36"/>
        <v>0</v>
      </c>
      <c r="CB17" s="134">
        <f t="shared" si="37"/>
        <v>0</v>
      </c>
      <c r="CC17" s="135">
        <f t="shared" si="9"/>
        <v>1</v>
      </c>
      <c r="CD17" s="135">
        <f t="shared" si="10"/>
        <v>1</v>
      </c>
      <c r="CE17" s="134">
        <f>'бюджет округа (района)'!AP14+'бюджеты поселений'!AP14</f>
        <v>0</v>
      </c>
      <c r="CF17" s="134">
        <f>'бюджет округа (района)'!AP14</f>
        <v>0</v>
      </c>
      <c r="CG17" s="134">
        <f t="shared" si="38"/>
        <v>0</v>
      </c>
      <c r="CH17" s="134">
        <f t="shared" si="39"/>
        <v>0</v>
      </c>
      <c r="CI17" s="135">
        <f t="shared" si="11"/>
        <v>1</v>
      </c>
      <c r="CJ17" s="135">
        <f t="shared" si="12"/>
        <v>1</v>
      </c>
      <c r="CK17" s="134">
        <f>'бюджет округа (района)'!AS14+'бюджеты поселений'!AS14</f>
        <v>0</v>
      </c>
      <c r="CL17" s="134">
        <f>'бюджет округа (района)'!AS14</f>
        <v>0</v>
      </c>
      <c r="CM17" s="134">
        <f t="shared" si="40"/>
        <v>0</v>
      </c>
      <c r="CN17" s="134">
        <f t="shared" si="41"/>
        <v>0</v>
      </c>
      <c r="CO17" s="135">
        <f t="shared" si="13"/>
        <v>1</v>
      </c>
      <c r="CP17" s="135">
        <f t="shared" si="14"/>
        <v>1</v>
      </c>
      <c r="CQ17" s="134">
        <f>'бюджет округа (района)'!AV14+'бюджеты поселений'!AV14</f>
        <v>0</v>
      </c>
      <c r="CR17" s="134">
        <f>'бюджет округа (района)'!AV14</f>
        <v>0</v>
      </c>
      <c r="CS17" s="134">
        <f t="shared" si="42"/>
        <v>0</v>
      </c>
      <c r="CT17" s="134">
        <f t="shared" si="43"/>
        <v>0</v>
      </c>
      <c r="CU17" s="135">
        <f t="shared" si="15"/>
        <v>1</v>
      </c>
      <c r="CV17" s="135">
        <f t="shared" si="16"/>
        <v>1</v>
      </c>
      <c r="CW17" s="134">
        <f>'бюджет округа (района)'!AY14+'бюджеты поселений'!AY14</f>
        <v>0</v>
      </c>
      <c r="CX17" s="134">
        <f>'бюджет округа (района)'!AY14</f>
        <v>0</v>
      </c>
      <c r="CY17" s="134">
        <f t="shared" si="44"/>
        <v>0</v>
      </c>
      <c r="CZ17" s="134">
        <f t="shared" si="45"/>
        <v>0</v>
      </c>
      <c r="DA17" s="135">
        <f t="shared" si="17"/>
        <v>1</v>
      </c>
      <c r="DB17" s="135">
        <f t="shared" si="18"/>
        <v>1</v>
      </c>
      <c r="DC17" s="134">
        <f>'бюджет округа (района)'!BB14+'бюджеты поселений'!BB14</f>
        <v>0</v>
      </c>
      <c r="DD17" s="134">
        <f>'бюджет округа (района)'!BB14</f>
        <v>0</v>
      </c>
      <c r="DE17" s="134">
        <f t="shared" si="46"/>
        <v>0</v>
      </c>
      <c r="DF17" s="134">
        <f t="shared" si="47"/>
        <v>0</v>
      </c>
      <c r="DG17" s="135">
        <f t="shared" si="19"/>
        <v>1</v>
      </c>
      <c r="DH17" s="135">
        <f t="shared" si="20"/>
        <v>1</v>
      </c>
      <c r="DI17" s="134">
        <f>'бюджет округа (района)'!BE14+'бюджеты поселений'!BE14</f>
        <v>0</v>
      </c>
      <c r="DJ17" s="134">
        <f>'бюджет округа (района)'!BE14</f>
        <v>0</v>
      </c>
      <c r="DK17" s="134">
        <v>49</v>
      </c>
      <c r="DL17" s="134">
        <v>28</v>
      </c>
      <c r="DM17" s="135">
        <f t="shared" si="26"/>
        <v>0.58333333333333337</v>
      </c>
      <c r="DN17" s="135">
        <f t="shared" si="27"/>
        <v>0.65116279069767447</v>
      </c>
      <c r="DO17" s="134">
        <f>'бюджет округа (района)'!BH14+'бюджеты поселений'!BH14</f>
        <v>0</v>
      </c>
      <c r="DP17" s="134">
        <f>'бюджет округа (района)'!BH14</f>
        <v>0</v>
      </c>
      <c r="DQ17" s="134">
        <f>'бюджет округа (района)'!BI14+'бюджеты поселений'!BI14</f>
        <v>0</v>
      </c>
      <c r="DR17" s="134">
        <f>'бюджет округа (района)'!BI14</f>
        <v>0</v>
      </c>
      <c r="DS17" s="134">
        <v>88</v>
      </c>
      <c r="DT17" s="134">
        <v>43</v>
      </c>
      <c r="DU17" s="135">
        <f t="shared" si="54"/>
        <v>1</v>
      </c>
      <c r="DV17" s="135">
        <f>IF($BA$10=0,1,DT17/$BB17)</f>
        <v>1</v>
      </c>
      <c r="DW17" s="135">
        <f t="shared" si="55"/>
        <v>0.91666666666666663</v>
      </c>
      <c r="DX17" s="197">
        <f>IF($G17=0,1,DT17/$H17)</f>
        <v>0.84313725490196079</v>
      </c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30.75" customHeight="1">
      <c r="A18" s="361" t="s">
        <v>33</v>
      </c>
      <c r="B18" s="312"/>
      <c r="C18" s="134">
        <v>1770</v>
      </c>
      <c r="D18" s="134">
        <v>0</v>
      </c>
      <c r="E18" s="134">
        <v>2718</v>
      </c>
      <c r="F18" s="134">
        <v>0</v>
      </c>
      <c r="G18" s="134">
        <v>2823</v>
      </c>
      <c r="H18" s="134">
        <v>0</v>
      </c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>
        <v>465</v>
      </c>
      <c r="AX18" s="134">
        <v>0</v>
      </c>
      <c r="AY18" s="134"/>
      <c r="AZ18" s="134"/>
      <c r="BA18" s="134">
        <v>1680</v>
      </c>
      <c r="BB18" s="134">
        <v>0</v>
      </c>
      <c r="BC18" s="135">
        <f t="shared" si="28"/>
        <v>-0.40488841657810837</v>
      </c>
      <c r="BD18" s="135" t="s">
        <v>34</v>
      </c>
      <c r="BE18" s="134"/>
      <c r="BF18" s="134"/>
      <c r="BG18" s="134">
        <f>'бюджеты поселений'!AD15</f>
        <v>0</v>
      </c>
      <c r="BH18" s="134" t="s">
        <v>34</v>
      </c>
      <c r="BI18" s="134">
        <f t="shared" si="30"/>
        <v>0</v>
      </c>
      <c r="BJ18" s="134" t="s">
        <v>34</v>
      </c>
      <c r="BK18" s="135">
        <f t="shared" si="3"/>
        <v>1</v>
      </c>
      <c r="BL18" s="135" t="s">
        <v>34</v>
      </c>
      <c r="BM18" s="134">
        <f>'бюджеты поселений'!AG15</f>
        <v>0</v>
      </c>
      <c r="BN18" s="134" t="s">
        <v>34</v>
      </c>
      <c r="BO18" s="134">
        <f t="shared" si="32"/>
        <v>0</v>
      </c>
      <c r="BP18" s="134" t="s">
        <v>34</v>
      </c>
      <c r="BQ18" s="135">
        <f t="shared" si="5"/>
        <v>1</v>
      </c>
      <c r="BR18" s="135" t="s">
        <v>34</v>
      </c>
      <c r="BS18" s="134">
        <f>'бюджеты поселений'!AJ15</f>
        <v>0</v>
      </c>
      <c r="BT18" s="134" t="s">
        <v>34</v>
      </c>
      <c r="BU18" s="134">
        <f t="shared" si="34"/>
        <v>0</v>
      </c>
      <c r="BV18" s="134" t="s">
        <v>34</v>
      </c>
      <c r="BW18" s="135">
        <f t="shared" si="7"/>
        <v>1</v>
      </c>
      <c r="BX18" s="134" t="s">
        <v>34</v>
      </c>
      <c r="BY18" s="134">
        <f>'бюджеты поселений'!AM15</f>
        <v>0</v>
      </c>
      <c r="BZ18" s="134" t="s">
        <v>34</v>
      </c>
      <c r="CA18" s="134">
        <f t="shared" si="36"/>
        <v>0</v>
      </c>
      <c r="CB18" s="134" t="s">
        <v>34</v>
      </c>
      <c r="CC18" s="135">
        <f t="shared" si="9"/>
        <v>1</v>
      </c>
      <c r="CD18" s="134" t="s">
        <v>34</v>
      </c>
      <c r="CE18" s="134">
        <f>'бюджеты поселений'!AP15</f>
        <v>0</v>
      </c>
      <c r="CF18" s="134" t="s">
        <v>34</v>
      </c>
      <c r="CG18" s="134">
        <f t="shared" si="38"/>
        <v>0</v>
      </c>
      <c r="CH18" s="134" t="s">
        <v>34</v>
      </c>
      <c r="CI18" s="135">
        <f t="shared" si="11"/>
        <v>1</v>
      </c>
      <c r="CJ18" s="134" t="s">
        <v>34</v>
      </c>
      <c r="CK18" s="134">
        <f>'бюджеты поселений'!AS15</f>
        <v>0</v>
      </c>
      <c r="CL18" s="134" t="s">
        <v>34</v>
      </c>
      <c r="CM18" s="134">
        <f t="shared" si="40"/>
        <v>0</v>
      </c>
      <c r="CN18" s="134" t="s">
        <v>34</v>
      </c>
      <c r="CO18" s="135">
        <f t="shared" si="13"/>
        <v>1</v>
      </c>
      <c r="CP18" s="134" t="s">
        <v>34</v>
      </c>
      <c r="CQ18" s="134">
        <f>'бюджеты поселений'!AV15</f>
        <v>0</v>
      </c>
      <c r="CR18" s="134" t="s">
        <v>34</v>
      </c>
      <c r="CS18" s="134">
        <f t="shared" si="42"/>
        <v>0</v>
      </c>
      <c r="CT18" s="134" t="s">
        <v>34</v>
      </c>
      <c r="CU18" s="135">
        <f t="shared" si="15"/>
        <v>1</v>
      </c>
      <c r="CV18" s="134" t="s">
        <v>34</v>
      </c>
      <c r="CW18" s="134">
        <f>'бюджеты поселений'!AY15</f>
        <v>0</v>
      </c>
      <c r="CX18" s="134" t="s">
        <v>34</v>
      </c>
      <c r="CY18" s="134">
        <f t="shared" si="44"/>
        <v>0</v>
      </c>
      <c r="CZ18" s="134" t="s">
        <v>34</v>
      </c>
      <c r="DA18" s="135">
        <f t="shared" si="17"/>
        <v>1</v>
      </c>
      <c r="DB18" s="134" t="s">
        <v>34</v>
      </c>
      <c r="DC18" s="134">
        <f>'бюджеты поселений'!BB15</f>
        <v>0</v>
      </c>
      <c r="DD18" s="134" t="s">
        <v>34</v>
      </c>
      <c r="DE18" s="134">
        <f t="shared" si="46"/>
        <v>0</v>
      </c>
      <c r="DF18" s="134" t="s">
        <v>34</v>
      </c>
      <c r="DG18" s="135">
        <f t="shared" si="19"/>
        <v>1</v>
      </c>
      <c r="DH18" s="134" t="s">
        <v>34</v>
      </c>
      <c r="DI18" s="134">
        <f>'бюджеты поселений'!BE15</f>
        <v>0</v>
      </c>
      <c r="DJ18" s="134" t="s">
        <v>34</v>
      </c>
      <c r="DK18" s="134">
        <v>221</v>
      </c>
      <c r="DL18" s="134">
        <v>0</v>
      </c>
      <c r="DM18" s="135">
        <f t="shared" si="26"/>
        <v>0.47526881720430109</v>
      </c>
      <c r="DN18" s="135">
        <f t="shared" si="27"/>
        <v>1</v>
      </c>
      <c r="DO18" s="134">
        <f>'бюджеты поселений'!BH15</f>
        <v>0</v>
      </c>
      <c r="DP18" s="134" t="s">
        <v>34</v>
      </c>
      <c r="DQ18" s="134">
        <f>'бюджеты поселений'!BI15</f>
        <v>0</v>
      </c>
      <c r="DR18" s="134" t="s">
        <v>34</v>
      </c>
      <c r="DS18" s="134">
        <v>1680</v>
      </c>
      <c r="DT18" s="134">
        <v>0</v>
      </c>
      <c r="DU18" s="135">
        <f t="shared" si="54"/>
        <v>1</v>
      </c>
      <c r="DV18" s="230" t="s">
        <v>34</v>
      </c>
      <c r="DW18" s="135">
        <f t="shared" si="55"/>
        <v>0.59511158342189163</v>
      </c>
      <c r="DX18" s="251" t="s">
        <v>34</v>
      </c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53.25" customHeight="1">
      <c r="A19" s="361" t="s">
        <v>246</v>
      </c>
      <c r="B19" s="312"/>
      <c r="C19" s="134">
        <v>0</v>
      </c>
      <c r="D19" s="134">
        <v>0</v>
      </c>
      <c r="E19" s="134">
        <v>0</v>
      </c>
      <c r="F19" s="134">
        <v>0</v>
      </c>
      <c r="G19" s="134">
        <v>-2</v>
      </c>
      <c r="H19" s="134">
        <v>0</v>
      </c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>
        <v>0</v>
      </c>
      <c r="AX19" s="134">
        <v>0</v>
      </c>
      <c r="AY19" s="134"/>
      <c r="AZ19" s="134"/>
      <c r="BA19" s="134">
        <v>0</v>
      </c>
      <c r="BB19" s="134">
        <v>0</v>
      </c>
      <c r="BC19" s="135">
        <f t="shared" si="28"/>
        <v>-1</v>
      </c>
      <c r="BD19" s="135"/>
      <c r="BE19" s="134"/>
      <c r="BF19" s="134"/>
      <c r="BG19" s="134"/>
      <c r="BH19" s="134"/>
      <c r="BI19" s="134"/>
      <c r="BJ19" s="134"/>
      <c r="BK19" s="135"/>
      <c r="BL19" s="135"/>
      <c r="BM19" s="134"/>
      <c r="BN19" s="134"/>
      <c r="BO19" s="134"/>
      <c r="BP19" s="134"/>
      <c r="BQ19" s="135"/>
      <c r="BR19" s="135"/>
      <c r="BS19" s="134"/>
      <c r="BT19" s="134"/>
      <c r="BU19" s="134"/>
      <c r="BV19" s="134"/>
      <c r="BW19" s="135"/>
      <c r="BX19" s="134"/>
      <c r="BY19" s="134"/>
      <c r="BZ19" s="134"/>
      <c r="CA19" s="134"/>
      <c r="CB19" s="134"/>
      <c r="CC19" s="135"/>
      <c r="CD19" s="134"/>
      <c r="CE19" s="134"/>
      <c r="CF19" s="134"/>
      <c r="CG19" s="134"/>
      <c r="CH19" s="134"/>
      <c r="CI19" s="135"/>
      <c r="CJ19" s="134"/>
      <c r="CK19" s="134"/>
      <c r="CL19" s="134"/>
      <c r="CM19" s="134"/>
      <c r="CN19" s="134"/>
      <c r="CO19" s="135"/>
      <c r="CP19" s="134"/>
      <c r="CQ19" s="134"/>
      <c r="CR19" s="134"/>
      <c r="CS19" s="134"/>
      <c r="CT19" s="134"/>
      <c r="CU19" s="135"/>
      <c r="CV19" s="134"/>
      <c r="CW19" s="134"/>
      <c r="CX19" s="134"/>
      <c r="CY19" s="134"/>
      <c r="CZ19" s="134"/>
      <c r="DA19" s="135"/>
      <c r="DB19" s="134"/>
      <c r="DC19" s="134"/>
      <c r="DD19" s="134"/>
      <c r="DE19" s="134"/>
      <c r="DF19" s="134"/>
      <c r="DG19" s="135"/>
      <c r="DH19" s="134"/>
      <c r="DI19" s="134"/>
      <c r="DJ19" s="134"/>
      <c r="DK19" s="134">
        <v>0</v>
      </c>
      <c r="DL19" s="134">
        <v>0</v>
      </c>
      <c r="DM19" s="135">
        <f t="shared" si="26"/>
        <v>1</v>
      </c>
      <c r="DN19" s="135">
        <f t="shared" si="27"/>
        <v>1</v>
      </c>
      <c r="DO19" s="134"/>
      <c r="DP19" s="134"/>
      <c r="DQ19" s="134"/>
      <c r="DR19" s="134"/>
      <c r="DS19" s="134">
        <v>0</v>
      </c>
      <c r="DT19" s="134">
        <v>0</v>
      </c>
      <c r="DU19" s="135" t="e">
        <f t="shared" si="54"/>
        <v>#DIV/0!</v>
      </c>
      <c r="DV19" s="135"/>
      <c r="DW19" s="135">
        <f t="shared" si="55"/>
        <v>0</v>
      </c>
      <c r="DX19" s="251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61" t="s">
        <v>221</v>
      </c>
      <c r="B20" s="312"/>
      <c r="C20" s="236">
        <f t="shared" ref="C20:H20" si="56">SUM(C21+C22)</f>
        <v>8481</v>
      </c>
      <c r="D20" s="236">
        <f t="shared" si="56"/>
        <v>3656</v>
      </c>
      <c r="E20" s="236">
        <f t="shared" si="56"/>
        <v>10057</v>
      </c>
      <c r="F20" s="236">
        <f t="shared" si="56"/>
        <v>0</v>
      </c>
      <c r="G20" s="236">
        <f t="shared" si="56"/>
        <v>8434</v>
      </c>
      <c r="H20" s="236">
        <f t="shared" si="56"/>
        <v>0</v>
      </c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>
        <f>SUM(AW21+AW22)</f>
        <v>3411</v>
      </c>
      <c r="AX20" s="236">
        <f>SUM(AX21+AX22)</f>
        <v>0</v>
      </c>
      <c r="AY20" s="236"/>
      <c r="AZ20" s="236"/>
      <c r="BA20" s="236">
        <f>SUM(BA21+BA22)</f>
        <v>8404</v>
      </c>
      <c r="BB20" s="236">
        <f>SUM(BB21+BB22)</f>
        <v>0</v>
      </c>
      <c r="BC20" s="231">
        <f t="shared" si="28"/>
        <v>-3.5570310647379255E-3</v>
      </c>
      <c r="BD20" s="231" t="s">
        <v>34</v>
      </c>
      <c r="BE20" s="236"/>
      <c r="BF20" s="236"/>
      <c r="BG20" s="236">
        <f>'бюджеты поселений'!AD16</f>
        <v>0</v>
      </c>
      <c r="BH20" s="236" t="s">
        <v>34</v>
      </c>
      <c r="BI20" s="236">
        <f t="shared" si="30"/>
        <v>0</v>
      </c>
      <c r="BJ20" s="236" t="s">
        <v>34</v>
      </c>
      <c r="BK20" s="231">
        <f t="shared" si="3"/>
        <v>1</v>
      </c>
      <c r="BL20" s="231" t="s">
        <v>34</v>
      </c>
      <c r="BM20" s="236">
        <f>'бюджеты поселений'!AG16</f>
        <v>0</v>
      </c>
      <c r="BN20" s="236" t="s">
        <v>34</v>
      </c>
      <c r="BO20" s="236">
        <f t="shared" si="32"/>
        <v>0</v>
      </c>
      <c r="BP20" s="236" t="s">
        <v>34</v>
      </c>
      <c r="BQ20" s="231">
        <f t="shared" si="5"/>
        <v>1</v>
      </c>
      <c r="BR20" s="231" t="s">
        <v>34</v>
      </c>
      <c r="BS20" s="236">
        <f>'бюджеты поселений'!AJ16</f>
        <v>0</v>
      </c>
      <c r="BT20" s="236" t="s">
        <v>34</v>
      </c>
      <c r="BU20" s="236">
        <f t="shared" si="34"/>
        <v>0</v>
      </c>
      <c r="BV20" s="236" t="s">
        <v>34</v>
      </c>
      <c r="BW20" s="231">
        <f t="shared" si="7"/>
        <v>1</v>
      </c>
      <c r="BX20" s="236" t="s">
        <v>34</v>
      </c>
      <c r="BY20" s="236">
        <f>'бюджеты поселений'!AM16</f>
        <v>0</v>
      </c>
      <c r="BZ20" s="236" t="s">
        <v>34</v>
      </c>
      <c r="CA20" s="236">
        <f t="shared" si="36"/>
        <v>0</v>
      </c>
      <c r="CB20" s="236" t="s">
        <v>34</v>
      </c>
      <c r="CC20" s="231">
        <f t="shared" si="9"/>
        <v>1</v>
      </c>
      <c r="CD20" s="236" t="s">
        <v>34</v>
      </c>
      <c r="CE20" s="236">
        <f>'бюджеты поселений'!AP16</f>
        <v>0</v>
      </c>
      <c r="CF20" s="236" t="s">
        <v>34</v>
      </c>
      <c r="CG20" s="236">
        <f t="shared" si="38"/>
        <v>0</v>
      </c>
      <c r="CH20" s="236" t="s">
        <v>34</v>
      </c>
      <c r="CI20" s="231">
        <f t="shared" si="11"/>
        <v>1</v>
      </c>
      <c r="CJ20" s="236" t="s">
        <v>34</v>
      </c>
      <c r="CK20" s="236">
        <f>'бюджеты поселений'!AS16</f>
        <v>0</v>
      </c>
      <c r="CL20" s="236" t="s">
        <v>34</v>
      </c>
      <c r="CM20" s="236">
        <f t="shared" si="40"/>
        <v>0</v>
      </c>
      <c r="CN20" s="236" t="s">
        <v>34</v>
      </c>
      <c r="CO20" s="231">
        <f t="shared" si="13"/>
        <v>1</v>
      </c>
      <c r="CP20" s="236" t="s">
        <v>34</v>
      </c>
      <c r="CQ20" s="236">
        <f>'бюджеты поселений'!AV16</f>
        <v>0</v>
      </c>
      <c r="CR20" s="236" t="s">
        <v>34</v>
      </c>
      <c r="CS20" s="236">
        <f t="shared" si="42"/>
        <v>0</v>
      </c>
      <c r="CT20" s="236" t="s">
        <v>34</v>
      </c>
      <c r="CU20" s="231">
        <f t="shared" si="15"/>
        <v>1</v>
      </c>
      <c r="CV20" s="236" t="s">
        <v>34</v>
      </c>
      <c r="CW20" s="236">
        <f>'бюджеты поселений'!AY16</f>
        <v>0</v>
      </c>
      <c r="CX20" s="236" t="s">
        <v>34</v>
      </c>
      <c r="CY20" s="236">
        <f t="shared" si="44"/>
        <v>0</v>
      </c>
      <c r="CZ20" s="236" t="s">
        <v>34</v>
      </c>
      <c r="DA20" s="231">
        <f t="shared" si="17"/>
        <v>1</v>
      </c>
      <c r="DB20" s="236" t="s">
        <v>34</v>
      </c>
      <c r="DC20" s="236">
        <f>'бюджеты поселений'!BB16</f>
        <v>0</v>
      </c>
      <c r="DD20" s="236" t="s">
        <v>34</v>
      </c>
      <c r="DE20" s="236">
        <f t="shared" si="46"/>
        <v>0</v>
      </c>
      <c r="DF20" s="236" t="s">
        <v>34</v>
      </c>
      <c r="DG20" s="231">
        <f t="shared" si="19"/>
        <v>1</v>
      </c>
      <c r="DH20" s="236" t="s">
        <v>34</v>
      </c>
      <c r="DI20" s="236">
        <f>'бюджеты поселений'!BE16</f>
        <v>0</v>
      </c>
      <c r="DJ20" s="236" t="s">
        <v>34</v>
      </c>
      <c r="DK20" s="236">
        <f>SUM(DK21+DK22)</f>
        <v>3038</v>
      </c>
      <c r="DL20" s="236">
        <f>SUM(DL21+DL22)</f>
        <v>0</v>
      </c>
      <c r="DM20" s="231">
        <f t="shared" si="26"/>
        <v>0.89064790384051595</v>
      </c>
      <c r="DN20" s="231">
        <f t="shared" si="27"/>
        <v>1</v>
      </c>
      <c r="DO20" s="236">
        <f>'бюджеты поселений'!BH16</f>
        <v>0</v>
      </c>
      <c r="DP20" s="236" t="s">
        <v>34</v>
      </c>
      <c r="DQ20" s="236">
        <f>'бюджеты поселений'!BI16</f>
        <v>0</v>
      </c>
      <c r="DR20" s="236" t="s">
        <v>34</v>
      </c>
      <c r="DS20" s="236">
        <f>SUM(DS21+DS22)</f>
        <v>8404</v>
      </c>
      <c r="DT20" s="236">
        <f>SUM(DT21+DT22)</f>
        <v>0</v>
      </c>
      <c r="DU20" s="231">
        <f t="shared" si="54"/>
        <v>1</v>
      </c>
      <c r="DV20" s="237" t="s">
        <v>34</v>
      </c>
      <c r="DW20" s="231">
        <f t="shared" si="55"/>
        <v>0.99644296893526207</v>
      </c>
      <c r="DX20" s="252" t="s">
        <v>34</v>
      </c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220" customFormat="1" ht="18" customHeight="1">
      <c r="A21" s="214" t="s">
        <v>223</v>
      </c>
      <c r="B21" s="221"/>
      <c r="C21" s="216">
        <v>6915</v>
      </c>
      <c r="D21" s="216">
        <v>2606</v>
      </c>
      <c r="E21" s="216">
        <v>8611</v>
      </c>
      <c r="F21" s="216">
        <v>0</v>
      </c>
      <c r="G21" s="216">
        <v>6845</v>
      </c>
      <c r="H21" s="216">
        <v>0</v>
      </c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>
        <v>3217</v>
      </c>
      <c r="AX21" s="216">
        <v>0</v>
      </c>
      <c r="AY21" s="216"/>
      <c r="AZ21" s="216"/>
      <c r="BA21" s="216">
        <v>7425</v>
      </c>
      <c r="BB21" s="216">
        <v>0</v>
      </c>
      <c r="BC21" s="217"/>
      <c r="BD21" s="217"/>
      <c r="BE21" s="216"/>
      <c r="BF21" s="216"/>
      <c r="BG21" s="216"/>
      <c r="BH21" s="216"/>
      <c r="BI21" s="216"/>
      <c r="BJ21" s="216"/>
      <c r="BK21" s="217"/>
      <c r="BL21" s="217"/>
      <c r="BM21" s="216"/>
      <c r="BN21" s="216"/>
      <c r="BO21" s="216"/>
      <c r="BP21" s="216"/>
      <c r="BQ21" s="217"/>
      <c r="BR21" s="217"/>
      <c r="BS21" s="216"/>
      <c r="BT21" s="216"/>
      <c r="BU21" s="216"/>
      <c r="BV21" s="216"/>
      <c r="BW21" s="217"/>
      <c r="BX21" s="216"/>
      <c r="BY21" s="216"/>
      <c r="BZ21" s="216"/>
      <c r="CA21" s="216"/>
      <c r="CB21" s="216"/>
      <c r="CC21" s="217"/>
      <c r="CD21" s="216"/>
      <c r="CE21" s="216"/>
      <c r="CF21" s="216"/>
      <c r="CG21" s="216"/>
      <c r="CH21" s="216"/>
      <c r="CI21" s="217"/>
      <c r="CJ21" s="216"/>
      <c r="CK21" s="216"/>
      <c r="CL21" s="216"/>
      <c r="CM21" s="216"/>
      <c r="CN21" s="216"/>
      <c r="CO21" s="217"/>
      <c r="CP21" s="216"/>
      <c r="CQ21" s="216"/>
      <c r="CR21" s="216"/>
      <c r="CS21" s="216"/>
      <c r="CT21" s="216"/>
      <c r="CU21" s="217"/>
      <c r="CV21" s="216"/>
      <c r="CW21" s="216"/>
      <c r="CX21" s="216"/>
      <c r="CY21" s="216"/>
      <c r="CZ21" s="216"/>
      <c r="DA21" s="217"/>
      <c r="DB21" s="216"/>
      <c r="DC21" s="216"/>
      <c r="DD21" s="216"/>
      <c r="DE21" s="216"/>
      <c r="DF21" s="216"/>
      <c r="DG21" s="217"/>
      <c r="DH21" s="216"/>
      <c r="DI21" s="216"/>
      <c r="DJ21" s="216"/>
      <c r="DK21" s="216">
        <v>2789</v>
      </c>
      <c r="DL21" s="216">
        <v>0</v>
      </c>
      <c r="DM21" s="217">
        <f t="shared" ref="DM21:DM22" si="57">IF(AW21=0,1,DK21/AW21)</f>
        <v>0.86695679204227538</v>
      </c>
      <c r="DN21" s="217">
        <f t="shared" ref="DN21:DN22" si="58">IF(AX21=0,1,DL21/AX21)</f>
        <v>1</v>
      </c>
      <c r="DO21" s="216"/>
      <c r="DP21" s="216"/>
      <c r="DQ21" s="216"/>
      <c r="DR21" s="216"/>
      <c r="DS21" s="216">
        <v>7425</v>
      </c>
      <c r="DT21" s="216">
        <v>0</v>
      </c>
      <c r="DU21" s="135">
        <f t="shared" si="54"/>
        <v>1</v>
      </c>
      <c r="DV21" s="230" t="s">
        <v>34</v>
      </c>
      <c r="DW21" s="135">
        <f t="shared" si="55"/>
        <v>1.0847333820306793</v>
      </c>
      <c r="DX21" s="251" t="s">
        <v>34</v>
      </c>
      <c r="DY21" s="218"/>
      <c r="DZ21" s="218"/>
      <c r="EA21" s="218"/>
      <c r="EB21" s="218"/>
      <c r="EC21" s="218"/>
      <c r="ED21" s="218"/>
      <c r="EE21" s="218"/>
      <c r="EF21" s="218"/>
      <c r="EG21" s="218"/>
      <c r="EH21" s="218"/>
      <c r="EI21" s="218"/>
      <c r="EJ21" s="218"/>
      <c r="EK21" s="219"/>
      <c r="EL21" s="219"/>
      <c r="EM21" s="219"/>
      <c r="EN21" s="219"/>
      <c r="EO21" s="219"/>
      <c r="EP21" s="219"/>
      <c r="EQ21" s="219"/>
      <c r="ER21" s="219"/>
      <c r="ES21" s="219"/>
      <c r="ET21" s="219"/>
      <c r="EU21" s="219"/>
      <c r="EV21" s="219"/>
      <c r="EW21" s="219"/>
      <c r="EX21" s="219"/>
      <c r="EY21" s="219"/>
      <c r="EZ21" s="219"/>
      <c r="FA21" s="219"/>
      <c r="FB21" s="219"/>
      <c r="FC21" s="219"/>
      <c r="FD21" s="219"/>
      <c r="FE21" s="219"/>
      <c r="FF21" s="219"/>
      <c r="FG21" s="219"/>
      <c r="FH21" s="219"/>
      <c r="FI21" s="219"/>
      <c r="FJ21" s="219"/>
      <c r="FK21" s="219"/>
      <c r="FL21" s="219"/>
      <c r="FM21" s="219"/>
      <c r="FN21" s="219"/>
      <c r="FO21" s="219"/>
      <c r="FP21" s="219"/>
      <c r="FQ21" s="219"/>
      <c r="FR21" s="219"/>
      <c r="FS21" s="219"/>
      <c r="FT21" s="219"/>
      <c r="FU21" s="219"/>
      <c r="FV21" s="219"/>
      <c r="FW21" s="219"/>
      <c r="FX21" s="219"/>
      <c r="FY21" s="219"/>
      <c r="FZ21" s="219"/>
      <c r="GA21" s="219"/>
      <c r="GB21" s="219"/>
      <c r="GC21" s="219"/>
      <c r="GD21" s="219"/>
      <c r="GE21" s="219"/>
      <c r="GF21" s="219"/>
      <c r="GG21" s="219"/>
      <c r="GH21" s="219"/>
      <c r="GI21" s="219"/>
      <c r="GJ21" s="219"/>
      <c r="GK21" s="219"/>
      <c r="GL21" s="219"/>
      <c r="GM21" s="219"/>
      <c r="GN21" s="219"/>
      <c r="GO21" s="219"/>
      <c r="GP21" s="219"/>
      <c r="GQ21" s="219"/>
      <c r="GR21" s="219"/>
      <c r="GS21" s="219"/>
      <c r="GT21" s="219"/>
      <c r="GU21" s="219"/>
      <c r="GV21" s="219"/>
      <c r="GW21" s="219"/>
      <c r="GX21" s="219"/>
      <c r="GY21" s="219"/>
      <c r="GZ21" s="219"/>
      <c r="HA21" s="219"/>
      <c r="HB21" s="219"/>
      <c r="HC21" s="219"/>
      <c r="HD21" s="219"/>
      <c r="HE21" s="219"/>
      <c r="HF21" s="219"/>
      <c r="HG21" s="219"/>
      <c r="HH21" s="219"/>
      <c r="HI21" s="219"/>
      <c r="HJ21" s="219"/>
      <c r="HK21" s="219"/>
      <c r="HL21" s="219"/>
      <c r="HM21" s="219"/>
      <c r="HN21" s="219"/>
      <c r="HO21" s="219"/>
      <c r="HP21" s="219"/>
      <c r="HQ21" s="219"/>
      <c r="HR21" s="219"/>
      <c r="HS21" s="219"/>
      <c r="HT21" s="219"/>
      <c r="HU21" s="219"/>
      <c r="HV21" s="219"/>
      <c r="HW21" s="219"/>
      <c r="HX21" s="219"/>
      <c r="HY21" s="219"/>
      <c r="HZ21" s="219"/>
      <c r="IA21" s="219"/>
      <c r="IB21" s="219"/>
      <c r="IC21" s="219"/>
      <c r="ID21" s="219"/>
      <c r="IE21" s="219"/>
      <c r="IF21" s="219"/>
      <c r="IG21" s="219"/>
      <c r="IH21" s="219"/>
      <c r="II21" s="219"/>
      <c r="IJ21" s="219"/>
      <c r="IK21" s="219"/>
      <c r="IL21" s="219"/>
      <c r="IM21" s="219"/>
      <c r="IN21" s="219"/>
      <c r="IO21" s="219"/>
      <c r="IP21" s="219"/>
      <c r="IQ21" s="219"/>
      <c r="IR21" s="219"/>
      <c r="IS21" s="219"/>
      <c r="IT21" s="219"/>
      <c r="IU21" s="219"/>
      <c r="IV21" s="219"/>
      <c r="IW21" s="219"/>
      <c r="IX21" s="219"/>
      <c r="IY21" s="219"/>
      <c r="IZ21" s="219"/>
      <c r="JA21" s="219"/>
      <c r="JB21" s="219"/>
      <c r="JC21" s="219"/>
      <c r="JD21" s="219"/>
      <c r="JE21" s="219"/>
      <c r="JF21" s="219"/>
      <c r="JG21" s="219"/>
      <c r="JH21" s="219"/>
    </row>
    <row r="22" spans="1:268" s="220" customFormat="1" ht="18" customHeight="1">
      <c r="A22" s="214" t="s">
        <v>222</v>
      </c>
      <c r="B22" s="221"/>
      <c r="C22" s="216">
        <v>1566</v>
      </c>
      <c r="D22" s="216">
        <v>1050</v>
      </c>
      <c r="E22" s="216">
        <v>1446</v>
      </c>
      <c r="F22" s="216">
        <v>0</v>
      </c>
      <c r="G22" s="216">
        <v>1589</v>
      </c>
      <c r="H22" s="216">
        <v>0</v>
      </c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>
        <v>194</v>
      </c>
      <c r="AX22" s="216">
        <v>0</v>
      </c>
      <c r="AY22" s="216"/>
      <c r="AZ22" s="216"/>
      <c r="BA22" s="216">
        <v>979</v>
      </c>
      <c r="BB22" s="216">
        <v>0</v>
      </c>
      <c r="BC22" s="217"/>
      <c r="BD22" s="217"/>
      <c r="BE22" s="216"/>
      <c r="BF22" s="216"/>
      <c r="BG22" s="216"/>
      <c r="BH22" s="216"/>
      <c r="BI22" s="216"/>
      <c r="BJ22" s="216"/>
      <c r="BK22" s="217"/>
      <c r="BL22" s="217"/>
      <c r="BM22" s="216"/>
      <c r="BN22" s="216"/>
      <c r="BO22" s="216"/>
      <c r="BP22" s="216"/>
      <c r="BQ22" s="217"/>
      <c r="BR22" s="217"/>
      <c r="BS22" s="216"/>
      <c r="BT22" s="216"/>
      <c r="BU22" s="216"/>
      <c r="BV22" s="216"/>
      <c r="BW22" s="217"/>
      <c r="BX22" s="216"/>
      <c r="BY22" s="216"/>
      <c r="BZ22" s="216"/>
      <c r="CA22" s="216"/>
      <c r="CB22" s="216"/>
      <c r="CC22" s="217"/>
      <c r="CD22" s="216"/>
      <c r="CE22" s="216"/>
      <c r="CF22" s="216"/>
      <c r="CG22" s="216"/>
      <c r="CH22" s="216"/>
      <c r="CI22" s="217"/>
      <c r="CJ22" s="216"/>
      <c r="CK22" s="216"/>
      <c r="CL22" s="216"/>
      <c r="CM22" s="216"/>
      <c r="CN22" s="216"/>
      <c r="CO22" s="217"/>
      <c r="CP22" s="216"/>
      <c r="CQ22" s="216"/>
      <c r="CR22" s="216"/>
      <c r="CS22" s="216"/>
      <c r="CT22" s="216"/>
      <c r="CU22" s="217"/>
      <c r="CV22" s="216"/>
      <c r="CW22" s="216"/>
      <c r="CX22" s="216"/>
      <c r="CY22" s="216"/>
      <c r="CZ22" s="216"/>
      <c r="DA22" s="217"/>
      <c r="DB22" s="216"/>
      <c r="DC22" s="216"/>
      <c r="DD22" s="216"/>
      <c r="DE22" s="216"/>
      <c r="DF22" s="216"/>
      <c r="DG22" s="217"/>
      <c r="DH22" s="216"/>
      <c r="DI22" s="216"/>
      <c r="DJ22" s="216"/>
      <c r="DK22" s="216">
        <v>249</v>
      </c>
      <c r="DL22" s="216">
        <v>0</v>
      </c>
      <c r="DM22" s="217">
        <f t="shared" si="57"/>
        <v>1.2835051546391754</v>
      </c>
      <c r="DN22" s="217">
        <f t="shared" si="58"/>
        <v>1</v>
      </c>
      <c r="DO22" s="216"/>
      <c r="DP22" s="216"/>
      <c r="DQ22" s="216"/>
      <c r="DR22" s="216"/>
      <c r="DS22" s="216">
        <v>979</v>
      </c>
      <c r="DT22" s="216">
        <v>0</v>
      </c>
      <c r="DU22" s="135">
        <f t="shared" si="54"/>
        <v>1</v>
      </c>
      <c r="DV22" s="230" t="s">
        <v>34</v>
      </c>
      <c r="DW22" s="135">
        <f t="shared" si="55"/>
        <v>0.61611076148521082</v>
      </c>
      <c r="DX22" s="251" t="s">
        <v>34</v>
      </c>
      <c r="DY22" s="218"/>
      <c r="DZ22" s="218"/>
      <c r="EA22" s="218"/>
      <c r="EB22" s="218"/>
      <c r="EC22" s="218"/>
      <c r="ED22" s="218"/>
      <c r="EE22" s="218"/>
      <c r="EF22" s="218"/>
      <c r="EG22" s="218"/>
      <c r="EH22" s="218"/>
      <c r="EI22" s="218"/>
      <c r="EJ22" s="218"/>
      <c r="EK22" s="219"/>
      <c r="EL22" s="219"/>
      <c r="EM22" s="219"/>
      <c r="EN22" s="219"/>
      <c r="EO22" s="219"/>
      <c r="EP22" s="219"/>
      <c r="EQ22" s="219"/>
      <c r="ER22" s="219"/>
      <c r="ES22" s="219"/>
      <c r="ET22" s="219"/>
      <c r="EU22" s="219"/>
      <c r="EV22" s="219"/>
      <c r="EW22" s="219"/>
      <c r="EX22" s="219"/>
      <c r="EY22" s="219"/>
      <c r="EZ22" s="219"/>
      <c r="FA22" s="219"/>
      <c r="FB22" s="219"/>
      <c r="FC22" s="219"/>
      <c r="FD22" s="219"/>
      <c r="FE22" s="219"/>
      <c r="FF22" s="219"/>
      <c r="FG22" s="219"/>
      <c r="FH22" s="219"/>
      <c r="FI22" s="219"/>
      <c r="FJ22" s="219"/>
      <c r="FK22" s="219"/>
      <c r="FL22" s="219"/>
      <c r="FM22" s="219"/>
      <c r="FN22" s="219"/>
      <c r="FO22" s="219"/>
      <c r="FP22" s="219"/>
      <c r="FQ22" s="219"/>
      <c r="FR22" s="219"/>
      <c r="FS22" s="219"/>
      <c r="FT22" s="219"/>
      <c r="FU22" s="219"/>
      <c r="FV22" s="219"/>
      <c r="FW22" s="219"/>
      <c r="FX22" s="219"/>
      <c r="FY22" s="219"/>
      <c r="FZ22" s="219"/>
      <c r="GA22" s="219"/>
      <c r="GB22" s="219"/>
      <c r="GC22" s="219"/>
      <c r="GD22" s="219"/>
      <c r="GE22" s="219"/>
      <c r="GF22" s="219"/>
      <c r="GG22" s="219"/>
      <c r="GH22" s="219"/>
      <c r="GI22" s="219"/>
      <c r="GJ22" s="219"/>
      <c r="GK22" s="219"/>
      <c r="GL22" s="219"/>
      <c r="GM22" s="219"/>
      <c r="GN22" s="219"/>
      <c r="GO22" s="219"/>
      <c r="GP22" s="219"/>
      <c r="GQ22" s="219"/>
      <c r="GR22" s="219"/>
      <c r="GS22" s="219"/>
      <c r="GT22" s="219"/>
      <c r="GU22" s="219"/>
      <c r="GV22" s="219"/>
      <c r="GW22" s="219"/>
      <c r="GX22" s="219"/>
      <c r="GY22" s="219"/>
      <c r="GZ22" s="219"/>
      <c r="HA22" s="219"/>
      <c r="HB22" s="219"/>
      <c r="HC22" s="219"/>
      <c r="HD22" s="219"/>
      <c r="HE22" s="219"/>
      <c r="HF22" s="219"/>
      <c r="HG22" s="219"/>
      <c r="HH22" s="219"/>
      <c r="HI22" s="219"/>
      <c r="HJ22" s="219"/>
      <c r="HK22" s="219"/>
      <c r="HL22" s="219"/>
      <c r="HM22" s="219"/>
      <c r="HN22" s="219"/>
      <c r="HO22" s="219"/>
      <c r="HP22" s="219"/>
      <c r="HQ22" s="219"/>
      <c r="HR22" s="219"/>
      <c r="HS22" s="219"/>
      <c r="HT22" s="219"/>
      <c r="HU22" s="219"/>
      <c r="HV22" s="219"/>
      <c r="HW22" s="219"/>
      <c r="HX22" s="219"/>
      <c r="HY22" s="219"/>
      <c r="HZ22" s="219"/>
      <c r="IA22" s="219"/>
      <c r="IB22" s="219"/>
      <c r="IC22" s="219"/>
      <c r="ID22" s="219"/>
      <c r="IE22" s="219"/>
      <c r="IF22" s="219"/>
      <c r="IG22" s="219"/>
      <c r="IH22" s="219"/>
      <c r="II22" s="219"/>
      <c r="IJ22" s="219"/>
      <c r="IK22" s="219"/>
      <c r="IL22" s="219"/>
      <c r="IM22" s="219"/>
      <c r="IN22" s="219"/>
      <c r="IO22" s="219"/>
      <c r="IP22" s="219"/>
      <c r="IQ22" s="219"/>
      <c r="IR22" s="219"/>
      <c r="IS22" s="219"/>
      <c r="IT22" s="219"/>
      <c r="IU22" s="219"/>
      <c r="IV22" s="219"/>
      <c r="IW22" s="219"/>
      <c r="IX22" s="219"/>
      <c r="IY22" s="219"/>
      <c r="IZ22" s="219"/>
      <c r="JA22" s="219"/>
      <c r="JB22" s="219"/>
      <c r="JC22" s="219"/>
      <c r="JD22" s="219"/>
      <c r="JE22" s="219"/>
      <c r="JF22" s="219"/>
      <c r="JG22" s="219"/>
      <c r="JH22" s="219"/>
    </row>
    <row r="23" spans="1:268" s="62" customFormat="1" ht="33" customHeight="1">
      <c r="A23" s="361" t="s">
        <v>36</v>
      </c>
      <c r="B23" s="312"/>
      <c r="C23" s="134">
        <v>812</v>
      </c>
      <c r="D23" s="134">
        <v>812</v>
      </c>
      <c r="E23" s="134">
        <v>733</v>
      </c>
      <c r="F23" s="134">
        <v>733</v>
      </c>
      <c r="G23" s="134">
        <v>1375</v>
      </c>
      <c r="H23" s="134">
        <v>1375</v>
      </c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>
        <v>679</v>
      </c>
      <c r="AX23" s="134">
        <v>679</v>
      </c>
      <c r="AY23" s="134"/>
      <c r="AZ23" s="134"/>
      <c r="BA23" s="134">
        <v>2500</v>
      </c>
      <c r="BB23" s="134">
        <v>2500</v>
      </c>
      <c r="BC23" s="135">
        <f t="shared" si="28"/>
        <v>0.81818181818181812</v>
      </c>
      <c r="BD23" s="135">
        <f t="shared" si="29"/>
        <v>0.81818181818181812</v>
      </c>
      <c r="BE23" s="134"/>
      <c r="BF23" s="134"/>
      <c r="BG23" s="134">
        <f>'бюджет округа (района)'!AD17+'бюджеты поселений'!AD17</f>
        <v>0</v>
      </c>
      <c r="BH23" s="134">
        <f>'бюджет округа (района)'!AD17</f>
        <v>0</v>
      </c>
      <c r="BI23" s="134">
        <f t="shared" si="30"/>
        <v>0</v>
      </c>
      <c r="BJ23" s="134">
        <f t="shared" ref="BJ23:BJ43" si="59">BF23+BH23</f>
        <v>0</v>
      </c>
      <c r="BK23" s="135">
        <f t="shared" si="3"/>
        <v>1</v>
      </c>
      <c r="BL23" s="135">
        <f t="shared" si="4"/>
        <v>1</v>
      </c>
      <c r="BM23" s="134">
        <f>'бюджет округа (района)'!AG17+'бюджеты поселений'!AG17</f>
        <v>0</v>
      </c>
      <c r="BN23" s="134">
        <f>'бюджет округа (района)'!AG17</f>
        <v>0</v>
      </c>
      <c r="BO23" s="134">
        <f t="shared" si="32"/>
        <v>0</v>
      </c>
      <c r="BP23" s="134">
        <f t="shared" ref="BP23:BP43" si="60">BJ23+BN23</f>
        <v>0</v>
      </c>
      <c r="BQ23" s="135">
        <f t="shared" si="5"/>
        <v>1</v>
      </c>
      <c r="BR23" s="135">
        <f t="shared" si="6"/>
        <v>1</v>
      </c>
      <c r="BS23" s="134">
        <f>'бюджет округа (района)'!AJ17+'бюджеты поселений'!AJ17</f>
        <v>0</v>
      </c>
      <c r="BT23" s="134">
        <f>'бюджет округа (района)'!AJ17</f>
        <v>0</v>
      </c>
      <c r="BU23" s="134">
        <f t="shared" si="34"/>
        <v>0</v>
      </c>
      <c r="BV23" s="134">
        <f t="shared" ref="BV23:BV43" si="61">BP23+BT23</f>
        <v>0</v>
      </c>
      <c r="BW23" s="135">
        <f t="shared" si="7"/>
        <v>1</v>
      </c>
      <c r="BX23" s="135">
        <f t="shared" si="8"/>
        <v>1</v>
      </c>
      <c r="BY23" s="134">
        <f>'бюджет округа (района)'!AM17+'бюджеты поселений'!AM17</f>
        <v>0</v>
      </c>
      <c r="BZ23" s="134">
        <f>'бюджет округа (района)'!AM17</f>
        <v>0</v>
      </c>
      <c r="CA23" s="134">
        <f t="shared" si="36"/>
        <v>0</v>
      </c>
      <c r="CB23" s="134">
        <f t="shared" ref="CB23:CB43" si="62">BV23+BZ23</f>
        <v>0</v>
      </c>
      <c r="CC23" s="135">
        <f t="shared" si="9"/>
        <v>1</v>
      </c>
      <c r="CD23" s="135">
        <f t="shared" si="10"/>
        <v>1</v>
      </c>
      <c r="CE23" s="134">
        <f>'бюджет округа (района)'!AP17+'бюджеты поселений'!AP17</f>
        <v>0</v>
      </c>
      <c r="CF23" s="134">
        <f>'бюджет округа (района)'!AP17</f>
        <v>0</v>
      </c>
      <c r="CG23" s="134">
        <f t="shared" si="38"/>
        <v>0</v>
      </c>
      <c r="CH23" s="134">
        <f t="shared" ref="CH23:CH43" si="63">CB23+CF23</f>
        <v>0</v>
      </c>
      <c r="CI23" s="135">
        <f t="shared" si="11"/>
        <v>1</v>
      </c>
      <c r="CJ23" s="135">
        <f t="shared" si="12"/>
        <v>1</v>
      </c>
      <c r="CK23" s="134">
        <f>'бюджет округа (района)'!AS17+'бюджеты поселений'!AS17</f>
        <v>0</v>
      </c>
      <c r="CL23" s="134">
        <f>'бюджет округа (района)'!AS17</f>
        <v>0</v>
      </c>
      <c r="CM23" s="134">
        <f t="shared" si="40"/>
        <v>0</v>
      </c>
      <c r="CN23" s="134">
        <f t="shared" ref="CN23:CN43" si="64">CH23+CL23</f>
        <v>0</v>
      </c>
      <c r="CO23" s="135">
        <f t="shared" si="13"/>
        <v>1</v>
      </c>
      <c r="CP23" s="135">
        <f t="shared" si="14"/>
        <v>1</v>
      </c>
      <c r="CQ23" s="134">
        <f>'бюджет округа (района)'!AV17+'бюджеты поселений'!AV17</f>
        <v>0</v>
      </c>
      <c r="CR23" s="134">
        <f>'бюджет округа (района)'!AV17</f>
        <v>0</v>
      </c>
      <c r="CS23" s="134">
        <f t="shared" si="42"/>
        <v>0</v>
      </c>
      <c r="CT23" s="134">
        <f t="shared" ref="CT23:CT43" si="65">CN23+CR23</f>
        <v>0</v>
      </c>
      <c r="CU23" s="135">
        <f t="shared" si="15"/>
        <v>1</v>
      </c>
      <c r="CV23" s="135">
        <f t="shared" si="16"/>
        <v>1</v>
      </c>
      <c r="CW23" s="134">
        <f>'бюджет округа (района)'!AY17+'бюджеты поселений'!AY17</f>
        <v>0</v>
      </c>
      <c r="CX23" s="134">
        <f>'бюджет округа (района)'!AY17</f>
        <v>0</v>
      </c>
      <c r="CY23" s="134">
        <f t="shared" si="44"/>
        <v>0</v>
      </c>
      <c r="CZ23" s="134">
        <f t="shared" ref="CZ23:CZ43" si="66">CT23+CX23</f>
        <v>0</v>
      </c>
      <c r="DA23" s="135">
        <f t="shared" si="17"/>
        <v>1</v>
      </c>
      <c r="DB23" s="135">
        <f t="shared" si="18"/>
        <v>1</v>
      </c>
      <c r="DC23" s="134">
        <f>'бюджет округа (района)'!BB17+'бюджеты поселений'!BB17</f>
        <v>0</v>
      </c>
      <c r="DD23" s="134">
        <f>'бюджет округа (района)'!BB17</f>
        <v>0</v>
      </c>
      <c r="DE23" s="134">
        <f t="shared" si="46"/>
        <v>0</v>
      </c>
      <c r="DF23" s="134">
        <f t="shared" ref="DF23:DF43" si="67">CZ23+DD23</f>
        <v>0</v>
      </c>
      <c r="DG23" s="135">
        <f t="shared" si="19"/>
        <v>1</v>
      </c>
      <c r="DH23" s="135">
        <f t="shared" si="20"/>
        <v>1</v>
      </c>
      <c r="DI23" s="134">
        <f>'бюджет округа (района)'!BE17+'бюджеты поселений'!BE17</f>
        <v>0</v>
      </c>
      <c r="DJ23" s="134">
        <f>'бюджет округа (района)'!BE17</f>
        <v>0</v>
      </c>
      <c r="DK23" s="134">
        <v>1064</v>
      </c>
      <c r="DL23" s="134">
        <v>1064</v>
      </c>
      <c r="DM23" s="135">
        <f t="shared" si="26"/>
        <v>1.5670103092783505</v>
      </c>
      <c r="DN23" s="135">
        <f t="shared" si="27"/>
        <v>1.5670103092783505</v>
      </c>
      <c r="DO23" s="134">
        <f>'бюджет округа (района)'!BH17+'бюджеты поселений'!BH17</f>
        <v>0</v>
      </c>
      <c r="DP23" s="134">
        <f>'бюджет округа (района)'!BH17</f>
        <v>0</v>
      </c>
      <c r="DQ23" s="134">
        <f>'бюджет округа (района)'!BI17+'бюджеты поселений'!BI17</f>
        <v>0</v>
      </c>
      <c r="DR23" s="134">
        <f>'бюджет округа (района)'!BI17</f>
        <v>0</v>
      </c>
      <c r="DS23" s="134">
        <v>2000</v>
      </c>
      <c r="DT23" s="134">
        <v>2000</v>
      </c>
      <c r="DU23" s="135">
        <f t="shared" si="54"/>
        <v>0.8</v>
      </c>
      <c r="DV23" s="135">
        <f>IF($BA$10=0,1,DT23/$BB23)</f>
        <v>0.8</v>
      </c>
      <c r="DW23" s="135">
        <f t="shared" si="55"/>
        <v>1.4545454545454546</v>
      </c>
      <c r="DX23" s="197">
        <f>IF($G23=0,1,DT23/$H23)</f>
        <v>1.4545454545454546</v>
      </c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61" t="s">
        <v>37</v>
      </c>
      <c r="B24" s="312"/>
      <c r="C24" s="134">
        <v>2558</v>
      </c>
      <c r="D24" s="134">
        <v>2535</v>
      </c>
      <c r="E24" s="134">
        <v>3199</v>
      </c>
      <c r="F24" s="134">
        <v>3177</v>
      </c>
      <c r="G24" s="134">
        <v>3238</v>
      </c>
      <c r="H24" s="134">
        <v>3222</v>
      </c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>
        <v>1601</v>
      </c>
      <c r="AX24" s="134">
        <v>1592</v>
      </c>
      <c r="AY24" s="134"/>
      <c r="AZ24" s="134"/>
      <c r="BA24" s="134">
        <v>2881</v>
      </c>
      <c r="BB24" s="134">
        <v>2862</v>
      </c>
      <c r="BC24" s="135">
        <f t="shared" si="28"/>
        <v>-0.11025324274243364</v>
      </c>
      <c r="BD24" s="135">
        <f t="shared" si="29"/>
        <v>-0.11173184357541899</v>
      </c>
      <c r="BE24" s="134"/>
      <c r="BF24" s="134"/>
      <c r="BG24" s="134">
        <f>'бюджет округа (района)'!AD18+'бюджеты поселений'!AD18</f>
        <v>0</v>
      </c>
      <c r="BH24" s="134">
        <f>'бюджет округа (района)'!AD18</f>
        <v>0</v>
      </c>
      <c r="BI24" s="134">
        <f t="shared" si="30"/>
        <v>0</v>
      </c>
      <c r="BJ24" s="134">
        <f t="shared" si="59"/>
        <v>0</v>
      </c>
      <c r="BK24" s="135">
        <f t="shared" si="3"/>
        <v>1</v>
      </c>
      <c r="BL24" s="135">
        <f t="shared" si="4"/>
        <v>1</v>
      </c>
      <c r="BM24" s="134">
        <f>'бюджет округа (района)'!AG18+'бюджеты поселений'!AG18</f>
        <v>0</v>
      </c>
      <c r="BN24" s="134">
        <f>'бюджет округа (района)'!AG18</f>
        <v>0</v>
      </c>
      <c r="BO24" s="134">
        <f t="shared" si="32"/>
        <v>0</v>
      </c>
      <c r="BP24" s="134">
        <f t="shared" si="60"/>
        <v>0</v>
      </c>
      <c r="BQ24" s="135">
        <f t="shared" si="5"/>
        <v>1</v>
      </c>
      <c r="BR24" s="135">
        <f t="shared" si="6"/>
        <v>1</v>
      </c>
      <c r="BS24" s="134">
        <f>'бюджет округа (района)'!AJ18+'бюджеты поселений'!AJ18</f>
        <v>0</v>
      </c>
      <c r="BT24" s="134">
        <f>'бюджет округа (района)'!AJ18</f>
        <v>0</v>
      </c>
      <c r="BU24" s="134">
        <f t="shared" si="34"/>
        <v>0</v>
      </c>
      <c r="BV24" s="134">
        <f t="shared" si="61"/>
        <v>0</v>
      </c>
      <c r="BW24" s="135">
        <f t="shared" si="7"/>
        <v>1</v>
      </c>
      <c r="BX24" s="135">
        <f t="shared" si="8"/>
        <v>1</v>
      </c>
      <c r="BY24" s="134">
        <f>'бюджет округа (района)'!AM18+'бюджеты поселений'!AM18</f>
        <v>0</v>
      </c>
      <c r="BZ24" s="134">
        <f>'бюджет округа (района)'!AM18</f>
        <v>0</v>
      </c>
      <c r="CA24" s="134">
        <f t="shared" si="36"/>
        <v>0</v>
      </c>
      <c r="CB24" s="134">
        <f t="shared" si="62"/>
        <v>0</v>
      </c>
      <c r="CC24" s="135">
        <f t="shared" si="9"/>
        <v>1</v>
      </c>
      <c r="CD24" s="135">
        <f t="shared" si="10"/>
        <v>1</v>
      </c>
      <c r="CE24" s="134">
        <f>'бюджет округа (района)'!AP18+'бюджеты поселений'!AP18</f>
        <v>0</v>
      </c>
      <c r="CF24" s="134">
        <f>'бюджет округа (района)'!AP18</f>
        <v>0</v>
      </c>
      <c r="CG24" s="134">
        <f t="shared" si="38"/>
        <v>0</v>
      </c>
      <c r="CH24" s="134">
        <f t="shared" si="63"/>
        <v>0</v>
      </c>
      <c r="CI24" s="135">
        <f t="shared" si="11"/>
        <v>1</v>
      </c>
      <c r="CJ24" s="135">
        <f t="shared" si="12"/>
        <v>1</v>
      </c>
      <c r="CK24" s="134">
        <f>'бюджет округа (района)'!AS18+'бюджеты поселений'!AS18</f>
        <v>0</v>
      </c>
      <c r="CL24" s="134">
        <f>'бюджет округа (района)'!AS18</f>
        <v>0</v>
      </c>
      <c r="CM24" s="134">
        <f t="shared" si="40"/>
        <v>0</v>
      </c>
      <c r="CN24" s="134">
        <f t="shared" si="64"/>
        <v>0</v>
      </c>
      <c r="CO24" s="135">
        <f t="shared" si="13"/>
        <v>1</v>
      </c>
      <c r="CP24" s="135">
        <f t="shared" si="14"/>
        <v>1</v>
      </c>
      <c r="CQ24" s="134">
        <f>'бюджет округа (района)'!AV18+'бюджеты поселений'!AV18</f>
        <v>0</v>
      </c>
      <c r="CR24" s="134">
        <f>'бюджет округа (района)'!AV18</f>
        <v>0</v>
      </c>
      <c r="CS24" s="134">
        <f t="shared" si="42"/>
        <v>0</v>
      </c>
      <c r="CT24" s="134">
        <f t="shared" si="65"/>
        <v>0</v>
      </c>
      <c r="CU24" s="135">
        <f t="shared" si="15"/>
        <v>1</v>
      </c>
      <c r="CV24" s="135">
        <f t="shared" si="16"/>
        <v>1</v>
      </c>
      <c r="CW24" s="134">
        <f>'бюджет округа (района)'!AY18+'бюджеты поселений'!AY18</f>
        <v>0</v>
      </c>
      <c r="CX24" s="134">
        <f>'бюджет округа (района)'!AY18</f>
        <v>0</v>
      </c>
      <c r="CY24" s="134">
        <f t="shared" si="44"/>
        <v>0</v>
      </c>
      <c r="CZ24" s="134">
        <f t="shared" si="66"/>
        <v>0</v>
      </c>
      <c r="DA24" s="135">
        <f t="shared" si="17"/>
        <v>1</v>
      </c>
      <c r="DB24" s="135">
        <f t="shared" si="18"/>
        <v>1</v>
      </c>
      <c r="DC24" s="134">
        <f>'бюджет округа (района)'!BB18+'бюджеты поселений'!BB18</f>
        <v>0</v>
      </c>
      <c r="DD24" s="134">
        <f>'бюджет округа (района)'!BB18</f>
        <v>0</v>
      </c>
      <c r="DE24" s="134">
        <f t="shared" si="46"/>
        <v>0</v>
      </c>
      <c r="DF24" s="134">
        <f t="shared" si="67"/>
        <v>0</v>
      </c>
      <c r="DG24" s="135">
        <f t="shared" si="19"/>
        <v>1</v>
      </c>
      <c r="DH24" s="135">
        <f t="shared" si="20"/>
        <v>1</v>
      </c>
      <c r="DI24" s="134">
        <f>'бюджет округа (района)'!BE18+'бюджеты поселений'!BE18</f>
        <v>0</v>
      </c>
      <c r="DJ24" s="134">
        <f>'бюджет округа (района)'!BE18</f>
        <v>0</v>
      </c>
      <c r="DK24" s="134">
        <v>1533</v>
      </c>
      <c r="DL24" s="134">
        <v>1527</v>
      </c>
      <c r="DM24" s="135">
        <f t="shared" si="26"/>
        <v>0.95752654590880704</v>
      </c>
      <c r="DN24" s="135">
        <f t="shared" si="27"/>
        <v>0.95917085427135673</v>
      </c>
      <c r="DO24" s="134">
        <f>'бюджет округа (района)'!BH18+'бюджеты поселений'!BH18</f>
        <v>0</v>
      </c>
      <c r="DP24" s="134">
        <f>'бюджет округа (района)'!BH18</f>
        <v>0</v>
      </c>
      <c r="DQ24" s="134">
        <f>'бюджет округа (района)'!BI18+'бюджеты поселений'!BI18</f>
        <v>0</v>
      </c>
      <c r="DR24" s="134">
        <f>'бюджет округа (района)'!BI18</f>
        <v>0</v>
      </c>
      <c r="DS24" s="134">
        <v>2881</v>
      </c>
      <c r="DT24" s="134">
        <v>2862</v>
      </c>
      <c r="DU24" s="135">
        <f t="shared" si="54"/>
        <v>1</v>
      </c>
      <c r="DV24" s="135">
        <f>IF($BA$10=0,1,DT24/$BB24)</f>
        <v>1</v>
      </c>
      <c r="DW24" s="217">
        <f t="shared" ref="DW24" si="68">IF($G24=0,1,DS24/$G24)</f>
        <v>0.88974675725756636</v>
      </c>
      <c r="DX24" s="250">
        <f t="shared" ref="DX24" si="69">IF($G24=0,1,DT24/$G24)</f>
        <v>0.88387893761581227</v>
      </c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21.6" customHeight="1">
      <c r="A25" s="361" t="s">
        <v>38</v>
      </c>
      <c r="B25" s="312"/>
      <c r="C25" s="134">
        <v>9989</v>
      </c>
      <c r="D25" s="134">
        <v>0</v>
      </c>
      <c r="E25" s="134">
        <v>9474</v>
      </c>
      <c r="F25" s="134">
        <v>0</v>
      </c>
      <c r="G25" s="134">
        <v>10355</v>
      </c>
      <c r="H25" s="134">
        <v>0</v>
      </c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>
        <v>4780</v>
      </c>
      <c r="AX25" s="134">
        <v>0</v>
      </c>
      <c r="AY25" s="134"/>
      <c r="AZ25" s="134"/>
      <c r="BA25" s="134">
        <v>10960</v>
      </c>
      <c r="BB25" s="134">
        <v>0</v>
      </c>
      <c r="BC25" s="135">
        <f t="shared" si="28"/>
        <v>5.8425881216803477E-2</v>
      </c>
      <c r="BD25" s="135">
        <f t="shared" si="29"/>
        <v>1</v>
      </c>
      <c r="BE25" s="134"/>
      <c r="BF25" s="134"/>
      <c r="BG25" s="134">
        <f>'бюджет округа (района)'!AD19+'бюджеты поселений'!AD19</f>
        <v>0</v>
      </c>
      <c r="BH25" s="134">
        <f>'бюджет округа (района)'!AD19</f>
        <v>0</v>
      </c>
      <c r="BI25" s="134">
        <f t="shared" si="30"/>
        <v>0</v>
      </c>
      <c r="BJ25" s="134">
        <f t="shared" si="59"/>
        <v>0</v>
      </c>
      <c r="BK25" s="135">
        <f t="shared" si="3"/>
        <v>1</v>
      </c>
      <c r="BL25" s="135">
        <f t="shared" si="4"/>
        <v>1</v>
      </c>
      <c r="BM25" s="134">
        <f>'бюджет округа (района)'!AG19+'бюджеты поселений'!AG19</f>
        <v>0</v>
      </c>
      <c r="BN25" s="134">
        <f>'бюджет округа (района)'!AG19</f>
        <v>0</v>
      </c>
      <c r="BO25" s="134">
        <f t="shared" si="32"/>
        <v>0</v>
      </c>
      <c r="BP25" s="134">
        <f t="shared" si="60"/>
        <v>0</v>
      </c>
      <c r="BQ25" s="135">
        <f t="shared" si="5"/>
        <v>1</v>
      </c>
      <c r="BR25" s="135">
        <f t="shared" si="6"/>
        <v>1</v>
      </c>
      <c r="BS25" s="134">
        <f>'бюджет округа (района)'!AJ19+'бюджеты поселений'!AJ19</f>
        <v>0</v>
      </c>
      <c r="BT25" s="134">
        <f>'бюджет округа (района)'!AJ19</f>
        <v>0</v>
      </c>
      <c r="BU25" s="134">
        <f t="shared" si="34"/>
        <v>0</v>
      </c>
      <c r="BV25" s="134">
        <f t="shared" si="61"/>
        <v>0</v>
      </c>
      <c r="BW25" s="135">
        <f t="shared" si="7"/>
        <v>1</v>
      </c>
      <c r="BX25" s="135">
        <f t="shared" si="8"/>
        <v>1</v>
      </c>
      <c r="BY25" s="134">
        <f>'бюджет округа (района)'!AM19+'бюджеты поселений'!AM19</f>
        <v>0</v>
      </c>
      <c r="BZ25" s="134">
        <f>'бюджет округа (района)'!AM19</f>
        <v>0</v>
      </c>
      <c r="CA25" s="134">
        <f t="shared" si="36"/>
        <v>0</v>
      </c>
      <c r="CB25" s="134">
        <f t="shared" si="62"/>
        <v>0</v>
      </c>
      <c r="CC25" s="135">
        <f t="shared" si="9"/>
        <v>1</v>
      </c>
      <c r="CD25" s="135">
        <f t="shared" si="10"/>
        <v>1</v>
      </c>
      <c r="CE25" s="134">
        <f>'бюджет округа (района)'!AP19+'бюджеты поселений'!AP19</f>
        <v>0</v>
      </c>
      <c r="CF25" s="134">
        <f>'бюджет округа (района)'!AP19</f>
        <v>0</v>
      </c>
      <c r="CG25" s="134">
        <f t="shared" si="38"/>
        <v>0</v>
      </c>
      <c r="CH25" s="134">
        <f t="shared" si="63"/>
        <v>0</v>
      </c>
      <c r="CI25" s="135">
        <f t="shared" si="11"/>
        <v>1</v>
      </c>
      <c r="CJ25" s="135">
        <f t="shared" si="12"/>
        <v>1</v>
      </c>
      <c r="CK25" s="134">
        <f>'бюджет округа (района)'!AS19+'бюджеты поселений'!AS19</f>
        <v>0</v>
      </c>
      <c r="CL25" s="134">
        <f>'бюджет округа (района)'!AS19</f>
        <v>0</v>
      </c>
      <c r="CM25" s="134">
        <f t="shared" si="40"/>
        <v>0</v>
      </c>
      <c r="CN25" s="134">
        <f t="shared" si="64"/>
        <v>0</v>
      </c>
      <c r="CO25" s="135">
        <f t="shared" si="13"/>
        <v>1</v>
      </c>
      <c r="CP25" s="135">
        <f t="shared" si="14"/>
        <v>1</v>
      </c>
      <c r="CQ25" s="134">
        <f>'бюджет округа (района)'!AV19+'бюджеты поселений'!AV19</f>
        <v>0</v>
      </c>
      <c r="CR25" s="134">
        <f>'бюджет округа (района)'!AV19</f>
        <v>0</v>
      </c>
      <c r="CS25" s="134">
        <f t="shared" si="42"/>
        <v>0</v>
      </c>
      <c r="CT25" s="134">
        <f t="shared" si="65"/>
        <v>0</v>
      </c>
      <c r="CU25" s="135">
        <f t="shared" si="15"/>
        <v>1</v>
      </c>
      <c r="CV25" s="135">
        <f t="shared" si="16"/>
        <v>1</v>
      </c>
      <c r="CW25" s="134">
        <f>'бюджет округа (района)'!AY19+'бюджеты поселений'!AY19</f>
        <v>0</v>
      </c>
      <c r="CX25" s="134">
        <f>'бюджет округа (района)'!AY19</f>
        <v>0</v>
      </c>
      <c r="CY25" s="134">
        <f t="shared" si="44"/>
        <v>0</v>
      </c>
      <c r="CZ25" s="134">
        <f t="shared" si="66"/>
        <v>0</v>
      </c>
      <c r="DA25" s="135">
        <f t="shared" si="17"/>
        <v>1</v>
      </c>
      <c r="DB25" s="135">
        <f t="shared" si="18"/>
        <v>1</v>
      </c>
      <c r="DC25" s="134">
        <f>'бюджет округа (района)'!BB19+'бюджеты поселений'!BB19</f>
        <v>0</v>
      </c>
      <c r="DD25" s="134">
        <f>'бюджет округа (района)'!BB19</f>
        <v>0</v>
      </c>
      <c r="DE25" s="134">
        <f t="shared" si="46"/>
        <v>0</v>
      </c>
      <c r="DF25" s="134">
        <f t="shared" si="67"/>
        <v>0</v>
      </c>
      <c r="DG25" s="135">
        <f t="shared" si="19"/>
        <v>1</v>
      </c>
      <c r="DH25" s="135">
        <f t="shared" si="20"/>
        <v>1</v>
      </c>
      <c r="DI25" s="134">
        <f>'бюджет округа (района)'!BE19+'бюджеты поселений'!BE19</f>
        <v>0</v>
      </c>
      <c r="DJ25" s="134">
        <f>'бюджет округа (района)'!BE19</f>
        <v>0</v>
      </c>
      <c r="DK25" s="134">
        <v>5935</v>
      </c>
      <c r="DL25" s="134">
        <v>0</v>
      </c>
      <c r="DM25" s="135">
        <f t="shared" si="26"/>
        <v>1.24163179916318</v>
      </c>
      <c r="DN25" s="135">
        <f t="shared" si="27"/>
        <v>1</v>
      </c>
      <c r="DO25" s="134">
        <f>'бюджет округа (района)'!BH19+'бюджеты поселений'!BH19</f>
        <v>0</v>
      </c>
      <c r="DP25" s="134">
        <f>'бюджет округа (района)'!BH19</f>
        <v>0</v>
      </c>
      <c r="DQ25" s="134">
        <f>'бюджет округа (района)'!BI19+'бюджеты поселений'!BI19</f>
        <v>0</v>
      </c>
      <c r="DR25" s="134">
        <f>'бюджет округа (района)'!BI19</f>
        <v>0</v>
      </c>
      <c r="DS25" s="134">
        <v>10960</v>
      </c>
      <c r="DT25" s="134">
        <v>0</v>
      </c>
      <c r="DU25" s="135">
        <f t="shared" si="54"/>
        <v>1</v>
      </c>
      <c r="DV25" s="230" t="s">
        <v>34</v>
      </c>
      <c r="DW25" s="135">
        <f t="shared" ref="DW25:DW56" si="70">IF($G25=0,1,DS25/$G25)</f>
        <v>1.0584258812168035</v>
      </c>
      <c r="DX25" s="251" t="s">
        <v>34</v>
      </c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29.45" customHeight="1">
      <c r="A26" s="361" t="s">
        <v>224</v>
      </c>
      <c r="B26" s="312"/>
      <c r="C26" s="236">
        <f t="shared" ref="C26:J26" si="71">SUM(C27:C31)</f>
        <v>7964</v>
      </c>
      <c r="D26" s="236">
        <f t="shared" si="71"/>
        <v>4381</v>
      </c>
      <c r="E26" s="236">
        <f t="shared" si="71"/>
        <v>9822</v>
      </c>
      <c r="F26" s="236">
        <f t="shared" si="71"/>
        <v>4987</v>
      </c>
      <c r="G26" s="236">
        <f t="shared" si="71"/>
        <v>9639</v>
      </c>
      <c r="H26" s="236">
        <f t="shared" si="71"/>
        <v>4936</v>
      </c>
      <c r="I26" s="236">
        <f t="shared" si="71"/>
        <v>0</v>
      </c>
      <c r="J26" s="236">
        <f t="shared" si="71"/>
        <v>0</v>
      </c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>
        <f>SUM(AW27:AW31)</f>
        <v>4517</v>
      </c>
      <c r="AX26" s="236">
        <f>SUM(AX27:AX31)</f>
        <v>2298</v>
      </c>
      <c r="AY26" s="236"/>
      <c r="AZ26" s="236"/>
      <c r="BA26" s="236">
        <f>SUM(BA27:BA31)</f>
        <v>8115</v>
      </c>
      <c r="BB26" s="236">
        <f>SUM(BB27:BB31)</f>
        <v>3970</v>
      </c>
      <c r="BC26" s="236">
        <f>SUM(BC27:BC31)</f>
        <v>0</v>
      </c>
      <c r="BD26" s="236">
        <f>SUM(BD27:BD31)</f>
        <v>0</v>
      </c>
      <c r="BE26" s="236"/>
      <c r="BF26" s="236"/>
      <c r="BG26" s="236"/>
      <c r="BH26" s="236"/>
      <c r="BI26" s="236"/>
      <c r="BJ26" s="236"/>
      <c r="BK26" s="236"/>
      <c r="BL26" s="236"/>
      <c r="BM26" s="236"/>
      <c r="BN26" s="236"/>
      <c r="BO26" s="236"/>
      <c r="BP26" s="236"/>
      <c r="BQ26" s="236"/>
      <c r="BR26" s="236"/>
      <c r="BS26" s="236"/>
      <c r="BT26" s="236"/>
      <c r="BU26" s="236"/>
      <c r="BV26" s="236"/>
      <c r="BW26" s="236"/>
      <c r="BX26" s="236"/>
      <c r="BY26" s="236"/>
      <c r="BZ26" s="236"/>
      <c r="CA26" s="236"/>
      <c r="CB26" s="236"/>
      <c r="CC26" s="236"/>
      <c r="CD26" s="236"/>
      <c r="CE26" s="236"/>
      <c r="CF26" s="236"/>
      <c r="CG26" s="236"/>
      <c r="CH26" s="236"/>
      <c r="CI26" s="236"/>
      <c r="CJ26" s="236"/>
      <c r="CK26" s="236"/>
      <c r="CL26" s="236"/>
      <c r="CM26" s="236"/>
      <c r="CN26" s="236"/>
      <c r="CO26" s="236"/>
      <c r="CP26" s="236"/>
      <c r="CQ26" s="236">
        <f>SUM(CQ27:CQ31)</f>
        <v>0</v>
      </c>
      <c r="CR26" s="236">
        <f>SUM(CR27:CR31)</f>
        <v>0</v>
      </c>
      <c r="CS26" s="236"/>
      <c r="CT26" s="236"/>
      <c r="CU26" s="231"/>
      <c r="CV26" s="231"/>
      <c r="CW26" s="236"/>
      <c r="CX26" s="236"/>
      <c r="CY26" s="236"/>
      <c r="CZ26" s="236"/>
      <c r="DA26" s="231"/>
      <c r="DB26" s="231"/>
      <c r="DC26" s="236"/>
      <c r="DD26" s="236"/>
      <c r="DE26" s="236"/>
      <c r="DF26" s="236"/>
      <c r="DG26" s="231"/>
      <c r="DH26" s="231"/>
      <c r="DI26" s="236"/>
      <c r="DJ26" s="236"/>
      <c r="DK26" s="236">
        <f>SUM(DK27:DK31)</f>
        <v>3820</v>
      </c>
      <c r="DL26" s="236">
        <f>SUM(DL27:DL31)</f>
        <v>1790</v>
      </c>
      <c r="DM26" s="231">
        <f t="shared" si="26"/>
        <v>0.84569404471994691</v>
      </c>
      <c r="DN26" s="231">
        <f t="shared" si="27"/>
        <v>0.77893820713664053</v>
      </c>
      <c r="DO26" s="236">
        <f>'бюджет округа (района)'!BH20+'бюджеты поселений'!BH20</f>
        <v>0</v>
      </c>
      <c r="DP26" s="236">
        <f>'бюджет округа (района)'!BH20</f>
        <v>0</v>
      </c>
      <c r="DQ26" s="236">
        <f>'бюджет округа (района)'!BI20+'бюджеты поселений'!BI20</f>
        <v>0</v>
      </c>
      <c r="DR26" s="236">
        <f>'бюджет округа (района)'!BI20</f>
        <v>0</v>
      </c>
      <c r="DS26" s="236">
        <f>SUM(DS27:DS31)</f>
        <v>8115</v>
      </c>
      <c r="DT26" s="236">
        <f>SUM(DT27:DT31)</f>
        <v>3970</v>
      </c>
      <c r="DU26" s="231">
        <f t="shared" si="54"/>
        <v>1</v>
      </c>
      <c r="DV26" s="231">
        <f t="shared" ref="DV26:DV39" si="72">IF($BA$10=0,1,DT26/$BB26)</f>
        <v>1</v>
      </c>
      <c r="DW26" s="231">
        <f t="shared" si="70"/>
        <v>0.84189231248054774</v>
      </c>
      <c r="DX26" s="253">
        <f t="shared" ref="DX26:DX60" si="73">IF($G26=0,1,DT26/$H26)</f>
        <v>0.8042949756888168</v>
      </c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220" customFormat="1" ht="38.450000000000003" customHeight="1">
      <c r="A27" s="214" t="s">
        <v>225</v>
      </c>
      <c r="B27" s="221"/>
      <c r="C27" s="216">
        <v>2521</v>
      </c>
      <c r="D27" s="216">
        <v>1905</v>
      </c>
      <c r="E27" s="216">
        <v>3888</v>
      </c>
      <c r="F27" s="216">
        <v>2784</v>
      </c>
      <c r="G27" s="216">
        <v>3331</v>
      </c>
      <c r="H27" s="216">
        <v>2711</v>
      </c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>
        <v>1834</v>
      </c>
      <c r="AX27" s="216">
        <v>1476</v>
      </c>
      <c r="AY27" s="216"/>
      <c r="AZ27" s="216"/>
      <c r="BA27" s="216">
        <v>2990</v>
      </c>
      <c r="BB27" s="216">
        <v>2220</v>
      </c>
      <c r="BC27" s="217"/>
      <c r="BD27" s="217"/>
      <c r="BE27" s="216"/>
      <c r="BF27" s="216"/>
      <c r="BG27" s="216"/>
      <c r="BH27" s="216"/>
      <c r="BI27" s="216"/>
      <c r="BJ27" s="216"/>
      <c r="BK27" s="217"/>
      <c r="BL27" s="217"/>
      <c r="BM27" s="216"/>
      <c r="BN27" s="216"/>
      <c r="BO27" s="216"/>
      <c r="BP27" s="216"/>
      <c r="BQ27" s="217"/>
      <c r="BR27" s="217"/>
      <c r="BS27" s="216"/>
      <c r="BT27" s="216"/>
      <c r="BU27" s="216"/>
      <c r="BV27" s="216"/>
      <c r="BW27" s="217"/>
      <c r="BX27" s="217"/>
      <c r="BY27" s="216"/>
      <c r="BZ27" s="216"/>
      <c r="CA27" s="216"/>
      <c r="CB27" s="216"/>
      <c r="CC27" s="217"/>
      <c r="CD27" s="217"/>
      <c r="CE27" s="216"/>
      <c r="CF27" s="216"/>
      <c r="CG27" s="216"/>
      <c r="CH27" s="216"/>
      <c r="CI27" s="217"/>
      <c r="CJ27" s="217"/>
      <c r="CK27" s="216"/>
      <c r="CL27" s="216"/>
      <c r="CM27" s="216"/>
      <c r="CN27" s="216"/>
      <c r="CO27" s="217"/>
      <c r="CP27" s="217"/>
      <c r="CQ27" s="216"/>
      <c r="CR27" s="216"/>
      <c r="CS27" s="216"/>
      <c r="CT27" s="216"/>
      <c r="CU27" s="217"/>
      <c r="CV27" s="217"/>
      <c r="CW27" s="216"/>
      <c r="CX27" s="216"/>
      <c r="CY27" s="216"/>
      <c r="CZ27" s="216"/>
      <c r="DA27" s="217"/>
      <c r="DB27" s="217"/>
      <c r="DC27" s="216"/>
      <c r="DD27" s="216"/>
      <c r="DE27" s="216"/>
      <c r="DF27" s="216"/>
      <c r="DG27" s="217"/>
      <c r="DH27" s="217"/>
      <c r="DI27" s="216"/>
      <c r="DJ27" s="216"/>
      <c r="DK27" s="216">
        <v>1420</v>
      </c>
      <c r="DL27" s="216">
        <v>1087</v>
      </c>
      <c r="DM27" s="217">
        <f t="shared" ref="DM27:DM31" si="74">IF(AW27=0,1,DK27/AW27)</f>
        <v>0.77426390403489642</v>
      </c>
      <c r="DN27" s="217">
        <f t="shared" ref="DN27:DN31" si="75">IF(AX27=0,1,DL27/AX27)</f>
        <v>0.73644986449864502</v>
      </c>
      <c r="DO27" s="216"/>
      <c r="DP27" s="216"/>
      <c r="DQ27" s="216"/>
      <c r="DR27" s="216"/>
      <c r="DS27" s="216">
        <v>2990</v>
      </c>
      <c r="DT27" s="216">
        <v>2220</v>
      </c>
      <c r="DU27" s="135">
        <f t="shared" si="54"/>
        <v>1</v>
      </c>
      <c r="DV27" s="135">
        <f t="shared" si="72"/>
        <v>1</v>
      </c>
      <c r="DW27" s="135">
        <f t="shared" si="70"/>
        <v>0.89762833983788648</v>
      </c>
      <c r="DX27" s="197">
        <f t="shared" si="73"/>
        <v>0.81888601991884913</v>
      </c>
      <c r="DY27" s="218"/>
      <c r="DZ27" s="218"/>
      <c r="EA27" s="218"/>
      <c r="EB27" s="218"/>
      <c r="EC27" s="218"/>
      <c r="ED27" s="218"/>
      <c r="EE27" s="218"/>
      <c r="EF27" s="218"/>
      <c r="EG27" s="218"/>
      <c r="EH27" s="218"/>
      <c r="EI27" s="218"/>
      <c r="EJ27" s="218"/>
      <c r="EK27" s="219"/>
      <c r="EL27" s="219"/>
      <c r="EM27" s="219"/>
      <c r="EN27" s="219"/>
      <c r="EO27" s="219"/>
      <c r="EP27" s="219"/>
      <c r="EQ27" s="219"/>
      <c r="ER27" s="219"/>
      <c r="ES27" s="219"/>
      <c r="ET27" s="219"/>
      <c r="EU27" s="219"/>
      <c r="EV27" s="219"/>
      <c r="EW27" s="219"/>
      <c r="EX27" s="219"/>
      <c r="EY27" s="219"/>
      <c r="EZ27" s="219"/>
      <c r="FA27" s="219"/>
      <c r="FB27" s="219"/>
      <c r="FC27" s="219"/>
      <c r="FD27" s="219"/>
      <c r="FE27" s="219"/>
      <c r="FF27" s="219"/>
      <c r="FG27" s="219"/>
      <c r="FH27" s="219"/>
      <c r="FI27" s="219"/>
      <c r="FJ27" s="219"/>
      <c r="FK27" s="219"/>
      <c r="FL27" s="219"/>
      <c r="FM27" s="219"/>
      <c r="FN27" s="219"/>
      <c r="FO27" s="219"/>
      <c r="FP27" s="219"/>
      <c r="FQ27" s="219"/>
      <c r="FR27" s="219"/>
      <c r="FS27" s="219"/>
      <c r="FT27" s="219"/>
      <c r="FU27" s="219"/>
      <c r="FV27" s="219"/>
      <c r="FW27" s="219"/>
      <c r="FX27" s="219"/>
      <c r="FY27" s="219"/>
      <c r="FZ27" s="219"/>
      <c r="GA27" s="219"/>
      <c r="GB27" s="219"/>
      <c r="GC27" s="219"/>
      <c r="GD27" s="219"/>
      <c r="GE27" s="219"/>
      <c r="GF27" s="219"/>
      <c r="GG27" s="219"/>
      <c r="GH27" s="219"/>
      <c r="GI27" s="219"/>
      <c r="GJ27" s="219"/>
      <c r="GK27" s="219"/>
      <c r="GL27" s="219"/>
      <c r="GM27" s="219"/>
      <c r="GN27" s="219"/>
      <c r="GO27" s="219"/>
      <c r="GP27" s="219"/>
      <c r="GQ27" s="219"/>
      <c r="GR27" s="219"/>
      <c r="GS27" s="219"/>
      <c r="GT27" s="219"/>
      <c r="GU27" s="219"/>
      <c r="GV27" s="219"/>
      <c r="GW27" s="219"/>
      <c r="GX27" s="219"/>
      <c r="GY27" s="219"/>
      <c r="GZ27" s="219"/>
      <c r="HA27" s="219"/>
      <c r="HB27" s="219"/>
      <c r="HC27" s="219"/>
      <c r="HD27" s="219"/>
      <c r="HE27" s="219"/>
      <c r="HF27" s="219"/>
      <c r="HG27" s="219"/>
      <c r="HH27" s="219"/>
      <c r="HI27" s="219"/>
      <c r="HJ27" s="219"/>
      <c r="HK27" s="219"/>
      <c r="HL27" s="219"/>
      <c r="HM27" s="219"/>
      <c r="HN27" s="219"/>
      <c r="HO27" s="219"/>
      <c r="HP27" s="219"/>
      <c r="HQ27" s="219"/>
      <c r="HR27" s="219"/>
      <c r="HS27" s="219"/>
      <c r="HT27" s="219"/>
      <c r="HU27" s="219"/>
      <c r="HV27" s="219"/>
      <c r="HW27" s="219"/>
      <c r="HX27" s="219"/>
      <c r="HY27" s="219"/>
      <c r="HZ27" s="219"/>
      <c r="IA27" s="219"/>
      <c r="IB27" s="219"/>
      <c r="IC27" s="219"/>
      <c r="ID27" s="219"/>
      <c r="IE27" s="219"/>
      <c r="IF27" s="219"/>
      <c r="IG27" s="219"/>
      <c r="IH27" s="219"/>
      <c r="II27" s="219"/>
      <c r="IJ27" s="219"/>
      <c r="IK27" s="219"/>
      <c r="IL27" s="219"/>
      <c r="IM27" s="219"/>
      <c r="IN27" s="219"/>
      <c r="IO27" s="219"/>
      <c r="IP27" s="219"/>
      <c r="IQ27" s="219"/>
      <c r="IR27" s="219"/>
      <c r="IS27" s="219"/>
      <c r="IT27" s="219"/>
      <c r="IU27" s="219"/>
      <c r="IV27" s="219"/>
      <c r="IW27" s="219"/>
      <c r="IX27" s="219"/>
      <c r="IY27" s="219"/>
      <c r="IZ27" s="219"/>
      <c r="JA27" s="219"/>
      <c r="JB27" s="219"/>
      <c r="JC27" s="219"/>
      <c r="JD27" s="219"/>
      <c r="JE27" s="219"/>
      <c r="JF27" s="219"/>
      <c r="JG27" s="219"/>
      <c r="JH27" s="219"/>
    </row>
    <row r="28" spans="1:268" s="220" customFormat="1" ht="44.25" customHeight="1">
      <c r="A28" s="214" t="s">
        <v>226</v>
      </c>
      <c r="B28" s="221"/>
      <c r="C28" s="216">
        <v>377</v>
      </c>
      <c r="D28" s="216">
        <v>377</v>
      </c>
      <c r="E28" s="216">
        <v>670</v>
      </c>
      <c r="F28" s="216">
        <v>469</v>
      </c>
      <c r="G28" s="216">
        <v>598</v>
      </c>
      <c r="H28" s="216">
        <v>431</v>
      </c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>
        <v>235</v>
      </c>
      <c r="AX28" s="216">
        <v>188</v>
      </c>
      <c r="AY28" s="216"/>
      <c r="AZ28" s="216"/>
      <c r="BA28" s="216">
        <v>750</v>
      </c>
      <c r="BB28" s="216">
        <v>450</v>
      </c>
      <c r="BC28" s="217"/>
      <c r="BD28" s="217"/>
      <c r="BE28" s="216"/>
      <c r="BF28" s="216"/>
      <c r="BG28" s="216"/>
      <c r="BH28" s="216"/>
      <c r="BI28" s="216"/>
      <c r="BJ28" s="216"/>
      <c r="BK28" s="217"/>
      <c r="BL28" s="217"/>
      <c r="BM28" s="216"/>
      <c r="BN28" s="216"/>
      <c r="BO28" s="216"/>
      <c r="BP28" s="216"/>
      <c r="BQ28" s="217"/>
      <c r="BR28" s="217"/>
      <c r="BS28" s="216"/>
      <c r="BT28" s="216"/>
      <c r="BU28" s="216"/>
      <c r="BV28" s="216"/>
      <c r="BW28" s="217"/>
      <c r="BX28" s="217"/>
      <c r="BY28" s="216"/>
      <c r="BZ28" s="216"/>
      <c r="CA28" s="216"/>
      <c r="CB28" s="216"/>
      <c r="CC28" s="217"/>
      <c r="CD28" s="217"/>
      <c r="CE28" s="216"/>
      <c r="CF28" s="216"/>
      <c r="CG28" s="216"/>
      <c r="CH28" s="216"/>
      <c r="CI28" s="217"/>
      <c r="CJ28" s="217"/>
      <c r="CK28" s="216"/>
      <c r="CL28" s="216"/>
      <c r="CM28" s="216"/>
      <c r="CN28" s="216"/>
      <c r="CO28" s="217"/>
      <c r="CP28" s="217"/>
      <c r="CQ28" s="216"/>
      <c r="CR28" s="216"/>
      <c r="CS28" s="216"/>
      <c r="CT28" s="216"/>
      <c r="CU28" s="217"/>
      <c r="CV28" s="217"/>
      <c r="CW28" s="216"/>
      <c r="CX28" s="216"/>
      <c r="CY28" s="216"/>
      <c r="CZ28" s="216"/>
      <c r="DA28" s="217"/>
      <c r="DB28" s="217"/>
      <c r="DC28" s="216"/>
      <c r="DD28" s="216"/>
      <c r="DE28" s="216"/>
      <c r="DF28" s="216"/>
      <c r="DG28" s="217"/>
      <c r="DH28" s="217"/>
      <c r="DI28" s="216"/>
      <c r="DJ28" s="216"/>
      <c r="DK28" s="216">
        <v>235</v>
      </c>
      <c r="DL28" s="216">
        <v>198</v>
      </c>
      <c r="DM28" s="217">
        <f t="shared" si="74"/>
        <v>1</v>
      </c>
      <c r="DN28" s="217">
        <f t="shared" si="75"/>
        <v>1.053191489361702</v>
      </c>
      <c r="DO28" s="216"/>
      <c r="DP28" s="216"/>
      <c r="DQ28" s="216"/>
      <c r="DR28" s="216"/>
      <c r="DS28" s="216">
        <v>750</v>
      </c>
      <c r="DT28" s="216">
        <v>450</v>
      </c>
      <c r="DU28" s="135">
        <f t="shared" si="54"/>
        <v>1</v>
      </c>
      <c r="DV28" s="135">
        <f t="shared" si="72"/>
        <v>1</v>
      </c>
      <c r="DW28" s="135">
        <f t="shared" si="70"/>
        <v>1.254180602006689</v>
      </c>
      <c r="DX28" s="197">
        <f t="shared" si="73"/>
        <v>1.0440835266821347</v>
      </c>
      <c r="DY28" s="218"/>
      <c r="DZ28" s="218"/>
      <c r="EA28" s="218"/>
      <c r="EB28" s="218"/>
      <c r="EC28" s="218"/>
      <c r="ED28" s="218"/>
      <c r="EE28" s="218"/>
      <c r="EF28" s="218"/>
      <c r="EG28" s="218"/>
      <c r="EH28" s="218"/>
      <c r="EI28" s="218"/>
      <c r="EJ28" s="218"/>
      <c r="EK28" s="219"/>
      <c r="EL28" s="219"/>
      <c r="EM28" s="219"/>
      <c r="EN28" s="219"/>
      <c r="EO28" s="219"/>
      <c r="EP28" s="219"/>
      <c r="EQ28" s="219"/>
      <c r="ER28" s="219"/>
      <c r="ES28" s="219"/>
      <c r="ET28" s="219"/>
      <c r="EU28" s="219"/>
      <c r="EV28" s="219"/>
      <c r="EW28" s="219"/>
      <c r="EX28" s="219"/>
      <c r="EY28" s="219"/>
      <c r="EZ28" s="219"/>
      <c r="FA28" s="219"/>
      <c r="FB28" s="219"/>
      <c r="FC28" s="219"/>
      <c r="FD28" s="219"/>
      <c r="FE28" s="219"/>
      <c r="FF28" s="219"/>
      <c r="FG28" s="219"/>
      <c r="FH28" s="219"/>
      <c r="FI28" s="219"/>
      <c r="FJ28" s="219"/>
      <c r="FK28" s="219"/>
      <c r="FL28" s="219"/>
      <c r="FM28" s="219"/>
      <c r="FN28" s="219"/>
      <c r="FO28" s="219"/>
      <c r="FP28" s="219"/>
      <c r="FQ28" s="219"/>
      <c r="FR28" s="219"/>
      <c r="FS28" s="219"/>
      <c r="FT28" s="219"/>
      <c r="FU28" s="219"/>
      <c r="FV28" s="219"/>
      <c r="FW28" s="219"/>
      <c r="FX28" s="219"/>
      <c r="FY28" s="219"/>
      <c r="FZ28" s="219"/>
      <c r="GA28" s="219"/>
      <c r="GB28" s="219"/>
      <c r="GC28" s="219"/>
      <c r="GD28" s="219"/>
      <c r="GE28" s="219"/>
      <c r="GF28" s="219"/>
      <c r="GG28" s="219"/>
      <c r="GH28" s="219"/>
      <c r="GI28" s="219"/>
      <c r="GJ28" s="219"/>
      <c r="GK28" s="219"/>
      <c r="GL28" s="219"/>
      <c r="GM28" s="219"/>
      <c r="GN28" s="219"/>
      <c r="GO28" s="219"/>
      <c r="GP28" s="219"/>
      <c r="GQ28" s="219"/>
      <c r="GR28" s="219"/>
      <c r="GS28" s="219"/>
      <c r="GT28" s="219"/>
      <c r="GU28" s="219"/>
      <c r="GV28" s="219"/>
      <c r="GW28" s="219"/>
      <c r="GX28" s="219"/>
      <c r="GY28" s="219"/>
      <c r="GZ28" s="219"/>
      <c r="HA28" s="219"/>
      <c r="HB28" s="219"/>
      <c r="HC28" s="219"/>
      <c r="HD28" s="219"/>
      <c r="HE28" s="219"/>
      <c r="HF28" s="219"/>
      <c r="HG28" s="219"/>
      <c r="HH28" s="219"/>
      <c r="HI28" s="219"/>
      <c r="HJ28" s="219"/>
      <c r="HK28" s="219"/>
      <c r="HL28" s="219"/>
      <c r="HM28" s="219"/>
      <c r="HN28" s="219"/>
      <c r="HO28" s="219"/>
      <c r="HP28" s="219"/>
      <c r="HQ28" s="219"/>
      <c r="HR28" s="219"/>
      <c r="HS28" s="219"/>
      <c r="HT28" s="219"/>
      <c r="HU28" s="219"/>
      <c r="HV28" s="219"/>
      <c r="HW28" s="219"/>
      <c r="HX28" s="219"/>
      <c r="HY28" s="219"/>
      <c r="HZ28" s="219"/>
      <c r="IA28" s="219"/>
      <c r="IB28" s="219"/>
      <c r="IC28" s="219"/>
      <c r="ID28" s="219"/>
      <c r="IE28" s="219"/>
      <c r="IF28" s="219"/>
      <c r="IG28" s="219"/>
      <c r="IH28" s="219"/>
      <c r="II28" s="219"/>
      <c r="IJ28" s="219"/>
      <c r="IK28" s="219"/>
      <c r="IL28" s="219"/>
      <c r="IM28" s="219"/>
      <c r="IN28" s="219"/>
      <c r="IO28" s="219"/>
      <c r="IP28" s="219"/>
      <c r="IQ28" s="219"/>
      <c r="IR28" s="219"/>
      <c r="IS28" s="219"/>
      <c r="IT28" s="219"/>
      <c r="IU28" s="219"/>
      <c r="IV28" s="219"/>
      <c r="IW28" s="219"/>
      <c r="IX28" s="219"/>
      <c r="IY28" s="219"/>
      <c r="IZ28" s="219"/>
      <c r="JA28" s="219"/>
      <c r="JB28" s="219"/>
      <c r="JC28" s="219"/>
      <c r="JD28" s="219"/>
      <c r="JE28" s="219"/>
      <c r="JF28" s="219"/>
      <c r="JG28" s="219"/>
      <c r="JH28" s="219"/>
    </row>
    <row r="29" spans="1:268" s="220" customFormat="1" ht="36.6" customHeight="1">
      <c r="A29" s="214" t="s">
        <v>228</v>
      </c>
      <c r="B29" s="221"/>
      <c r="C29" s="216">
        <v>958</v>
      </c>
      <c r="D29" s="216">
        <v>475</v>
      </c>
      <c r="E29" s="216">
        <v>594</v>
      </c>
      <c r="F29" s="216">
        <v>162</v>
      </c>
      <c r="G29" s="216">
        <v>398</v>
      </c>
      <c r="H29" s="216">
        <v>81</v>
      </c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>
        <v>200</v>
      </c>
      <c r="AX29" s="216">
        <v>22</v>
      </c>
      <c r="AY29" s="216"/>
      <c r="AZ29" s="216"/>
      <c r="BA29" s="216">
        <v>450</v>
      </c>
      <c r="BB29" s="216">
        <v>80</v>
      </c>
      <c r="BC29" s="217"/>
      <c r="BD29" s="217"/>
      <c r="BE29" s="216"/>
      <c r="BF29" s="216"/>
      <c r="BG29" s="216"/>
      <c r="BH29" s="216"/>
      <c r="BI29" s="216"/>
      <c r="BJ29" s="216"/>
      <c r="BK29" s="217"/>
      <c r="BL29" s="217"/>
      <c r="BM29" s="216"/>
      <c r="BN29" s="216"/>
      <c r="BO29" s="216"/>
      <c r="BP29" s="216"/>
      <c r="BQ29" s="217"/>
      <c r="BR29" s="217"/>
      <c r="BS29" s="216"/>
      <c r="BT29" s="216"/>
      <c r="BU29" s="216"/>
      <c r="BV29" s="216"/>
      <c r="BW29" s="217"/>
      <c r="BX29" s="217"/>
      <c r="BY29" s="216"/>
      <c r="BZ29" s="216"/>
      <c r="CA29" s="216"/>
      <c r="CB29" s="216"/>
      <c r="CC29" s="217"/>
      <c r="CD29" s="217"/>
      <c r="CE29" s="216"/>
      <c r="CF29" s="216"/>
      <c r="CG29" s="216"/>
      <c r="CH29" s="216"/>
      <c r="CI29" s="217"/>
      <c r="CJ29" s="217"/>
      <c r="CK29" s="216"/>
      <c r="CL29" s="216"/>
      <c r="CM29" s="216"/>
      <c r="CN29" s="216"/>
      <c r="CO29" s="217"/>
      <c r="CP29" s="217"/>
      <c r="CQ29" s="216"/>
      <c r="CR29" s="216"/>
      <c r="CS29" s="216"/>
      <c r="CT29" s="216"/>
      <c r="CU29" s="217"/>
      <c r="CV29" s="217"/>
      <c r="CW29" s="216"/>
      <c r="CX29" s="216"/>
      <c r="CY29" s="216"/>
      <c r="CZ29" s="216"/>
      <c r="DA29" s="217"/>
      <c r="DB29" s="217"/>
      <c r="DC29" s="216"/>
      <c r="DD29" s="216"/>
      <c r="DE29" s="216"/>
      <c r="DF29" s="216"/>
      <c r="DG29" s="217"/>
      <c r="DH29" s="217"/>
      <c r="DI29" s="216"/>
      <c r="DJ29" s="216"/>
      <c r="DK29" s="216">
        <v>199</v>
      </c>
      <c r="DL29" s="216">
        <v>63</v>
      </c>
      <c r="DM29" s="217">
        <f t="shared" si="74"/>
        <v>0.995</v>
      </c>
      <c r="DN29" s="217">
        <f t="shared" si="75"/>
        <v>2.8636363636363638</v>
      </c>
      <c r="DO29" s="216"/>
      <c r="DP29" s="216"/>
      <c r="DQ29" s="216"/>
      <c r="DR29" s="216"/>
      <c r="DS29" s="216">
        <v>450</v>
      </c>
      <c r="DT29" s="216">
        <v>80</v>
      </c>
      <c r="DU29" s="135">
        <f t="shared" si="54"/>
        <v>1</v>
      </c>
      <c r="DV29" s="135">
        <f t="shared" si="72"/>
        <v>1</v>
      </c>
      <c r="DW29" s="135">
        <f t="shared" si="70"/>
        <v>1.1306532663316582</v>
      </c>
      <c r="DX29" s="197">
        <f t="shared" si="73"/>
        <v>0.98765432098765427</v>
      </c>
      <c r="DY29" s="218"/>
      <c r="DZ29" s="218"/>
      <c r="EA29" s="218"/>
      <c r="EB29" s="218"/>
      <c r="EC29" s="218"/>
      <c r="ED29" s="218"/>
      <c r="EE29" s="218"/>
      <c r="EF29" s="218"/>
      <c r="EG29" s="218"/>
      <c r="EH29" s="218"/>
      <c r="EI29" s="218"/>
      <c r="EJ29" s="218"/>
      <c r="EK29" s="219"/>
      <c r="EL29" s="219"/>
      <c r="EM29" s="219"/>
      <c r="EN29" s="219"/>
      <c r="EO29" s="219"/>
      <c r="EP29" s="219"/>
      <c r="EQ29" s="219"/>
      <c r="ER29" s="219"/>
      <c r="ES29" s="219"/>
      <c r="ET29" s="219"/>
      <c r="EU29" s="219"/>
      <c r="EV29" s="219"/>
      <c r="EW29" s="219"/>
      <c r="EX29" s="219"/>
      <c r="EY29" s="219"/>
      <c r="EZ29" s="219"/>
      <c r="FA29" s="219"/>
      <c r="FB29" s="219"/>
      <c r="FC29" s="219"/>
      <c r="FD29" s="219"/>
      <c r="FE29" s="219"/>
      <c r="FF29" s="219"/>
      <c r="FG29" s="219"/>
      <c r="FH29" s="219"/>
      <c r="FI29" s="219"/>
      <c r="FJ29" s="219"/>
      <c r="FK29" s="219"/>
      <c r="FL29" s="219"/>
      <c r="FM29" s="219"/>
      <c r="FN29" s="219"/>
      <c r="FO29" s="219"/>
      <c r="FP29" s="219"/>
      <c r="FQ29" s="219"/>
      <c r="FR29" s="219"/>
      <c r="FS29" s="219"/>
      <c r="FT29" s="219"/>
      <c r="FU29" s="219"/>
      <c r="FV29" s="219"/>
      <c r="FW29" s="219"/>
      <c r="FX29" s="219"/>
      <c r="FY29" s="219"/>
      <c r="FZ29" s="219"/>
      <c r="GA29" s="219"/>
      <c r="GB29" s="219"/>
      <c r="GC29" s="219"/>
      <c r="GD29" s="219"/>
      <c r="GE29" s="219"/>
      <c r="GF29" s="219"/>
      <c r="GG29" s="219"/>
      <c r="GH29" s="219"/>
      <c r="GI29" s="219"/>
      <c r="GJ29" s="219"/>
      <c r="GK29" s="219"/>
      <c r="GL29" s="219"/>
      <c r="GM29" s="219"/>
      <c r="GN29" s="219"/>
      <c r="GO29" s="219"/>
      <c r="GP29" s="219"/>
      <c r="GQ29" s="219"/>
      <c r="GR29" s="219"/>
      <c r="GS29" s="219"/>
      <c r="GT29" s="219"/>
      <c r="GU29" s="219"/>
      <c r="GV29" s="219"/>
      <c r="GW29" s="219"/>
      <c r="GX29" s="219"/>
      <c r="GY29" s="219"/>
      <c r="GZ29" s="219"/>
      <c r="HA29" s="219"/>
      <c r="HB29" s="219"/>
      <c r="HC29" s="219"/>
      <c r="HD29" s="219"/>
      <c r="HE29" s="219"/>
      <c r="HF29" s="219"/>
      <c r="HG29" s="219"/>
      <c r="HH29" s="219"/>
      <c r="HI29" s="219"/>
      <c r="HJ29" s="219"/>
      <c r="HK29" s="219"/>
      <c r="HL29" s="219"/>
      <c r="HM29" s="219"/>
      <c r="HN29" s="219"/>
      <c r="HO29" s="219"/>
      <c r="HP29" s="219"/>
      <c r="HQ29" s="219"/>
      <c r="HR29" s="219"/>
      <c r="HS29" s="219"/>
      <c r="HT29" s="219"/>
      <c r="HU29" s="219"/>
      <c r="HV29" s="219"/>
      <c r="HW29" s="219"/>
      <c r="HX29" s="219"/>
      <c r="HY29" s="219"/>
      <c r="HZ29" s="219"/>
      <c r="IA29" s="219"/>
      <c r="IB29" s="219"/>
      <c r="IC29" s="219"/>
      <c r="ID29" s="219"/>
      <c r="IE29" s="219"/>
      <c r="IF29" s="219"/>
      <c r="IG29" s="219"/>
      <c r="IH29" s="219"/>
      <c r="II29" s="219"/>
      <c r="IJ29" s="219"/>
      <c r="IK29" s="219"/>
      <c r="IL29" s="219"/>
      <c r="IM29" s="219"/>
      <c r="IN29" s="219"/>
      <c r="IO29" s="219"/>
      <c r="IP29" s="219"/>
      <c r="IQ29" s="219"/>
      <c r="IR29" s="219"/>
      <c r="IS29" s="219"/>
      <c r="IT29" s="219"/>
      <c r="IU29" s="219"/>
      <c r="IV29" s="219"/>
      <c r="IW29" s="219"/>
      <c r="IX29" s="219"/>
      <c r="IY29" s="219"/>
      <c r="IZ29" s="219"/>
      <c r="JA29" s="219"/>
      <c r="JB29" s="219"/>
      <c r="JC29" s="219"/>
      <c r="JD29" s="219"/>
      <c r="JE29" s="219"/>
      <c r="JF29" s="219"/>
      <c r="JG29" s="219"/>
      <c r="JH29" s="219"/>
    </row>
    <row r="30" spans="1:268" s="220" customFormat="1" ht="42.75" customHeight="1">
      <c r="A30" s="214" t="s">
        <v>229</v>
      </c>
      <c r="B30" s="221"/>
      <c r="C30" s="216">
        <v>1057</v>
      </c>
      <c r="D30" s="216">
        <v>874</v>
      </c>
      <c r="E30" s="216">
        <v>916</v>
      </c>
      <c r="F30" s="216">
        <v>803</v>
      </c>
      <c r="G30" s="216">
        <v>1511</v>
      </c>
      <c r="H30" s="216">
        <v>951</v>
      </c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>
        <v>334</v>
      </c>
      <c r="AX30" s="216">
        <v>216</v>
      </c>
      <c r="AY30" s="216"/>
      <c r="AZ30" s="216"/>
      <c r="BA30" s="216">
        <v>590</v>
      </c>
      <c r="BB30" s="216">
        <v>500</v>
      </c>
      <c r="BC30" s="217"/>
      <c r="BD30" s="217"/>
      <c r="BE30" s="216"/>
      <c r="BF30" s="216"/>
      <c r="BG30" s="216"/>
      <c r="BH30" s="216"/>
      <c r="BI30" s="216"/>
      <c r="BJ30" s="216"/>
      <c r="BK30" s="217"/>
      <c r="BL30" s="217"/>
      <c r="BM30" s="216"/>
      <c r="BN30" s="216"/>
      <c r="BO30" s="216"/>
      <c r="BP30" s="216"/>
      <c r="BQ30" s="217"/>
      <c r="BR30" s="217"/>
      <c r="BS30" s="216"/>
      <c r="BT30" s="216"/>
      <c r="BU30" s="216"/>
      <c r="BV30" s="216"/>
      <c r="BW30" s="217"/>
      <c r="BX30" s="217"/>
      <c r="BY30" s="216"/>
      <c r="BZ30" s="216"/>
      <c r="CA30" s="216"/>
      <c r="CB30" s="216"/>
      <c r="CC30" s="217"/>
      <c r="CD30" s="217"/>
      <c r="CE30" s="216"/>
      <c r="CF30" s="216"/>
      <c r="CG30" s="216"/>
      <c r="CH30" s="216"/>
      <c r="CI30" s="217"/>
      <c r="CJ30" s="217"/>
      <c r="CK30" s="216"/>
      <c r="CL30" s="216"/>
      <c r="CM30" s="216"/>
      <c r="CN30" s="216"/>
      <c r="CO30" s="217"/>
      <c r="CP30" s="217"/>
      <c r="CQ30" s="216"/>
      <c r="CR30" s="216"/>
      <c r="CS30" s="216"/>
      <c r="CT30" s="216"/>
      <c r="CU30" s="217"/>
      <c r="CV30" s="217"/>
      <c r="CW30" s="216"/>
      <c r="CX30" s="216"/>
      <c r="CY30" s="216"/>
      <c r="CZ30" s="216"/>
      <c r="DA30" s="217"/>
      <c r="DB30" s="217"/>
      <c r="DC30" s="216"/>
      <c r="DD30" s="216"/>
      <c r="DE30" s="216"/>
      <c r="DF30" s="216"/>
      <c r="DG30" s="217"/>
      <c r="DH30" s="217"/>
      <c r="DI30" s="216"/>
      <c r="DJ30" s="216"/>
      <c r="DK30" s="216">
        <v>241</v>
      </c>
      <c r="DL30" s="216">
        <v>123</v>
      </c>
      <c r="DM30" s="217">
        <f t="shared" si="74"/>
        <v>0.72155688622754488</v>
      </c>
      <c r="DN30" s="217">
        <f t="shared" si="75"/>
        <v>0.56944444444444442</v>
      </c>
      <c r="DO30" s="216"/>
      <c r="DP30" s="216"/>
      <c r="DQ30" s="216"/>
      <c r="DR30" s="216"/>
      <c r="DS30" s="216">
        <v>590</v>
      </c>
      <c r="DT30" s="216">
        <v>500</v>
      </c>
      <c r="DU30" s="135">
        <f t="shared" si="54"/>
        <v>1</v>
      </c>
      <c r="DV30" s="135">
        <f t="shared" si="72"/>
        <v>1</v>
      </c>
      <c r="DW30" s="135">
        <f t="shared" si="70"/>
        <v>0.39046988749172734</v>
      </c>
      <c r="DX30" s="197">
        <f t="shared" si="73"/>
        <v>0.52576235541535221</v>
      </c>
      <c r="DY30" s="218"/>
      <c r="DZ30" s="218"/>
      <c r="EA30" s="218"/>
      <c r="EB30" s="218"/>
      <c r="EC30" s="218"/>
      <c r="ED30" s="218"/>
      <c r="EE30" s="218"/>
      <c r="EF30" s="218"/>
      <c r="EG30" s="218"/>
      <c r="EH30" s="218"/>
      <c r="EI30" s="218"/>
      <c r="EJ30" s="218"/>
      <c r="EK30" s="219"/>
      <c r="EL30" s="219"/>
      <c r="EM30" s="219"/>
      <c r="EN30" s="219"/>
      <c r="EO30" s="219"/>
      <c r="EP30" s="219"/>
      <c r="EQ30" s="219"/>
      <c r="ER30" s="219"/>
      <c r="ES30" s="219"/>
      <c r="ET30" s="219"/>
      <c r="EU30" s="219"/>
      <c r="EV30" s="219"/>
      <c r="EW30" s="219"/>
      <c r="EX30" s="219"/>
      <c r="EY30" s="219"/>
      <c r="EZ30" s="219"/>
      <c r="FA30" s="219"/>
      <c r="FB30" s="219"/>
      <c r="FC30" s="219"/>
      <c r="FD30" s="219"/>
      <c r="FE30" s="219"/>
      <c r="FF30" s="219"/>
      <c r="FG30" s="219"/>
      <c r="FH30" s="219"/>
      <c r="FI30" s="219"/>
      <c r="FJ30" s="219"/>
      <c r="FK30" s="219"/>
      <c r="FL30" s="219"/>
      <c r="FM30" s="219"/>
      <c r="FN30" s="219"/>
      <c r="FO30" s="219"/>
      <c r="FP30" s="219"/>
      <c r="FQ30" s="219"/>
      <c r="FR30" s="219"/>
      <c r="FS30" s="219"/>
      <c r="FT30" s="219"/>
      <c r="FU30" s="219"/>
      <c r="FV30" s="219"/>
      <c r="FW30" s="219"/>
      <c r="FX30" s="219"/>
      <c r="FY30" s="219"/>
      <c r="FZ30" s="219"/>
      <c r="GA30" s="219"/>
      <c r="GB30" s="219"/>
      <c r="GC30" s="219"/>
      <c r="GD30" s="219"/>
      <c r="GE30" s="219"/>
      <c r="GF30" s="219"/>
      <c r="GG30" s="219"/>
      <c r="GH30" s="219"/>
      <c r="GI30" s="219"/>
      <c r="GJ30" s="219"/>
      <c r="GK30" s="219"/>
      <c r="GL30" s="219"/>
      <c r="GM30" s="219"/>
      <c r="GN30" s="219"/>
      <c r="GO30" s="219"/>
      <c r="GP30" s="219"/>
      <c r="GQ30" s="219"/>
      <c r="GR30" s="219"/>
      <c r="GS30" s="219"/>
      <c r="GT30" s="219"/>
      <c r="GU30" s="219"/>
      <c r="GV30" s="219"/>
      <c r="GW30" s="219"/>
      <c r="GX30" s="219"/>
      <c r="GY30" s="219"/>
      <c r="GZ30" s="219"/>
      <c r="HA30" s="219"/>
      <c r="HB30" s="219"/>
      <c r="HC30" s="219"/>
      <c r="HD30" s="219"/>
      <c r="HE30" s="219"/>
      <c r="HF30" s="219"/>
      <c r="HG30" s="219"/>
      <c r="HH30" s="219"/>
      <c r="HI30" s="219"/>
      <c r="HJ30" s="219"/>
      <c r="HK30" s="219"/>
      <c r="HL30" s="219"/>
      <c r="HM30" s="219"/>
      <c r="HN30" s="219"/>
      <c r="HO30" s="219"/>
      <c r="HP30" s="219"/>
      <c r="HQ30" s="219"/>
      <c r="HR30" s="219"/>
      <c r="HS30" s="219"/>
      <c r="HT30" s="219"/>
      <c r="HU30" s="219"/>
      <c r="HV30" s="219"/>
      <c r="HW30" s="219"/>
      <c r="HX30" s="219"/>
      <c r="HY30" s="219"/>
      <c r="HZ30" s="219"/>
      <c r="IA30" s="219"/>
      <c r="IB30" s="219"/>
      <c r="IC30" s="219"/>
      <c r="ID30" s="219"/>
      <c r="IE30" s="219"/>
      <c r="IF30" s="219"/>
      <c r="IG30" s="219"/>
      <c r="IH30" s="219"/>
      <c r="II30" s="219"/>
      <c r="IJ30" s="219"/>
      <c r="IK30" s="219"/>
      <c r="IL30" s="219"/>
      <c r="IM30" s="219"/>
      <c r="IN30" s="219"/>
      <c r="IO30" s="219"/>
      <c r="IP30" s="219"/>
      <c r="IQ30" s="219"/>
      <c r="IR30" s="219"/>
      <c r="IS30" s="219"/>
      <c r="IT30" s="219"/>
      <c r="IU30" s="219"/>
      <c r="IV30" s="219"/>
      <c r="IW30" s="219"/>
      <c r="IX30" s="219"/>
      <c r="IY30" s="219"/>
      <c r="IZ30" s="219"/>
      <c r="JA30" s="219"/>
      <c r="JB30" s="219"/>
      <c r="JC30" s="219"/>
      <c r="JD30" s="219"/>
      <c r="JE30" s="219"/>
      <c r="JF30" s="219"/>
      <c r="JG30" s="219"/>
      <c r="JH30" s="219"/>
    </row>
    <row r="31" spans="1:268" s="220" customFormat="1" ht="33" customHeight="1">
      <c r="A31" s="214" t="s">
        <v>230</v>
      </c>
      <c r="B31" s="221"/>
      <c r="C31" s="216">
        <v>3051</v>
      </c>
      <c r="D31" s="216">
        <v>750</v>
      </c>
      <c r="E31" s="216">
        <v>3754</v>
      </c>
      <c r="F31" s="216">
        <v>769</v>
      </c>
      <c r="G31" s="216">
        <v>3801</v>
      </c>
      <c r="H31" s="216">
        <v>762</v>
      </c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>
        <v>1914</v>
      </c>
      <c r="AX31" s="216">
        <v>396</v>
      </c>
      <c r="AY31" s="216"/>
      <c r="AZ31" s="216"/>
      <c r="BA31" s="216">
        <v>3335</v>
      </c>
      <c r="BB31" s="216">
        <v>720</v>
      </c>
      <c r="BC31" s="217"/>
      <c r="BD31" s="217"/>
      <c r="BE31" s="216"/>
      <c r="BF31" s="216"/>
      <c r="BG31" s="216"/>
      <c r="BH31" s="216"/>
      <c r="BI31" s="216"/>
      <c r="BJ31" s="216"/>
      <c r="BK31" s="217"/>
      <c r="BL31" s="217"/>
      <c r="BM31" s="216"/>
      <c r="BN31" s="216"/>
      <c r="BO31" s="216"/>
      <c r="BP31" s="216"/>
      <c r="BQ31" s="217"/>
      <c r="BR31" s="217"/>
      <c r="BS31" s="216"/>
      <c r="BT31" s="216"/>
      <c r="BU31" s="216"/>
      <c r="BV31" s="216"/>
      <c r="BW31" s="217"/>
      <c r="BX31" s="217"/>
      <c r="BY31" s="216"/>
      <c r="BZ31" s="216"/>
      <c r="CA31" s="216"/>
      <c r="CB31" s="216"/>
      <c r="CC31" s="217"/>
      <c r="CD31" s="217"/>
      <c r="CE31" s="216"/>
      <c r="CF31" s="216"/>
      <c r="CG31" s="216"/>
      <c r="CH31" s="216"/>
      <c r="CI31" s="217"/>
      <c r="CJ31" s="217"/>
      <c r="CK31" s="216"/>
      <c r="CL31" s="216"/>
      <c r="CM31" s="216"/>
      <c r="CN31" s="216"/>
      <c r="CO31" s="217"/>
      <c r="CP31" s="217"/>
      <c r="CQ31" s="216"/>
      <c r="CR31" s="216"/>
      <c r="CS31" s="216"/>
      <c r="CT31" s="216"/>
      <c r="CU31" s="217"/>
      <c r="CV31" s="217"/>
      <c r="CW31" s="216"/>
      <c r="CX31" s="216"/>
      <c r="CY31" s="216"/>
      <c r="CZ31" s="216"/>
      <c r="DA31" s="217"/>
      <c r="DB31" s="217"/>
      <c r="DC31" s="216"/>
      <c r="DD31" s="216"/>
      <c r="DE31" s="216"/>
      <c r="DF31" s="216"/>
      <c r="DG31" s="217"/>
      <c r="DH31" s="217"/>
      <c r="DI31" s="216"/>
      <c r="DJ31" s="216"/>
      <c r="DK31" s="216">
        <v>1725</v>
      </c>
      <c r="DL31" s="216">
        <v>319</v>
      </c>
      <c r="DM31" s="217">
        <f t="shared" si="74"/>
        <v>0.90125391849529779</v>
      </c>
      <c r="DN31" s="217">
        <f t="shared" si="75"/>
        <v>0.80555555555555558</v>
      </c>
      <c r="DO31" s="216"/>
      <c r="DP31" s="216"/>
      <c r="DQ31" s="216"/>
      <c r="DR31" s="216"/>
      <c r="DS31" s="216">
        <v>3335</v>
      </c>
      <c r="DT31" s="216">
        <v>720</v>
      </c>
      <c r="DU31" s="135">
        <f t="shared" si="54"/>
        <v>1</v>
      </c>
      <c r="DV31" s="135">
        <f t="shared" si="72"/>
        <v>1</v>
      </c>
      <c r="DW31" s="135">
        <f t="shared" si="70"/>
        <v>0.8774006840305183</v>
      </c>
      <c r="DX31" s="197">
        <f t="shared" si="73"/>
        <v>0.94488188976377951</v>
      </c>
      <c r="DY31" s="218"/>
      <c r="DZ31" s="218"/>
      <c r="EA31" s="218"/>
      <c r="EB31" s="218"/>
      <c r="EC31" s="218"/>
      <c r="ED31" s="218"/>
      <c r="EE31" s="218"/>
      <c r="EF31" s="218"/>
      <c r="EG31" s="218"/>
      <c r="EH31" s="218"/>
      <c r="EI31" s="218"/>
      <c r="EJ31" s="218"/>
      <c r="EK31" s="219"/>
      <c r="EL31" s="219"/>
      <c r="EM31" s="219"/>
      <c r="EN31" s="219"/>
      <c r="EO31" s="219"/>
      <c r="EP31" s="219"/>
      <c r="EQ31" s="219"/>
      <c r="ER31" s="219"/>
      <c r="ES31" s="219"/>
      <c r="ET31" s="219"/>
      <c r="EU31" s="219"/>
      <c r="EV31" s="219"/>
      <c r="EW31" s="219"/>
      <c r="EX31" s="219"/>
      <c r="EY31" s="219"/>
      <c r="EZ31" s="219"/>
      <c r="FA31" s="219"/>
      <c r="FB31" s="219"/>
      <c r="FC31" s="219"/>
      <c r="FD31" s="219"/>
      <c r="FE31" s="219"/>
      <c r="FF31" s="219"/>
      <c r="FG31" s="219"/>
      <c r="FH31" s="219"/>
      <c r="FI31" s="219"/>
      <c r="FJ31" s="219"/>
      <c r="FK31" s="219"/>
      <c r="FL31" s="219"/>
      <c r="FM31" s="219"/>
      <c r="FN31" s="219"/>
      <c r="FO31" s="219"/>
      <c r="FP31" s="219"/>
      <c r="FQ31" s="219"/>
      <c r="FR31" s="219"/>
      <c r="FS31" s="219"/>
      <c r="FT31" s="219"/>
      <c r="FU31" s="219"/>
      <c r="FV31" s="219"/>
      <c r="FW31" s="219"/>
      <c r="FX31" s="219"/>
      <c r="FY31" s="219"/>
      <c r="FZ31" s="219"/>
      <c r="GA31" s="219"/>
      <c r="GB31" s="219"/>
      <c r="GC31" s="219"/>
      <c r="GD31" s="219"/>
      <c r="GE31" s="219"/>
      <c r="GF31" s="219"/>
      <c r="GG31" s="219"/>
      <c r="GH31" s="219"/>
      <c r="GI31" s="219"/>
      <c r="GJ31" s="219"/>
      <c r="GK31" s="219"/>
      <c r="GL31" s="219"/>
      <c r="GM31" s="219"/>
      <c r="GN31" s="219"/>
      <c r="GO31" s="219"/>
      <c r="GP31" s="219"/>
      <c r="GQ31" s="219"/>
      <c r="GR31" s="219"/>
      <c r="GS31" s="219"/>
      <c r="GT31" s="219"/>
      <c r="GU31" s="219"/>
      <c r="GV31" s="219"/>
      <c r="GW31" s="219"/>
      <c r="GX31" s="219"/>
      <c r="GY31" s="219"/>
      <c r="GZ31" s="219"/>
      <c r="HA31" s="219"/>
      <c r="HB31" s="219"/>
      <c r="HC31" s="219"/>
      <c r="HD31" s="219"/>
      <c r="HE31" s="219"/>
      <c r="HF31" s="219"/>
      <c r="HG31" s="219"/>
      <c r="HH31" s="219"/>
      <c r="HI31" s="219"/>
      <c r="HJ31" s="219"/>
      <c r="HK31" s="219"/>
      <c r="HL31" s="219"/>
      <c r="HM31" s="219"/>
      <c r="HN31" s="219"/>
      <c r="HO31" s="219"/>
      <c r="HP31" s="219"/>
      <c r="HQ31" s="219"/>
      <c r="HR31" s="219"/>
      <c r="HS31" s="219"/>
      <c r="HT31" s="219"/>
      <c r="HU31" s="219"/>
      <c r="HV31" s="219"/>
      <c r="HW31" s="219"/>
      <c r="HX31" s="219"/>
      <c r="HY31" s="219"/>
      <c r="HZ31" s="219"/>
      <c r="IA31" s="219"/>
      <c r="IB31" s="219"/>
      <c r="IC31" s="219"/>
      <c r="ID31" s="219"/>
      <c r="IE31" s="219"/>
      <c r="IF31" s="219"/>
      <c r="IG31" s="219"/>
      <c r="IH31" s="219"/>
      <c r="II31" s="219"/>
      <c r="IJ31" s="219"/>
      <c r="IK31" s="219"/>
      <c r="IL31" s="219"/>
      <c r="IM31" s="219"/>
      <c r="IN31" s="219"/>
      <c r="IO31" s="219"/>
      <c r="IP31" s="219"/>
      <c r="IQ31" s="219"/>
      <c r="IR31" s="219"/>
      <c r="IS31" s="219"/>
      <c r="IT31" s="219"/>
      <c r="IU31" s="219"/>
      <c r="IV31" s="219"/>
      <c r="IW31" s="219"/>
      <c r="IX31" s="219"/>
      <c r="IY31" s="219"/>
      <c r="IZ31" s="219"/>
      <c r="JA31" s="219"/>
      <c r="JB31" s="219"/>
      <c r="JC31" s="219"/>
      <c r="JD31" s="219"/>
      <c r="JE31" s="219"/>
      <c r="JF31" s="219"/>
      <c r="JG31" s="219"/>
      <c r="JH31" s="219"/>
    </row>
    <row r="32" spans="1:268" s="62" customFormat="1" ht="18" customHeight="1">
      <c r="A32" s="361" t="s">
        <v>40</v>
      </c>
      <c r="B32" s="312"/>
      <c r="C32" s="134">
        <v>65</v>
      </c>
      <c r="D32" s="134">
        <v>65</v>
      </c>
      <c r="E32" s="134">
        <v>391</v>
      </c>
      <c r="F32" s="134">
        <v>391</v>
      </c>
      <c r="G32" s="134">
        <v>376</v>
      </c>
      <c r="H32" s="134">
        <v>376</v>
      </c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>
        <v>289</v>
      </c>
      <c r="AX32" s="134">
        <v>289</v>
      </c>
      <c r="AY32" s="134"/>
      <c r="AZ32" s="134"/>
      <c r="BA32" s="134">
        <v>452</v>
      </c>
      <c r="BB32" s="134">
        <v>452</v>
      </c>
      <c r="BC32" s="135">
        <f t="shared" si="28"/>
        <v>0.2021276595744681</v>
      </c>
      <c r="BD32" s="135">
        <f t="shared" si="29"/>
        <v>0.2021276595744681</v>
      </c>
      <c r="BE32" s="134"/>
      <c r="BF32" s="134"/>
      <c r="BG32" s="134">
        <f>'бюджет округа (района)'!AD21+'бюджеты поселений'!AD21</f>
        <v>0</v>
      </c>
      <c r="BH32" s="134">
        <f>'бюджет округа (района)'!AD21</f>
        <v>0</v>
      </c>
      <c r="BI32" s="134">
        <f t="shared" si="30"/>
        <v>0</v>
      </c>
      <c r="BJ32" s="134">
        <f t="shared" si="59"/>
        <v>0</v>
      </c>
      <c r="BK32" s="135">
        <f t="shared" si="3"/>
        <v>1</v>
      </c>
      <c r="BL32" s="135">
        <f t="shared" si="4"/>
        <v>1</v>
      </c>
      <c r="BM32" s="134">
        <f>'бюджет округа (района)'!AG21+'бюджеты поселений'!AG21</f>
        <v>0</v>
      </c>
      <c r="BN32" s="134">
        <f>'бюджет округа (района)'!AG21</f>
        <v>0</v>
      </c>
      <c r="BO32" s="134">
        <f t="shared" si="32"/>
        <v>0</v>
      </c>
      <c r="BP32" s="134">
        <f t="shared" si="60"/>
        <v>0</v>
      </c>
      <c r="BQ32" s="135">
        <f t="shared" si="5"/>
        <v>1</v>
      </c>
      <c r="BR32" s="135">
        <f t="shared" si="6"/>
        <v>1</v>
      </c>
      <c r="BS32" s="134">
        <f>'бюджет округа (района)'!AJ21+'бюджеты поселений'!AJ21</f>
        <v>0</v>
      </c>
      <c r="BT32" s="134">
        <f>'бюджет округа (района)'!AJ21</f>
        <v>0</v>
      </c>
      <c r="BU32" s="134">
        <f t="shared" si="34"/>
        <v>0</v>
      </c>
      <c r="BV32" s="134">
        <f t="shared" si="61"/>
        <v>0</v>
      </c>
      <c r="BW32" s="135">
        <f t="shared" si="7"/>
        <v>1</v>
      </c>
      <c r="BX32" s="135">
        <f t="shared" si="8"/>
        <v>1</v>
      </c>
      <c r="BY32" s="134">
        <f>'бюджет округа (района)'!AM21+'бюджеты поселений'!AM21</f>
        <v>0</v>
      </c>
      <c r="BZ32" s="134">
        <f>'бюджет округа (района)'!AM21</f>
        <v>0</v>
      </c>
      <c r="CA32" s="134">
        <f t="shared" si="36"/>
        <v>0</v>
      </c>
      <c r="CB32" s="134">
        <f t="shared" si="62"/>
        <v>0</v>
      </c>
      <c r="CC32" s="135">
        <f t="shared" si="9"/>
        <v>1</v>
      </c>
      <c r="CD32" s="135">
        <f t="shared" si="10"/>
        <v>1</v>
      </c>
      <c r="CE32" s="134">
        <f>'бюджет округа (района)'!AP21+'бюджеты поселений'!AP21</f>
        <v>0</v>
      </c>
      <c r="CF32" s="134">
        <f>'бюджет округа (района)'!AP21</f>
        <v>0</v>
      </c>
      <c r="CG32" s="134">
        <f t="shared" si="38"/>
        <v>0</v>
      </c>
      <c r="CH32" s="134">
        <f t="shared" si="63"/>
        <v>0</v>
      </c>
      <c r="CI32" s="135">
        <f t="shared" si="11"/>
        <v>1</v>
      </c>
      <c r="CJ32" s="135">
        <f t="shared" si="12"/>
        <v>1</v>
      </c>
      <c r="CK32" s="134">
        <f>'бюджет округа (района)'!AS21+'бюджеты поселений'!AS21</f>
        <v>0</v>
      </c>
      <c r="CL32" s="134">
        <f>'бюджет округа (района)'!AS21</f>
        <v>0</v>
      </c>
      <c r="CM32" s="134">
        <f t="shared" si="40"/>
        <v>0</v>
      </c>
      <c r="CN32" s="134">
        <f t="shared" si="64"/>
        <v>0</v>
      </c>
      <c r="CO32" s="135">
        <f t="shared" si="13"/>
        <v>1</v>
      </c>
      <c r="CP32" s="135">
        <f t="shared" si="14"/>
        <v>1</v>
      </c>
      <c r="CQ32" s="134">
        <f>'бюджет округа (района)'!AV21+'бюджеты поселений'!AV21</f>
        <v>0</v>
      </c>
      <c r="CR32" s="134">
        <f>'бюджет округа (района)'!AV21</f>
        <v>0</v>
      </c>
      <c r="CS32" s="134">
        <f t="shared" si="42"/>
        <v>0</v>
      </c>
      <c r="CT32" s="134">
        <f t="shared" si="65"/>
        <v>0</v>
      </c>
      <c r="CU32" s="135">
        <f t="shared" si="15"/>
        <v>1</v>
      </c>
      <c r="CV32" s="135">
        <f t="shared" si="16"/>
        <v>1</v>
      </c>
      <c r="CW32" s="134">
        <f>'бюджет округа (района)'!AY21+'бюджеты поселений'!AY21</f>
        <v>0</v>
      </c>
      <c r="CX32" s="134">
        <f>'бюджет округа (района)'!AY21</f>
        <v>0</v>
      </c>
      <c r="CY32" s="134">
        <f t="shared" si="44"/>
        <v>0</v>
      </c>
      <c r="CZ32" s="134">
        <f t="shared" si="66"/>
        <v>0</v>
      </c>
      <c r="DA32" s="135">
        <f t="shared" si="17"/>
        <v>1</v>
      </c>
      <c r="DB32" s="135">
        <f t="shared" si="18"/>
        <v>1</v>
      </c>
      <c r="DC32" s="134">
        <f>'бюджет округа (района)'!BB21+'бюджеты поселений'!BB21</f>
        <v>0</v>
      </c>
      <c r="DD32" s="134">
        <f>'бюджет округа (района)'!BB21</f>
        <v>0</v>
      </c>
      <c r="DE32" s="134">
        <f t="shared" si="46"/>
        <v>0</v>
      </c>
      <c r="DF32" s="134">
        <f t="shared" si="67"/>
        <v>0</v>
      </c>
      <c r="DG32" s="135">
        <f t="shared" si="19"/>
        <v>1</v>
      </c>
      <c r="DH32" s="135">
        <f t="shared" si="20"/>
        <v>1</v>
      </c>
      <c r="DI32" s="134">
        <f>'бюджет округа (района)'!BE21+'бюджеты поселений'!BE21</f>
        <v>0</v>
      </c>
      <c r="DJ32" s="134">
        <f>'бюджет округа (района)'!BE21</f>
        <v>0</v>
      </c>
      <c r="DK32" s="134">
        <v>277</v>
      </c>
      <c r="DL32" s="134">
        <v>277</v>
      </c>
      <c r="DM32" s="135">
        <f t="shared" si="26"/>
        <v>0.95847750865051906</v>
      </c>
      <c r="DN32" s="135">
        <f t="shared" si="27"/>
        <v>0.95847750865051906</v>
      </c>
      <c r="DO32" s="134">
        <f>'бюджет округа (района)'!BH21+'бюджеты поселений'!BH21</f>
        <v>0</v>
      </c>
      <c r="DP32" s="134">
        <f>'бюджет округа (района)'!BH21</f>
        <v>0</v>
      </c>
      <c r="DQ32" s="134">
        <f>'бюджет округа (района)'!BI21+'бюджеты поселений'!BI21</f>
        <v>0</v>
      </c>
      <c r="DR32" s="134">
        <f>'бюджет округа (района)'!BI21</f>
        <v>0</v>
      </c>
      <c r="DS32" s="134">
        <v>452</v>
      </c>
      <c r="DT32" s="134">
        <v>452</v>
      </c>
      <c r="DU32" s="135">
        <f t="shared" si="54"/>
        <v>1</v>
      </c>
      <c r="DV32" s="135">
        <f t="shared" si="72"/>
        <v>1</v>
      </c>
      <c r="DW32" s="135">
        <f t="shared" si="70"/>
        <v>1.2021276595744681</v>
      </c>
      <c r="DX32" s="197">
        <f t="shared" si="73"/>
        <v>1.2021276595744681</v>
      </c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  <c r="IH32" s="61"/>
      <c r="II32" s="61"/>
      <c r="IJ32" s="61"/>
      <c r="IK32" s="61"/>
      <c r="IL32" s="61"/>
      <c r="IM32" s="61"/>
      <c r="IN32" s="61"/>
      <c r="IO32" s="61"/>
      <c r="IP32" s="61"/>
      <c r="IQ32" s="61"/>
      <c r="IR32" s="61"/>
      <c r="IS32" s="61"/>
      <c r="IT32" s="61"/>
      <c r="IU32" s="61"/>
      <c r="IV32" s="61"/>
      <c r="IW32" s="61"/>
      <c r="IX32" s="61"/>
      <c r="IY32" s="61"/>
      <c r="IZ32" s="61"/>
      <c r="JA32" s="61"/>
      <c r="JB32" s="61"/>
      <c r="JC32" s="61"/>
      <c r="JD32" s="61"/>
      <c r="JE32" s="61"/>
      <c r="JF32" s="61"/>
      <c r="JG32" s="61"/>
      <c r="JH32" s="61"/>
    </row>
    <row r="33" spans="1:268" s="62" customFormat="1" ht="56.25" customHeight="1">
      <c r="A33" s="361" t="s">
        <v>234</v>
      </c>
      <c r="B33" s="312"/>
      <c r="C33" s="236">
        <f t="shared" ref="C33:F33" si="76">SUM(C34+C35)</f>
        <v>19029</v>
      </c>
      <c r="D33" s="236">
        <f t="shared" si="76"/>
        <v>19029</v>
      </c>
      <c r="E33" s="236">
        <f t="shared" si="76"/>
        <v>11416</v>
      </c>
      <c r="F33" s="236">
        <f t="shared" si="76"/>
        <v>11292</v>
      </c>
      <c r="G33" s="236">
        <f>SUM(G34+G35+G36)</f>
        <v>14569</v>
      </c>
      <c r="H33" s="236">
        <f>SUM(H34+H35+H36)</f>
        <v>14498</v>
      </c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>
        <f>SUM(AW34+AW35+AW36)</f>
        <v>7831</v>
      </c>
      <c r="AX33" s="236">
        <f>SUM(AX34+AX35+AX36)</f>
        <v>7774</v>
      </c>
      <c r="AY33" s="236"/>
      <c r="AZ33" s="236"/>
      <c r="BA33" s="236">
        <f>SUM(BA34+BA35+BA36)</f>
        <v>15638</v>
      </c>
      <c r="BB33" s="236">
        <f>SUM(BB34+BB35+BB36)</f>
        <v>15618</v>
      </c>
      <c r="BC33" s="231">
        <f t="shared" si="28"/>
        <v>7.3374974260415948E-2</v>
      </c>
      <c r="BD33" s="231">
        <f t="shared" si="29"/>
        <v>7.7252034763415578E-2</v>
      </c>
      <c r="BE33" s="236"/>
      <c r="BF33" s="236"/>
      <c r="BG33" s="236">
        <f>'бюджет округа (района)'!AD22+'бюджеты поселений'!AD22</f>
        <v>0</v>
      </c>
      <c r="BH33" s="236">
        <f>'бюджет округа (района)'!AD22</f>
        <v>0</v>
      </c>
      <c r="BI33" s="236">
        <f t="shared" si="30"/>
        <v>0</v>
      </c>
      <c r="BJ33" s="236">
        <f t="shared" si="59"/>
        <v>0</v>
      </c>
      <c r="BK33" s="231">
        <f t="shared" si="3"/>
        <v>1</v>
      </c>
      <c r="BL33" s="231">
        <f t="shared" si="4"/>
        <v>1</v>
      </c>
      <c r="BM33" s="236">
        <f>'бюджет округа (района)'!AG22+'бюджеты поселений'!AG22</f>
        <v>0</v>
      </c>
      <c r="BN33" s="236">
        <f>'бюджет округа (района)'!AG22</f>
        <v>0</v>
      </c>
      <c r="BO33" s="236">
        <f t="shared" si="32"/>
        <v>0</v>
      </c>
      <c r="BP33" s="236">
        <f t="shared" si="60"/>
        <v>0</v>
      </c>
      <c r="BQ33" s="231">
        <f t="shared" si="5"/>
        <v>1</v>
      </c>
      <c r="BR33" s="231">
        <f t="shared" si="6"/>
        <v>1</v>
      </c>
      <c r="BS33" s="236">
        <f>'бюджет округа (района)'!AJ22+'бюджеты поселений'!AJ22</f>
        <v>0</v>
      </c>
      <c r="BT33" s="236">
        <f>'бюджет округа (района)'!AJ22</f>
        <v>0</v>
      </c>
      <c r="BU33" s="236">
        <f t="shared" si="34"/>
        <v>0</v>
      </c>
      <c r="BV33" s="236">
        <f t="shared" si="61"/>
        <v>0</v>
      </c>
      <c r="BW33" s="231">
        <f t="shared" si="7"/>
        <v>1</v>
      </c>
      <c r="BX33" s="231">
        <f t="shared" si="8"/>
        <v>1</v>
      </c>
      <c r="BY33" s="236">
        <f>'бюджет округа (района)'!AM22+'бюджеты поселений'!AM22</f>
        <v>0</v>
      </c>
      <c r="BZ33" s="236">
        <f>'бюджет округа (района)'!AM22</f>
        <v>0</v>
      </c>
      <c r="CA33" s="236">
        <f t="shared" si="36"/>
        <v>0</v>
      </c>
      <c r="CB33" s="236">
        <f t="shared" si="62"/>
        <v>0</v>
      </c>
      <c r="CC33" s="231">
        <f t="shared" si="9"/>
        <v>1</v>
      </c>
      <c r="CD33" s="231">
        <f t="shared" si="10"/>
        <v>1</v>
      </c>
      <c r="CE33" s="236">
        <f>'бюджет округа (района)'!AP22+'бюджеты поселений'!AP22</f>
        <v>0</v>
      </c>
      <c r="CF33" s="236">
        <f>'бюджет округа (района)'!AP22</f>
        <v>0</v>
      </c>
      <c r="CG33" s="236">
        <f t="shared" si="38"/>
        <v>0</v>
      </c>
      <c r="CH33" s="236">
        <f t="shared" si="63"/>
        <v>0</v>
      </c>
      <c r="CI33" s="231">
        <f t="shared" si="11"/>
        <v>1</v>
      </c>
      <c r="CJ33" s="231">
        <f t="shared" si="12"/>
        <v>1</v>
      </c>
      <c r="CK33" s="236">
        <f>'бюджет округа (района)'!AS22+'бюджеты поселений'!AS22</f>
        <v>0</v>
      </c>
      <c r="CL33" s="236">
        <f>'бюджет округа (района)'!AS22</f>
        <v>0</v>
      </c>
      <c r="CM33" s="236">
        <f t="shared" si="40"/>
        <v>0</v>
      </c>
      <c r="CN33" s="236">
        <f t="shared" si="64"/>
        <v>0</v>
      </c>
      <c r="CO33" s="231">
        <f t="shared" si="13"/>
        <v>1</v>
      </c>
      <c r="CP33" s="231">
        <f t="shared" si="14"/>
        <v>1</v>
      </c>
      <c r="CQ33" s="236">
        <f>'бюджет округа (района)'!AV22+'бюджеты поселений'!AV22</f>
        <v>0</v>
      </c>
      <c r="CR33" s="236">
        <f>'бюджет округа (района)'!AV22</f>
        <v>0</v>
      </c>
      <c r="CS33" s="236">
        <f t="shared" si="42"/>
        <v>0</v>
      </c>
      <c r="CT33" s="236">
        <f t="shared" si="65"/>
        <v>0</v>
      </c>
      <c r="CU33" s="231">
        <f t="shared" si="15"/>
        <v>1</v>
      </c>
      <c r="CV33" s="231">
        <f t="shared" si="16"/>
        <v>1</v>
      </c>
      <c r="CW33" s="236">
        <f>'бюджет округа (района)'!AY22+'бюджеты поселений'!AY22</f>
        <v>0</v>
      </c>
      <c r="CX33" s="236">
        <f>'бюджет округа (района)'!AY22</f>
        <v>0</v>
      </c>
      <c r="CY33" s="236">
        <f t="shared" si="44"/>
        <v>0</v>
      </c>
      <c r="CZ33" s="236">
        <f t="shared" si="66"/>
        <v>0</v>
      </c>
      <c r="DA33" s="231">
        <f t="shared" si="17"/>
        <v>1</v>
      </c>
      <c r="DB33" s="231">
        <f t="shared" si="18"/>
        <v>1</v>
      </c>
      <c r="DC33" s="236">
        <f>'бюджет округа (района)'!BB22+'бюджеты поселений'!BB22</f>
        <v>0</v>
      </c>
      <c r="DD33" s="236">
        <f>'бюджет округа (района)'!BB22</f>
        <v>0</v>
      </c>
      <c r="DE33" s="236">
        <f t="shared" si="46"/>
        <v>0</v>
      </c>
      <c r="DF33" s="236">
        <f t="shared" si="67"/>
        <v>0</v>
      </c>
      <c r="DG33" s="231">
        <f t="shared" si="19"/>
        <v>1</v>
      </c>
      <c r="DH33" s="231">
        <f t="shared" si="20"/>
        <v>1</v>
      </c>
      <c r="DI33" s="236">
        <f>'бюджет округа (района)'!BE22+'бюджеты поселений'!BE22</f>
        <v>0</v>
      </c>
      <c r="DJ33" s="236">
        <f>'бюджет округа (района)'!BE22</f>
        <v>0</v>
      </c>
      <c r="DK33" s="236">
        <f>SUM(DK34+DK35+DK36)</f>
        <v>6891</v>
      </c>
      <c r="DL33" s="236">
        <f>SUM(DL34+DL35+DL36)</f>
        <v>6863</v>
      </c>
      <c r="DM33" s="231">
        <f t="shared" si="26"/>
        <v>0.87996424466862466</v>
      </c>
      <c r="DN33" s="231">
        <f t="shared" si="27"/>
        <v>0.88281450990481092</v>
      </c>
      <c r="DO33" s="236">
        <f>'бюджет округа (района)'!BH22+'бюджеты поселений'!BH22</f>
        <v>0</v>
      </c>
      <c r="DP33" s="236">
        <f>'бюджет округа (района)'!BH22</f>
        <v>0</v>
      </c>
      <c r="DQ33" s="236">
        <f>'бюджет округа (района)'!BI22+'бюджеты поселений'!BI22</f>
        <v>0</v>
      </c>
      <c r="DR33" s="236">
        <f>'бюджет округа (района)'!BI22</f>
        <v>0</v>
      </c>
      <c r="DS33" s="236">
        <f>SUM(DS34+DS35+DS36)</f>
        <v>13036</v>
      </c>
      <c r="DT33" s="236">
        <f>SUM(DT34+DT35+DT36)</f>
        <v>13008</v>
      </c>
      <c r="DU33" s="231">
        <f t="shared" si="54"/>
        <v>0.83361043611715058</v>
      </c>
      <c r="DV33" s="231">
        <f t="shared" si="72"/>
        <v>0.83288513253937768</v>
      </c>
      <c r="DW33" s="231">
        <f t="shared" si="70"/>
        <v>0.8947765804104606</v>
      </c>
      <c r="DX33" s="253">
        <f t="shared" si="73"/>
        <v>0.89722720375224174</v>
      </c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  <c r="IA33" s="61"/>
      <c r="IB33" s="61"/>
      <c r="IC33" s="61"/>
      <c r="ID33" s="61"/>
      <c r="IE33" s="61"/>
      <c r="IF33" s="61"/>
      <c r="IG33" s="61"/>
      <c r="IH33" s="61"/>
      <c r="II33" s="61"/>
      <c r="IJ33" s="61"/>
      <c r="IK33" s="61"/>
      <c r="IL33" s="61"/>
      <c r="IM33" s="61"/>
      <c r="IN33" s="61"/>
      <c r="IO33" s="61"/>
      <c r="IP33" s="61"/>
      <c r="IQ33" s="61"/>
      <c r="IR33" s="61"/>
      <c r="IS33" s="61"/>
      <c r="IT33" s="61"/>
      <c r="IU33" s="61"/>
      <c r="IV33" s="61"/>
      <c r="IW33" s="61"/>
      <c r="IX33" s="61"/>
      <c r="IY33" s="61"/>
      <c r="IZ33" s="61"/>
      <c r="JA33" s="61"/>
      <c r="JB33" s="61"/>
      <c r="JC33" s="61"/>
      <c r="JD33" s="61"/>
      <c r="JE33" s="61"/>
      <c r="JF33" s="61"/>
      <c r="JG33" s="61"/>
      <c r="JH33" s="61"/>
    </row>
    <row r="34" spans="1:268" s="220" customFormat="1" ht="39.6" customHeight="1">
      <c r="A34" s="214" t="s">
        <v>241</v>
      </c>
      <c r="B34" s="221"/>
      <c r="C34" s="216">
        <v>16523</v>
      </c>
      <c r="D34" s="216">
        <v>16523</v>
      </c>
      <c r="E34" s="216">
        <v>11050</v>
      </c>
      <c r="F34" s="216">
        <v>10984</v>
      </c>
      <c r="G34" s="216">
        <v>14150</v>
      </c>
      <c r="H34" s="216">
        <v>14150</v>
      </c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>
        <v>7801</v>
      </c>
      <c r="AX34" s="216">
        <v>7744</v>
      </c>
      <c r="AY34" s="216"/>
      <c r="AZ34" s="216"/>
      <c r="BA34" s="216">
        <v>15368</v>
      </c>
      <c r="BB34" s="216">
        <v>15368</v>
      </c>
      <c r="BC34" s="217"/>
      <c r="BD34" s="217"/>
      <c r="BE34" s="216"/>
      <c r="BF34" s="216"/>
      <c r="BG34" s="216"/>
      <c r="BH34" s="216"/>
      <c r="BI34" s="216"/>
      <c r="BJ34" s="216"/>
      <c r="BK34" s="217"/>
      <c r="BL34" s="217"/>
      <c r="BM34" s="216"/>
      <c r="BN34" s="216"/>
      <c r="BO34" s="216"/>
      <c r="BP34" s="216"/>
      <c r="BQ34" s="217"/>
      <c r="BR34" s="217"/>
      <c r="BS34" s="216"/>
      <c r="BT34" s="216"/>
      <c r="BU34" s="216"/>
      <c r="BV34" s="216"/>
      <c r="BW34" s="217"/>
      <c r="BX34" s="217"/>
      <c r="BY34" s="216"/>
      <c r="BZ34" s="216"/>
      <c r="CA34" s="216"/>
      <c r="CB34" s="216"/>
      <c r="CC34" s="217"/>
      <c r="CD34" s="217"/>
      <c r="CE34" s="216"/>
      <c r="CF34" s="216"/>
      <c r="CG34" s="216"/>
      <c r="CH34" s="216"/>
      <c r="CI34" s="217"/>
      <c r="CJ34" s="217"/>
      <c r="CK34" s="216"/>
      <c r="CL34" s="216"/>
      <c r="CM34" s="216"/>
      <c r="CN34" s="216"/>
      <c r="CO34" s="217"/>
      <c r="CP34" s="217"/>
      <c r="CQ34" s="216"/>
      <c r="CR34" s="216"/>
      <c r="CS34" s="216"/>
      <c r="CT34" s="216"/>
      <c r="CU34" s="217"/>
      <c r="CV34" s="217"/>
      <c r="CW34" s="216"/>
      <c r="CX34" s="216"/>
      <c r="CY34" s="216"/>
      <c r="CZ34" s="216"/>
      <c r="DA34" s="217"/>
      <c r="DB34" s="217"/>
      <c r="DC34" s="216"/>
      <c r="DD34" s="216"/>
      <c r="DE34" s="216"/>
      <c r="DF34" s="216"/>
      <c r="DG34" s="217"/>
      <c r="DH34" s="217"/>
      <c r="DI34" s="216"/>
      <c r="DJ34" s="216"/>
      <c r="DK34" s="216">
        <v>6849</v>
      </c>
      <c r="DL34" s="216">
        <v>6849</v>
      </c>
      <c r="DM34" s="217">
        <f t="shared" ref="DM34:DM36" si="77">IF(AW34=0,1,DK34/AW34)</f>
        <v>0.87796436354313545</v>
      </c>
      <c r="DN34" s="217">
        <f t="shared" ref="DN34:DN36" si="78">IF(AX34=0,1,DL34/AX34)</f>
        <v>0.88442665289256195</v>
      </c>
      <c r="DO34" s="216"/>
      <c r="DP34" s="216"/>
      <c r="DQ34" s="216"/>
      <c r="DR34" s="216"/>
      <c r="DS34" s="216">
        <v>12758</v>
      </c>
      <c r="DT34" s="216">
        <v>12758</v>
      </c>
      <c r="DU34" s="135">
        <f t="shared" si="54"/>
        <v>0.83016657990629883</v>
      </c>
      <c r="DV34" s="135">
        <f t="shared" si="72"/>
        <v>0.83016657990629883</v>
      </c>
      <c r="DW34" s="135">
        <f t="shared" si="70"/>
        <v>0.90162544169611303</v>
      </c>
      <c r="DX34" s="197">
        <f t="shared" si="73"/>
        <v>0.90162544169611303</v>
      </c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9"/>
      <c r="EL34" s="219"/>
      <c r="EM34" s="219"/>
      <c r="EN34" s="219"/>
      <c r="EO34" s="219"/>
      <c r="EP34" s="219"/>
      <c r="EQ34" s="219"/>
      <c r="ER34" s="219"/>
      <c r="ES34" s="219"/>
      <c r="ET34" s="219"/>
      <c r="EU34" s="219"/>
      <c r="EV34" s="219"/>
      <c r="EW34" s="219"/>
      <c r="EX34" s="219"/>
      <c r="EY34" s="219"/>
      <c r="EZ34" s="219"/>
      <c r="FA34" s="219"/>
      <c r="FB34" s="219"/>
      <c r="FC34" s="219"/>
      <c r="FD34" s="219"/>
      <c r="FE34" s="219"/>
      <c r="FF34" s="219"/>
      <c r="FG34" s="219"/>
      <c r="FH34" s="219"/>
      <c r="FI34" s="219"/>
      <c r="FJ34" s="219"/>
      <c r="FK34" s="219"/>
      <c r="FL34" s="219"/>
      <c r="FM34" s="219"/>
      <c r="FN34" s="219"/>
      <c r="FO34" s="219"/>
      <c r="FP34" s="219"/>
      <c r="FQ34" s="219"/>
      <c r="FR34" s="219"/>
      <c r="FS34" s="219"/>
      <c r="FT34" s="219"/>
      <c r="FU34" s="219"/>
      <c r="FV34" s="219"/>
      <c r="FW34" s="219"/>
      <c r="FX34" s="219"/>
      <c r="FY34" s="219"/>
      <c r="FZ34" s="219"/>
      <c r="GA34" s="219"/>
      <c r="GB34" s="219"/>
      <c r="GC34" s="219"/>
      <c r="GD34" s="219"/>
      <c r="GE34" s="219"/>
      <c r="GF34" s="219"/>
      <c r="GG34" s="219"/>
      <c r="GH34" s="219"/>
      <c r="GI34" s="219"/>
      <c r="GJ34" s="219"/>
      <c r="GK34" s="219"/>
      <c r="GL34" s="219"/>
      <c r="GM34" s="219"/>
      <c r="GN34" s="219"/>
      <c r="GO34" s="219"/>
      <c r="GP34" s="219"/>
      <c r="GQ34" s="219"/>
      <c r="GR34" s="219"/>
      <c r="GS34" s="219"/>
      <c r="GT34" s="219"/>
      <c r="GU34" s="219"/>
      <c r="GV34" s="219"/>
      <c r="GW34" s="219"/>
      <c r="GX34" s="219"/>
      <c r="GY34" s="219"/>
      <c r="GZ34" s="219"/>
      <c r="HA34" s="219"/>
      <c r="HB34" s="219"/>
      <c r="HC34" s="219"/>
      <c r="HD34" s="219"/>
      <c r="HE34" s="219"/>
      <c r="HF34" s="219"/>
      <c r="HG34" s="219"/>
      <c r="HH34" s="219"/>
      <c r="HI34" s="219"/>
      <c r="HJ34" s="219"/>
      <c r="HK34" s="219"/>
      <c r="HL34" s="219"/>
      <c r="HM34" s="219"/>
      <c r="HN34" s="219"/>
      <c r="HO34" s="219"/>
      <c r="HP34" s="219"/>
      <c r="HQ34" s="219"/>
      <c r="HR34" s="219"/>
      <c r="HS34" s="219"/>
      <c r="HT34" s="219"/>
      <c r="HU34" s="219"/>
      <c r="HV34" s="219"/>
      <c r="HW34" s="219"/>
      <c r="HX34" s="219"/>
      <c r="HY34" s="219"/>
      <c r="HZ34" s="219"/>
      <c r="IA34" s="219"/>
      <c r="IB34" s="219"/>
      <c r="IC34" s="219"/>
      <c r="ID34" s="219"/>
      <c r="IE34" s="219"/>
      <c r="IF34" s="219"/>
      <c r="IG34" s="219"/>
      <c r="IH34" s="219"/>
      <c r="II34" s="219"/>
      <c r="IJ34" s="219"/>
      <c r="IK34" s="219"/>
      <c r="IL34" s="219"/>
      <c r="IM34" s="219"/>
      <c r="IN34" s="219"/>
      <c r="IO34" s="219"/>
      <c r="IP34" s="219"/>
      <c r="IQ34" s="219"/>
      <c r="IR34" s="219"/>
      <c r="IS34" s="219"/>
      <c r="IT34" s="219"/>
      <c r="IU34" s="219"/>
      <c r="IV34" s="219"/>
      <c r="IW34" s="219"/>
      <c r="IX34" s="219"/>
      <c r="IY34" s="219"/>
      <c r="IZ34" s="219"/>
      <c r="JA34" s="219"/>
      <c r="JB34" s="219"/>
      <c r="JC34" s="219"/>
      <c r="JD34" s="219"/>
      <c r="JE34" s="219"/>
      <c r="JF34" s="219"/>
      <c r="JG34" s="219"/>
      <c r="JH34" s="219"/>
    </row>
    <row r="35" spans="1:268" s="220" customFormat="1" ht="57" customHeight="1">
      <c r="A35" s="214" t="s">
        <v>258</v>
      </c>
      <c r="B35" s="221"/>
      <c r="C35" s="216">
        <v>2506</v>
      </c>
      <c r="D35" s="216">
        <v>2506</v>
      </c>
      <c r="E35" s="216">
        <v>366</v>
      </c>
      <c r="F35" s="216">
        <v>308</v>
      </c>
      <c r="G35" s="216">
        <v>321</v>
      </c>
      <c r="H35" s="216">
        <v>321</v>
      </c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>
        <v>30</v>
      </c>
      <c r="AX35" s="216">
        <v>30</v>
      </c>
      <c r="AY35" s="216"/>
      <c r="AZ35" s="216"/>
      <c r="BA35" s="216">
        <v>250</v>
      </c>
      <c r="BB35" s="216">
        <v>250</v>
      </c>
      <c r="BC35" s="217"/>
      <c r="BD35" s="217"/>
      <c r="BE35" s="216"/>
      <c r="BF35" s="216"/>
      <c r="BG35" s="216"/>
      <c r="BH35" s="216"/>
      <c r="BI35" s="216"/>
      <c r="BJ35" s="216"/>
      <c r="BK35" s="217"/>
      <c r="BL35" s="217"/>
      <c r="BM35" s="216"/>
      <c r="BN35" s="216"/>
      <c r="BO35" s="216"/>
      <c r="BP35" s="216"/>
      <c r="BQ35" s="217"/>
      <c r="BR35" s="217"/>
      <c r="BS35" s="216"/>
      <c r="BT35" s="216"/>
      <c r="BU35" s="216"/>
      <c r="BV35" s="216"/>
      <c r="BW35" s="217"/>
      <c r="BX35" s="217"/>
      <c r="BY35" s="216"/>
      <c r="BZ35" s="216"/>
      <c r="CA35" s="216"/>
      <c r="CB35" s="216"/>
      <c r="CC35" s="217"/>
      <c r="CD35" s="217"/>
      <c r="CE35" s="216"/>
      <c r="CF35" s="216"/>
      <c r="CG35" s="216"/>
      <c r="CH35" s="216"/>
      <c r="CI35" s="217"/>
      <c r="CJ35" s="217"/>
      <c r="CK35" s="216"/>
      <c r="CL35" s="216"/>
      <c r="CM35" s="216"/>
      <c r="CN35" s="216"/>
      <c r="CO35" s="217"/>
      <c r="CP35" s="217"/>
      <c r="CQ35" s="216"/>
      <c r="CR35" s="216"/>
      <c r="CS35" s="216"/>
      <c r="CT35" s="216"/>
      <c r="CU35" s="217"/>
      <c r="CV35" s="217"/>
      <c r="CW35" s="216"/>
      <c r="CX35" s="216"/>
      <c r="CY35" s="216"/>
      <c r="CZ35" s="216"/>
      <c r="DA35" s="217"/>
      <c r="DB35" s="217"/>
      <c r="DC35" s="216"/>
      <c r="DD35" s="216"/>
      <c r="DE35" s="216"/>
      <c r="DF35" s="216"/>
      <c r="DG35" s="217"/>
      <c r="DH35" s="217"/>
      <c r="DI35" s="216"/>
      <c r="DJ35" s="216"/>
      <c r="DK35" s="216">
        <v>14</v>
      </c>
      <c r="DL35" s="216">
        <v>14</v>
      </c>
      <c r="DM35" s="217">
        <f t="shared" si="77"/>
        <v>0.46666666666666667</v>
      </c>
      <c r="DN35" s="217">
        <f t="shared" si="78"/>
        <v>0.46666666666666667</v>
      </c>
      <c r="DO35" s="216"/>
      <c r="DP35" s="216"/>
      <c r="DQ35" s="216"/>
      <c r="DR35" s="216"/>
      <c r="DS35" s="216">
        <v>250</v>
      </c>
      <c r="DT35" s="216">
        <v>250</v>
      </c>
      <c r="DU35" s="135">
        <f t="shared" si="54"/>
        <v>1</v>
      </c>
      <c r="DV35" s="135">
        <f t="shared" si="72"/>
        <v>1</v>
      </c>
      <c r="DW35" s="135">
        <f t="shared" si="70"/>
        <v>0.77881619937694702</v>
      </c>
      <c r="DX35" s="197">
        <f t="shared" si="73"/>
        <v>0.77881619937694702</v>
      </c>
      <c r="DY35" s="218"/>
      <c r="DZ35" s="218"/>
      <c r="EA35" s="218"/>
      <c r="EB35" s="218"/>
      <c r="EC35" s="218"/>
      <c r="ED35" s="218"/>
      <c r="EE35" s="218"/>
      <c r="EF35" s="218"/>
      <c r="EG35" s="218"/>
      <c r="EH35" s="218"/>
      <c r="EI35" s="218"/>
      <c r="EJ35" s="218"/>
      <c r="EK35" s="219"/>
      <c r="EL35" s="219"/>
      <c r="EM35" s="219"/>
      <c r="EN35" s="219"/>
      <c r="EO35" s="219"/>
      <c r="EP35" s="219"/>
      <c r="EQ35" s="219"/>
      <c r="ER35" s="219"/>
      <c r="ES35" s="219"/>
      <c r="ET35" s="219"/>
      <c r="EU35" s="219"/>
      <c r="EV35" s="219"/>
      <c r="EW35" s="219"/>
      <c r="EX35" s="219"/>
      <c r="EY35" s="219"/>
      <c r="EZ35" s="219"/>
      <c r="FA35" s="219"/>
      <c r="FB35" s="219"/>
      <c r="FC35" s="219"/>
      <c r="FD35" s="219"/>
      <c r="FE35" s="219"/>
      <c r="FF35" s="219"/>
      <c r="FG35" s="219"/>
      <c r="FH35" s="219"/>
      <c r="FI35" s="219"/>
      <c r="FJ35" s="219"/>
      <c r="FK35" s="219"/>
      <c r="FL35" s="219"/>
      <c r="FM35" s="219"/>
      <c r="FN35" s="219"/>
      <c r="FO35" s="219"/>
      <c r="FP35" s="219"/>
      <c r="FQ35" s="219"/>
      <c r="FR35" s="219"/>
      <c r="FS35" s="219"/>
      <c r="FT35" s="219"/>
      <c r="FU35" s="219"/>
      <c r="FV35" s="219"/>
      <c r="FW35" s="219"/>
      <c r="FX35" s="219"/>
      <c r="FY35" s="219"/>
      <c r="FZ35" s="219"/>
      <c r="GA35" s="219"/>
      <c r="GB35" s="219"/>
      <c r="GC35" s="219"/>
      <c r="GD35" s="219"/>
      <c r="GE35" s="219"/>
      <c r="GF35" s="219"/>
      <c r="GG35" s="219"/>
      <c r="GH35" s="219"/>
      <c r="GI35" s="219"/>
      <c r="GJ35" s="219"/>
      <c r="GK35" s="219"/>
      <c r="GL35" s="219"/>
      <c r="GM35" s="219"/>
      <c r="GN35" s="219"/>
      <c r="GO35" s="219"/>
      <c r="GP35" s="219"/>
      <c r="GQ35" s="219"/>
      <c r="GR35" s="219"/>
      <c r="GS35" s="219"/>
      <c r="GT35" s="219"/>
      <c r="GU35" s="219"/>
      <c r="GV35" s="219"/>
      <c r="GW35" s="219"/>
      <c r="GX35" s="219"/>
      <c r="GY35" s="219"/>
      <c r="GZ35" s="219"/>
      <c r="HA35" s="219"/>
      <c r="HB35" s="219"/>
      <c r="HC35" s="219"/>
      <c r="HD35" s="219"/>
      <c r="HE35" s="219"/>
      <c r="HF35" s="219"/>
      <c r="HG35" s="219"/>
      <c r="HH35" s="219"/>
      <c r="HI35" s="219"/>
      <c r="HJ35" s="219"/>
      <c r="HK35" s="219"/>
      <c r="HL35" s="219"/>
      <c r="HM35" s="219"/>
      <c r="HN35" s="219"/>
      <c r="HO35" s="219"/>
      <c r="HP35" s="219"/>
      <c r="HQ35" s="219"/>
      <c r="HR35" s="219"/>
      <c r="HS35" s="219"/>
      <c r="HT35" s="219"/>
      <c r="HU35" s="219"/>
      <c r="HV35" s="219"/>
      <c r="HW35" s="219"/>
      <c r="HX35" s="219"/>
      <c r="HY35" s="219"/>
      <c r="HZ35" s="219"/>
      <c r="IA35" s="219"/>
      <c r="IB35" s="219"/>
      <c r="IC35" s="219"/>
      <c r="ID35" s="219"/>
      <c r="IE35" s="219"/>
      <c r="IF35" s="219"/>
      <c r="IG35" s="219"/>
      <c r="IH35" s="219"/>
      <c r="II35" s="219"/>
      <c r="IJ35" s="219"/>
      <c r="IK35" s="219"/>
      <c r="IL35" s="219"/>
      <c r="IM35" s="219"/>
      <c r="IN35" s="219"/>
      <c r="IO35" s="219"/>
      <c r="IP35" s="219"/>
      <c r="IQ35" s="219"/>
      <c r="IR35" s="219"/>
      <c r="IS35" s="219"/>
      <c r="IT35" s="219"/>
      <c r="IU35" s="219"/>
      <c r="IV35" s="219"/>
      <c r="IW35" s="219"/>
      <c r="IX35" s="219"/>
      <c r="IY35" s="219"/>
      <c r="IZ35" s="219"/>
      <c r="JA35" s="219"/>
      <c r="JB35" s="219"/>
      <c r="JC35" s="219"/>
      <c r="JD35" s="219"/>
      <c r="JE35" s="219"/>
      <c r="JF35" s="219"/>
      <c r="JG35" s="219"/>
      <c r="JH35" s="219"/>
    </row>
    <row r="36" spans="1:268" s="220" customFormat="1" ht="29.25" customHeight="1">
      <c r="A36" s="214" t="s">
        <v>245</v>
      </c>
      <c r="B36" s="221"/>
      <c r="C36" s="216">
        <v>0</v>
      </c>
      <c r="D36" s="216">
        <v>0</v>
      </c>
      <c r="E36" s="216">
        <v>0</v>
      </c>
      <c r="F36" s="216">
        <v>0</v>
      </c>
      <c r="G36" s="216">
        <v>98</v>
      </c>
      <c r="H36" s="216">
        <v>27</v>
      </c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>
        <v>0</v>
      </c>
      <c r="AX36" s="216">
        <v>0</v>
      </c>
      <c r="AY36" s="216"/>
      <c r="AZ36" s="216"/>
      <c r="BA36" s="216">
        <v>20</v>
      </c>
      <c r="BB36" s="216">
        <v>0</v>
      </c>
      <c r="BC36" s="217"/>
      <c r="BD36" s="217"/>
      <c r="BE36" s="216"/>
      <c r="BF36" s="216"/>
      <c r="BG36" s="216"/>
      <c r="BH36" s="216"/>
      <c r="BI36" s="216"/>
      <c r="BJ36" s="216"/>
      <c r="BK36" s="217"/>
      <c r="BL36" s="217"/>
      <c r="BM36" s="216"/>
      <c r="BN36" s="216"/>
      <c r="BO36" s="216"/>
      <c r="BP36" s="216"/>
      <c r="BQ36" s="217"/>
      <c r="BR36" s="217"/>
      <c r="BS36" s="216"/>
      <c r="BT36" s="216"/>
      <c r="BU36" s="216"/>
      <c r="BV36" s="216"/>
      <c r="BW36" s="217"/>
      <c r="BX36" s="217"/>
      <c r="BY36" s="216"/>
      <c r="BZ36" s="216"/>
      <c r="CA36" s="216"/>
      <c r="CB36" s="216"/>
      <c r="CC36" s="217"/>
      <c r="CD36" s="217"/>
      <c r="CE36" s="216"/>
      <c r="CF36" s="216"/>
      <c r="CG36" s="216"/>
      <c r="CH36" s="216"/>
      <c r="CI36" s="217"/>
      <c r="CJ36" s="217"/>
      <c r="CK36" s="216"/>
      <c r="CL36" s="216"/>
      <c r="CM36" s="216"/>
      <c r="CN36" s="216"/>
      <c r="CO36" s="217"/>
      <c r="CP36" s="217"/>
      <c r="CQ36" s="216"/>
      <c r="CR36" s="216"/>
      <c r="CS36" s="216"/>
      <c r="CT36" s="216"/>
      <c r="CU36" s="217"/>
      <c r="CV36" s="217"/>
      <c r="CW36" s="216"/>
      <c r="CX36" s="216"/>
      <c r="CY36" s="216"/>
      <c r="CZ36" s="216"/>
      <c r="DA36" s="217"/>
      <c r="DB36" s="217"/>
      <c r="DC36" s="216"/>
      <c r="DD36" s="216"/>
      <c r="DE36" s="216"/>
      <c r="DF36" s="216"/>
      <c r="DG36" s="217"/>
      <c r="DH36" s="217"/>
      <c r="DI36" s="216"/>
      <c r="DJ36" s="216"/>
      <c r="DK36" s="216">
        <v>28</v>
      </c>
      <c r="DL36" s="216">
        <v>0</v>
      </c>
      <c r="DM36" s="217">
        <f t="shared" si="77"/>
        <v>1</v>
      </c>
      <c r="DN36" s="217">
        <f t="shared" si="78"/>
        <v>1</v>
      </c>
      <c r="DO36" s="216"/>
      <c r="DP36" s="216"/>
      <c r="DQ36" s="216"/>
      <c r="DR36" s="216"/>
      <c r="DS36" s="216">
        <v>28</v>
      </c>
      <c r="DT36" s="216">
        <v>0</v>
      </c>
      <c r="DU36" s="230" t="s">
        <v>34</v>
      </c>
      <c r="DV36" s="230" t="s">
        <v>34</v>
      </c>
      <c r="DW36" s="135">
        <f t="shared" si="70"/>
        <v>0.2857142857142857</v>
      </c>
      <c r="DX36" s="197">
        <f t="shared" si="73"/>
        <v>0</v>
      </c>
      <c r="DY36" s="218"/>
      <c r="DZ36" s="218"/>
      <c r="EA36" s="218"/>
      <c r="EB36" s="218"/>
      <c r="EC36" s="218"/>
      <c r="ED36" s="218"/>
      <c r="EE36" s="218"/>
      <c r="EF36" s="218"/>
      <c r="EG36" s="218"/>
      <c r="EH36" s="218"/>
      <c r="EI36" s="218"/>
      <c r="EJ36" s="218"/>
      <c r="EK36" s="219"/>
      <c r="EL36" s="219"/>
      <c r="EM36" s="219"/>
      <c r="EN36" s="219"/>
      <c r="EO36" s="219"/>
      <c r="EP36" s="219"/>
      <c r="EQ36" s="219"/>
      <c r="ER36" s="219"/>
      <c r="ES36" s="219"/>
      <c r="ET36" s="219"/>
      <c r="EU36" s="219"/>
      <c r="EV36" s="219"/>
      <c r="EW36" s="219"/>
      <c r="EX36" s="219"/>
      <c r="EY36" s="219"/>
      <c r="EZ36" s="219"/>
      <c r="FA36" s="219"/>
      <c r="FB36" s="219"/>
      <c r="FC36" s="219"/>
      <c r="FD36" s="219"/>
      <c r="FE36" s="219"/>
      <c r="FF36" s="219"/>
      <c r="FG36" s="219"/>
      <c r="FH36" s="219"/>
      <c r="FI36" s="219"/>
      <c r="FJ36" s="219"/>
      <c r="FK36" s="219"/>
      <c r="FL36" s="219"/>
      <c r="FM36" s="219"/>
      <c r="FN36" s="219"/>
      <c r="FO36" s="219"/>
      <c r="FP36" s="219"/>
      <c r="FQ36" s="219"/>
      <c r="FR36" s="219"/>
      <c r="FS36" s="219"/>
      <c r="FT36" s="219"/>
      <c r="FU36" s="219"/>
      <c r="FV36" s="219"/>
      <c r="FW36" s="219"/>
      <c r="FX36" s="219"/>
      <c r="FY36" s="219"/>
      <c r="FZ36" s="219"/>
      <c r="GA36" s="219"/>
      <c r="GB36" s="219"/>
      <c r="GC36" s="219"/>
      <c r="GD36" s="219"/>
      <c r="GE36" s="219"/>
      <c r="GF36" s="219"/>
      <c r="GG36" s="219"/>
      <c r="GH36" s="219"/>
      <c r="GI36" s="219"/>
      <c r="GJ36" s="219"/>
      <c r="GK36" s="219"/>
      <c r="GL36" s="219"/>
      <c r="GM36" s="219"/>
      <c r="GN36" s="219"/>
      <c r="GO36" s="219"/>
      <c r="GP36" s="219"/>
      <c r="GQ36" s="219"/>
      <c r="GR36" s="219"/>
      <c r="GS36" s="219"/>
      <c r="GT36" s="219"/>
      <c r="GU36" s="219"/>
      <c r="GV36" s="219"/>
      <c r="GW36" s="219"/>
      <c r="GX36" s="219"/>
      <c r="GY36" s="219"/>
      <c r="GZ36" s="219"/>
      <c r="HA36" s="219"/>
      <c r="HB36" s="219"/>
      <c r="HC36" s="219"/>
      <c r="HD36" s="219"/>
      <c r="HE36" s="219"/>
      <c r="HF36" s="219"/>
      <c r="HG36" s="219"/>
      <c r="HH36" s="219"/>
      <c r="HI36" s="219"/>
      <c r="HJ36" s="219"/>
      <c r="HK36" s="219"/>
      <c r="HL36" s="219"/>
      <c r="HM36" s="219"/>
      <c r="HN36" s="219"/>
      <c r="HO36" s="219"/>
      <c r="HP36" s="219"/>
      <c r="HQ36" s="219"/>
      <c r="HR36" s="219"/>
      <c r="HS36" s="219"/>
      <c r="HT36" s="219"/>
      <c r="HU36" s="219"/>
      <c r="HV36" s="219"/>
      <c r="HW36" s="219"/>
      <c r="HX36" s="219"/>
      <c r="HY36" s="219"/>
      <c r="HZ36" s="219"/>
      <c r="IA36" s="219"/>
      <c r="IB36" s="219"/>
      <c r="IC36" s="219"/>
      <c r="ID36" s="219"/>
      <c r="IE36" s="219"/>
      <c r="IF36" s="219"/>
      <c r="IG36" s="219"/>
      <c r="IH36" s="219"/>
      <c r="II36" s="219"/>
      <c r="IJ36" s="219"/>
      <c r="IK36" s="219"/>
      <c r="IL36" s="219"/>
      <c r="IM36" s="219"/>
      <c r="IN36" s="219"/>
      <c r="IO36" s="219"/>
      <c r="IP36" s="219"/>
      <c r="IQ36" s="219"/>
      <c r="IR36" s="219"/>
      <c r="IS36" s="219"/>
      <c r="IT36" s="219"/>
      <c r="IU36" s="219"/>
      <c r="IV36" s="219"/>
      <c r="IW36" s="219"/>
      <c r="IX36" s="219"/>
      <c r="IY36" s="219"/>
      <c r="IZ36" s="219"/>
      <c r="JA36" s="219"/>
      <c r="JB36" s="219"/>
      <c r="JC36" s="219"/>
      <c r="JD36" s="219"/>
      <c r="JE36" s="219"/>
      <c r="JF36" s="219"/>
      <c r="JG36" s="219"/>
      <c r="JH36" s="219"/>
    </row>
    <row r="37" spans="1:268" s="62" customFormat="1" ht="18" customHeight="1">
      <c r="A37" s="361" t="s">
        <v>89</v>
      </c>
      <c r="B37" s="312"/>
      <c r="C37" s="134">
        <v>1630</v>
      </c>
      <c r="D37" s="134">
        <v>406</v>
      </c>
      <c r="E37" s="134">
        <v>1430</v>
      </c>
      <c r="F37" s="134">
        <v>326</v>
      </c>
      <c r="G37" s="134">
        <v>1506</v>
      </c>
      <c r="H37" s="134">
        <v>690</v>
      </c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>
        <v>738</v>
      </c>
      <c r="AX37" s="134">
        <v>406</v>
      </c>
      <c r="AY37" s="134"/>
      <c r="AZ37" s="134"/>
      <c r="BA37" s="134">
        <v>586</v>
      </c>
      <c r="BB37" s="134">
        <v>300</v>
      </c>
      <c r="BC37" s="135">
        <f t="shared" si="28"/>
        <v>-0.61088977423638779</v>
      </c>
      <c r="BD37" s="135">
        <f t="shared" si="29"/>
        <v>-0.56521739130434789</v>
      </c>
      <c r="BE37" s="134"/>
      <c r="BF37" s="134"/>
      <c r="BG37" s="134">
        <f>'бюджет округа (района)'!AD23+'бюджеты поселений'!AD23</f>
        <v>0</v>
      </c>
      <c r="BH37" s="134">
        <f>'бюджет округа (района)'!AD23</f>
        <v>0</v>
      </c>
      <c r="BI37" s="134">
        <f t="shared" si="30"/>
        <v>0</v>
      </c>
      <c r="BJ37" s="134">
        <f t="shared" si="59"/>
        <v>0</v>
      </c>
      <c r="BK37" s="135">
        <f t="shared" si="3"/>
        <v>1</v>
      </c>
      <c r="BL37" s="135">
        <f t="shared" si="4"/>
        <v>1</v>
      </c>
      <c r="BM37" s="134">
        <f>'бюджет округа (района)'!AG23+'бюджеты поселений'!AG23</f>
        <v>0</v>
      </c>
      <c r="BN37" s="134">
        <f>'бюджет округа (района)'!AG23</f>
        <v>0</v>
      </c>
      <c r="BO37" s="134">
        <f t="shared" si="32"/>
        <v>0</v>
      </c>
      <c r="BP37" s="134">
        <f t="shared" si="60"/>
        <v>0</v>
      </c>
      <c r="BQ37" s="135">
        <f t="shared" si="5"/>
        <v>1</v>
      </c>
      <c r="BR37" s="135">
        <f t="shared" si="6"/>
        <v>1</v>
      </c>
      <c r="BS37" s="134">
        <f>'бюджет округа (района)'!AJ23+'бюджеты поселений'!AJ23</f>
        <v>0</v>
      </c>
      <c r="BT37" s="134">
        <f>'бюджет округа (района)'!AJ23</f>
        <v>0</v>
      </c>
      <c r="BU37" s="134">
        <f t="shared" si="34"/>
        <v>0</v>
      </c>
      <c r="BV37" s="134">
        <f t="shared" si="61"/>
        <v>0</v>
      </c>
      <c r="BW37" s="135">
        <f t="shared" si="7"/>
        <v>1</v>
      </c>
      <c r="BX37" s="135">
        <f t="shared" si="8"/>
        <v>1</v>
      </c>
      <c r="BY37" s="134">
        <f>'бюджет округа (района)'!AM23+'бюджеты поселений'!AM23</f>
        <v>0</v>
      </c>
      <c r="BZ37" s="134">
        <f>'бюджет округа (района)'!AM23</f>
        <v>0</v>
      </c>
      <c r="CA37" s="134">
        <f t="shared" si="36"/>
        <v>0</v>
      </c>
      <c r="CB37" s="134">
        <f t="shared" si="62"/>
        <v>0</v>
      </c>
      <c r="CC37" s="135">
        <f t="shared" si="9"/>
        <v>1</v>
      </c>
      <c r="CD37" s="135">
        <f t="shared" si="10"/>
        <v>1</v>
      </c>
      <c r="CE37" s="134">
        <f>'бюджет округа (района)'!AP23+'бюджеты поселений'!AP23</f>
        <v>0</v>
      </c>
      <c r="CF37" s="134">
        <f>'бюджет округа (района)'!AP23</f>
        <v>0</v>
      </c>
      <c r="CG37" s="134">
        <f t="shared" si="38"/>
        <v>0</v>
      </c>
      <c r="CH37" s="134">
        <f t="shared" si="63"/>
        <v>0</v>
      </c>
      <c r="CI37" s="135">
        <f t="shared" si="11"/>
        <v>1</v>
      </c>
      <c r="CJ37" s="135">
        <f t="shared" si="12"/>
        <v>1</v>
      </c>
      <c r="CK37" s="134">
        <f>'бюджет округа (района)'!AS23+'бюджеты поселений'!AS23</f>
        <v>0</v>
      </c>
      <c r="CL37" s="134">
        <f>'бюджет округа (района)'!AS23</f>
        <v>0</v>
      </c>
      <c r="CM37" s="134">
        <f t="shared" si="40"/>
        <v>0</v>
      </c>
      <c r="CN37" s="134">
        <f t="shared" si="64"/>
        <v>0</v>
      </c>
      <c r="CO37" s="135">
        <f t="shared" si="13"/>
        <v>1</v>
      </c>
      <c r="CP37" s="135">
        <f t="shared" si="14"/>
        <v>1</v>
      </c>
      <c r="CQ37" s="134">
        <f>'бюджет округа (района)'!AV23+'бюджеты поселений'!AV23</f>
        <v>0</v>
      </c>
      <c r="CR37" s="134">
        <f>'бюджет округа (района)'!AV23</f>
        <v>0</v>
      </c>
      <c r="CS37" s="134">
        <f t="shared" si="42"/>
        <v>0</v>
      </c>
      <c r="CT37" s="134">
        <f t="shared" si="65"/>
        <v>0</v>
      </c>
      <c r="CU37" s="135">
        <f t="shared" si="15"/>
        <v>1</v>
      </c>
      <c r="CV37" s="135">
        <f t="shared" si="16"/>
        <v>1</v>
      </c>
      <c r="CW37" s="134">
        <f>'бюджет округа (района)'!AY23+'бюджеты поселений'!AY23</f>
        <v>0</v>
      </c>
      <c r="CX37" s="134">
        <f>'бюджет округа (района)'!AY23</f>
        <v>0</v>
      </c>
      <c r="CY37" s="134">
        <f t="shared" si="44"/>
        <v>0</v>
      </c>
      <c r="CZ37" s="134">
        <f t="shared" si="66"/>
        <v>0</v>
      </c>
      <c r="DA37" s="135">
        <f t="shared" si="17"/>
        <v>1</v>
      </c>
      <c r="DB37" s="135">
        <f t="shared" si="18"/>
        <v>1</v>
      </c>
      <c r="DC37" s="134">
        <f>'бюджет округа (района)'!BB23+'бюджеты поселений'!BB23</f>
        <v>0</v>
      </c>
      <c r="DD37" s="134">
        <f>'бюджет округа (района)'!BB23</f>
        <v>0</v>
      </c>
      <c r="DE37" s="134">
        <f t="shared" si="46"/>
        <v>0</v>
      </c>
      <c r="DF37" s="134">
        <f t="shared" si="67"/>
        <v>0</v>
      </c>
      <c r="DG37" s="135">
        <f t="shared" si="19"/>
        <v>1</v>
      </c>
      <c r="DH37" s="135">
        <f t="shared" si="20"/>
        <v>1</v>
      </c>
      <c r="DI37" s="134">
        <f>'бюджет округа (района)'!BE23+'бюджеты поселений'!BE23</f>
        <v>0</v>
      </c>
      <c r="DJ37" s="134">
        <f>'бюджет округа (района)'!BE23</f>
        <v>0</v>
      </c>
      <c r="DK37" s="134">
        <v>832</v>
      </c>
      <c r="DL37" s="134">
        <v>526</v>
      </c>
      <c r="DM37" s="135">
        <f t="shared" si="26"/>
        <v>1.127371273712737</v>
      </c>
      <c r="DN37" s="135">
        <f t="shared" si="27"/>
        <v>1.2955665024630543</v>
      </c>
      <c r="DO37" s="134">
        <f>'бюджет округа (района)'!BH23+'бюджеты поселений'!BH23</f>
        <v>0</v>
      </c>
      <c r="DP37" s="134">
        <f>'бюджет округа (района)'!BH23</f>
        <v>0</v>
      </c>
      <c r="DQ37" s="134">
        <f>'бюджет округа (района)'!BI23+'бюджеты поселений'!BI23</f>
        <v>0</v>
      </c>
      <c r="DR37" s="134">
        <f>'бюджет округа (района)'!BI23</f>
        <v>0</v>
      </c>
      <c r="DS37" s="134">
        <v>832</v>
      </c>
      <c r="DT37" s="134">
        <v>526</v>
      </c>
      <c r="DU37" s="135">
        <f t="shared" si="54"/>
        <v>1.4197952218430034</v>
      </c>
      <c r="DV37" s="135">
        <f t="shared" si="72"/>
        <v>1.7533333333333334</v>
      </c>
      <c r="DW37" s="135">
        <f t="shared" si="70"/>
        <v>0.5524568393094289</v>
      </c>
      <c r="DX37" s="197">
        <f t="shared" si="73"/>
        <v>0.76231884057971011</v>
      </c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  <c r="IH37" s="61"/>
      <c r="II37" s="61"/>
      <c r="IJ37" s="61"/>
      <c r="IK37" s="61"/>
      <c r="IL37" s="61"/>
      <c r="IM37" s="61"/>
      <c r="IN37" s="61"/>
      <c r="IO37" s="61"/>
      <c r="IP37" s="61"/>
      <c r="IQ37" s="61"/>
      <c r="IR37" s="61"/>
      <c r="IS37" s="61"/>
      <c r="IT37" s="61"/>
      <c r="IU37" s="61"/>
      <c r="IV37" s="61"/>
      <c r="IW37" s="61"/>
      <c r="IX37" s="61"/>
      <c r="IY37" s="61"/>
      <c r="IZ37" s="61"/>
      <c r="JA37" s="61"/>
      <c r="JB37" s="61"/>
      <c r="JC37" s="61"/>
      <c r="JD37" s="61"/>
      <c r="JE37" s="61"/>
      <c r="JF37" s="61"/>
      <c r="JG37" s="61"/>
      <c r="JH37" s="61"/>
    </row>
    <row r="38" spans="1:268" s="62" customFormat="1" ht="36" customHeight="1">
      <c r="A38" s="361" t="s">
        <v>231</v>
      </c>
      <c r="B38" s="312"/>
      <c r="C38" s="236">
        <f t="shared" ref="C38:H38" si="79">SUM(C39+C40)</f>
        <v>1575</v>
      </c>
      <c r="D38" s="236">
        <f t="shared" si="79"/>
        <v>554</v>
      </c>
      <c r="E38" s="236">
        <f t="shared" si="79"/>
        <v>2006</v>
      </c>
      <c r="F38" s="236">
        <f t="shared" si="79"/>
        <v>1929</v>
      </c>
      <c r="G38" s="236">
        <f t="shared" si="79"/>
        <v>1513</v>
      </c>
      <c r="H38" s="236">
        <f t="shared" si="79"/>
        <v>1007</v>
      </c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>
        <f>SUM(AW39+AW40)</f>
        <v>363</v>
      </c>
      <c r="AX38" s="236">
        <f>SUM(AX39+AX40)</f>
        <v>273</v>
      </c>
      <c r="AY38" s="236"/>
      <c r="AZ38" s="236"/>
      <c r="BA38" s="236">
        <f>SUM(BA39+BA40)</f>
        <v>600</v>
      </c>
      <c r="BB38" s="236">
        <f>SUM(BB39+BB40)</f>
        <v>460</v>
      </c>
      <c r="BC38" s="231">
        <f t="shared" si="28"/>
        <v>-0.60343688037012555</v>
      </c>
      <c r="BD38" s="231">
        <f t="shared" si="29"/>
        <v>-0.54319761668321753</v>
      </c>
      <c r="BE38" s="236"/>
      <c r="BF38" s="236"/>
      <c r="BG38" s="236">
        <f>'бюджет округа (района)'!AD24+'бюджеты поселений'!AD24</f>
        <v>0</v>
      </c>
      <c r="BH38" s="236">
        <f>'бюджет округа (района)'!AD24</f>
        <v>0</v>
      </c>
      <c r="BI38" s="236">
        <f t="shared" si="30"/>
        <v>0</v>
      </c>
      <c r="BJ38" s="236">
        <f t="shared" si="59"/>
        <v>0</v>
      </c>
      <c r="BK38" s="231">
        <f t="shared" si="3"/>
        <v>1</v>
      </c>
      <c r="BL38" s="231">
        <f t="shared" si="4"/>
        <v>1</v>
      </c>
      <c r="BM38" s="236">
        <f>'бюджет округа (района)'!AG24+'бюджеты поселений'!AG24</f>
        <v>0</v>
      </c>
      <c r="BN38" s="236">
        <f>'бюджет округа (района)'!AG24</f>
        <v>0</v>
      </c>
      <c r="BO38" s="236">
        <f t="shared" si="32"/>
        <v>0</v>
      </c>
      <c r="BP38" s="236">
        <f t="shared" si="60"/>
        <v>0</v>
      </c>
      <c r="BQ38" s="231">
        <f t="shared" si="5"/>
        <v>1</v>
      </c>
      <c r="BR38" s="231">
        <f t="shared" si="6"/>
        <v>1</v>
      </c>
      <c r="BS38" s="236">
        <f>'бюджет округа (района)'!AJ24+'бюджеты поселений'!AJ24</f>
        <v>0</v>
      </c>
      <c r="BT38" s="236">
        <f>'бюджет округа (района)'!AJ24</f>
        <v>0</v>
      </c>
      <c r="BU38" s="236">
        <f t="shared" si="34"/>
        <v>0</v>
      </c>
      <c r="BV38" s="236">
        <f t="shared" si="61"/>
        <v>0</v>
      </c>
      <c r="BW38" s="231">
        <f t="shared" si="7"/>
        <v>1</v>
      </c>
      <c r="BX38" s="231">
        <f t="shared" si="8"/>
        <v>1</v>
      </c>
      <c r="BY38" s="236">
        <f>'бюджет округа (района)'!AM24+'бюджеты поселений'!AM24</f>
        <v>0</v>
      </c>
      <c r="BZ38" s="236">
        <f>'бюджет округа (района)'!AM24</f>
        <v>0</v>
      </c>
      <c r="CA38" s="236">
        <f t="shared" si="36"/>
        <v>0</v>
      </c>
      <c r="CB38" s="236">
        <f t="shared" si="62"/>
        <v>0</v>
      </c>
      <c r="CC38" s="231">
        <f t="shared" si="9"/>
        <v>1</v>
      </c>
      <c r="CD38" s="231">
        <f t="shared" si="10"/>
        <v>1</v>
      </c>
      <c r="CE38" s="236">
        <f>'бюджет округа (района)'!AP24+'бюджеты поселений'!AP24</f>
        <v>0</v>
      </c>
      <c r="CF38" s="236">
        <f>'бюджет округа (района)'!AP24</f>
        <v>0</v>
      </c>
      <c r="CG38" s="236">
        <f t="shared" si="38"/>
        <v>0</v>
      </c>
      <c r="CH38" s="236">
        <f t="shared" si="63"/>
        <v>0</v>
      </c>
      <c r="CI38" s="231">
        <f t="shared" si="11"/>
        <v>1</v>
      </c>
      <c r="CJ38" s="231">
        <f t="shared" si="12"/>
        <v>1</v>
      </c>
      <c r="CK38" s="236">
        <f>'бюджет округа (района)'!AS24+'бюджеты поселений'!AS24</f>
        <v>0</v>
      </c>
      <c r="CL38" s="236">
        <f>'бюджет округа (района)'!AS24</f>
        <v>0</v>
      </c>
      <c r="CM38" s="236">
        <f t="shared" si="40"/>
        <v>0</v>
      </c>
      <c r="CN38" s="236">
        <f t="shared" si="64"/>
        <v>0</v>
      </c>
      <c r="CO38" s="231">
        <f t="shared" si="13"/>
        <v>1</v>
      </c>
      <c r="CP38" s="231">
        <f t="shared" si="14"/>
        <v>1</v>
      </c>
      <c r="CQ38" s="236">
        <f>'бюджет округа (района)'!AV24+'бюджеты поселений'!AV24</f>
        <v>0</v>
      </c>
      <c r="CR38" s="236">
        <f>'бюджет округа (района)'!AV24</f>
        <v>0</v>
      </c>
      <c r="CS38" s="236">
        <f t="shared" si="42"/>
        <v>0</v>
      </c>
      <c r="CT38" s="236">
        <f t="shared" si="65"/>
        <v>0</v>
      </c>
      <c r="CU38" s="231">
        <f t="shared" si="15"/>
        <v>1</v>
      </c>
      <c r="CV38" s="231">
        <f t="shared" si="16"/>
        <v>1</v>
      </c>
      <c r="CW38" s="236">
        <f>'бюджет округа (района)'!AY24+'бюджеты поселений'!AY24</f>
        <v>0</v>
      </c>
      <c r="CX38" s="236">
        <f>'бюджет округа (района)'!AY24</f>
        <v>0</v>
      </c>
      <c r="CY38" s="236">
        <f t="shared" si="44"/>
        <v>0</v>
      </c>
      <c r="CZ38" s="236">
        <f t="shared" si="66"/>
        <v>0</v>
      </c>
      <c r="DA38" s="231">
        <f t="shared" si="17"/>
        <v>1</v>
      </c>
      <c r="DB38" s="231">
        <f t="shared" si="18"/>
        <v>1</v>
      </c>
      <c r="DC38" s="236">
        <f>'бюджет округа (района)'!BB24+'бюджеты поселений'!BB24</f>
        <v>0</v>
      </c>
      <c r="DD38" s="236">
        <f>'бюджет округа (района)'!BB24</f>
        <v>0</v>
      </c>
      <c r="DE38" s="236">
        <f t="shared" si="46"/>
        <v>0</v>
      </c>
      <c r="DF38" s="236">
        <f t="shared" si="67"/>
        <v>0</v>
      </c>
      <c r="DG38" s="231">
        <f t="shared" si="19"/>
        <v>1</v>
      </c>
      <c r="DH38" s="231">
        <f t="shared" si="20"/>
        <v>1</v>
      </c>
      <c r="DI38" s="236">
        <f>'бюджет округа (района)'!BE24+'бюджеты поселений'!BE24</f>
        <v>0</v>
      </c>
      <c r="DJ38" s="236">
        <f>'бюджет округа (района)'!BE24</f>
        <v>0</v>
      </c>
      <c r="DK38" s="236">
        <f>SUM(DK39+DK40)</f>
        <v>273</v>
      </c>
      <c r="DL38" s="236">
        <f>SUM(DL39+DL40)</f>
        <v>224</v>
      </c>
      <c r="DM38" s="231">
        <f t="shared" si="26"/>
        <v>0.75206611570247939</v>
      </c>
      <c r="DN38" s="231">
        <f t="shared" si="27"/>
        <v>0.82051282051282048</v>
      </c>
      <c r="DO38" s="236">
        <f>'бюджет округа (района)'!BH24+'бюджеты поселений'!BH24</f>
        <v>0</v>
      </c>
      <c r="DP38" s="236">
        <f>'бюджет округа (района)'!BH24</f>
        <v>0</v>
      </c>
      <c r="DQ38" s="236">
        <f>'бюджет округа (района)'!BI24+'бюджеты поселений'!BI24</f>
        <v>0</v>
      </c>
      <c r="DR38" s="236">
        <f>'бюджет округа (района)'!BI24</f>
        <v>0</v>
      </c>
      <c r="DS38" s="236">
        <f>SUM(DS39+DS40)</f>
        <v>600</v>
      </c>
      <c r="DT38" s="236">
        <f>SUM(DT39+DT40)</f>
        <v>460</v>
      </c>
      <c r="DU38" s="231">
        <f t="shared" si="54"/>
        <v>1</v>
      </c>
      <c r="DV38" s="231">
        <f t="shared" si="72"/>
        <v>1</v>
      </c>
      <c r="DW38" s="231">
        <f t="shared" si="70"/>
        <v>0.39656311962987439</v>
      </c>
      <c r="DX38" s="253">
        <f t="shared" si="73"/>
        <v>0.45680238331678252</v>
      </c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  <c r="HZ38" s="61"/>
      <c r="IA38" s="61"/>
      <c r="IB38" s="61"/>
      <c r="IC38" s="61"/>
      <c r="ID38" s="61"/>
      <c r="IE38" s="61"/>
      <c r="IF38" s="61"/>
      <c r="IG38" s="61"/>
      <c r="IH38" s="61"/>
      <c r="II38" s="61"/>
      <c r="IJ38" s="61"/>
      <c r="IK38" s="61"/>
      <c r="IL38" s="61"/>
      <c r="IM38" s="61"/>
      <c r="IN38" s="61"/>
      <c r="IO38" s="61"/>
      <c r="IP38" s="61"/>
      <c r="IQ38" s="61"/>
      <c r="IR38" s="61"/>
      <c r="IS38" s="61"/>
      <c r="IT38" s="61"/>
      <c r="IU38" s="61"/>
      <c r="IV38" s="61"/>
      <c r="IW38" s="61"/>
      <c r="IX38" s="61"/>
      <c r="IY38" s="61"/>
      <c r="IZ38" s="61"/>
      <c r="JA38" s="61"/>
      <c r="JB38" s="61"/>
      <c r="JC38" s="61"/>
      <c r="JD38" s="61"/>
      <c r="JE38" s="61"/>
      <c r="JF38" s="61"/>
      <c r="JG38" s="61"/>
      <c r="JH38" s="61"/>
    </row>
    <row r="39" spans="1:268" s="220" customFormat="1" ht="29.25" customHeight="1">
      <c r="A39" s="214" t="s">
        <v>232</v>
      </c>
      <c r="B39" s="221"/>
      <c r="C39" s="216">
        <v>747</v>
      </c>
      <c r="D39" s="216">
        <v>545</v>
      </c>
      <c r="E39" s="216">
        <v>1973</v>
      </c>
      <c r="F39" s="216">
        <v>1896</v>
      </c>
      <c r="G39" s="216">
        <v>1011</v>
      </c>
      <c r="H39" s="216">
        <v>934</v>
      </c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>
        <v>315</v>
      </c>
      <c r="AX39" s="216">
        <v>273</v>
      </c>
      <c r="AY39" s="216"/>
      <c r="AZ39" s="216"/>
      <c r="BA39" s="216">
        <v>464</v>
      </c>
      <c r="BB39" s="216">
        <v>424</v>
      </c>
      <c r="BC39" s="217"/>
      <c r="BD39" s="217"/>
      <c r="BE39" s="216"/>
      <c r="BF39" s="216"/>
      <c r="BG39" s="216"/>
      <c r="BH39" s="216"/>
      <c r="BI39" s="216"/>
      <c r="BJ39" s="216"/>
      <c r="BK39" s="217"/>
      <c r="BL39" s="217"/>
      <c r="BM39" s="216"/>
      <c r="BN39" s="216"/>
      <c r="BO39" s="216"/>
      <c r="BP39" s="216"/>
      <c r="BQ39" s="217"/>
      <c r="BR39" s="217"/>
      <c r="BS39" s="216"/>
      <c r="BT39" s="216"/>
      <c r="BU39" s="216"/>
      <c r="BV39" s="216"/>
      <c r="BW39" s="217"/>
      <c r="BX39" s="217"/>
      <c r="BY39" s="216"/>
      <c r="BZ39" s="216"/>
      <c r="CA39" s="216"/>
      <c r="CB39" s="216"/>
      <c r="CC39" s="217"/>
      <c r="CD39" s="217"/>
      <c r="CE39" s="216"/>
      <c r="CF39" s="216"/>
      <c r="CG39" s="216"/>
      <c r="CH39" s="216"/>
      <c r="CI39" s="217"/>
      <c r="CJ39" s="217"/>
      <c r="CK39" s="216"/>
      <c r="CL39" s="216"/>
      <c r="CM39" s="216"/>
      <c r="CN39" s="216"/>
      <c r="CO39" s="217"/>
      <c r="CP39" s="217"/>
      <c r="CQ39" s="216"/>
      <c r="CR39" s="216"/>
      <c r="CS39" s="216"/>
      <c r="CT39" s="216"/>
      <c r="CU39" s="217"/>
      <c r="CV39" s="217"/>
      <c r="CW39" s="216"/>
      <c r="CX39" s="216"/>
      <c r="CY39" s="216"/>
      <c r="CZ39" s="216"/>
      <c r="DA39" s="217"/>
      <c r="DB39" s="217"/>
      <c r="DC39" s="216"/>
      <c r="DD39" s="216"/>
      <c r="DE39" s="216"/>
      <c r="DF39" s="216"/>
      <c r="DG39" s="217"/>
      <c r="DH39" s="217"/>
      <c r="DI39" s="216"/>
      <c r="DJ39" s="216"/>
      <c r="DK39" s="216">
        <v>237</v>
      </c>
      <c r="DL39" s="216">
        <v>188</v>
      </c>
      <c r="DM39" s="217">
        <f t="shared" ref="DM39:DM40" si="80">IF(AW39=0,1,DK39/AW39)</f>
        <v>0.75238095238095237</v>
      </c>
      <c r="DN39" s="217">
        <f t="shared" ref="DN39:DN40" si="81">IF(AX39=0,1,DL39/AX39)</f>
        <v>0.68864468864468864</v>
      </c>
      <c r="DO39" s="216"/>
      <c r="DP39" s="216"/>
      <c r="DQ39" s="216"/>
      <c r="DR39" s="216"/>
      <c r="DS39" s="216">
        <v>464</v>
      </c>
      <c r="DT39" s="216">
        <v>424</v>
      </c>
      <c r="DU39" s="135">
        <f t="shared" si="54"/>
        <v>1</v>
      </c>
      <c r="DV39" s="135">
        <f t="shared" si="72"/>
        <v>1</v>
      </c>
      <c r="DW39" s="135">
        <f t="shared" si="70"/>
        <v>0.4589515331355094</v>
      </c>
      <c r="DX39" s="197">
        <f t="shared" si="73"/>
        <v>0.45396145610278371</v>
      </c>
      <c r="DY39" s="218"/>
      <c r="DZ39" s="218"/>
      <c r="EA39" s="218"/>
      <c r="EB39" s="218"/>
      <c r="EC39" s="218"/>
      <c r="ED39" s="218"/>
      <c r="EE39" s="218"/>
      <c r="EF39" s="218"/>
      <c r="EG39" s="218"/>
      <c r="EH39" s="218"/>
      <c r="EI39" s="218"/>
      <c r="EJ39" s="218"/>
      <c r="EK39" s="219"/>
      <c r="EL39" s="219"/>
      <c r="EM39" s="219"/>
      <c r="EN39" s="219"/>
      <c r="EO39" s="219"/>
      <c r="EP39" s="219"/>
      <c r="EQ39" s="219"/>
      <c r="ER39" s="219"/>
      <c r="ES39" s="219"/>
      <c r="ET39" s="219"/>
      <c r="EU39" s="219"/>
      <c r="EV39" s="219"/>
      <c r="EW39" s="219"/>
      <c r="EX39" s="219"/>
      <c r="EY39" s="219"/>
      <c r="EZ39" s="219"/>
      <c r="FA39" s="219"/>
      <c r="FB39" s="219"/>
      <c r="FC39" s="219"/>
      <c r="FD39" s="219"/>
      <c r="FE39" s="219"/>
      <c r="FF39" s="219"/>
      <c r="FG39" s="219"/>
      <c r="FH39" s="219"/>
      <c r="FI39" s="219"/>
      <c r="FJ39" s="219"/>
      <c r="FK39" s="219"/>
      <c r="FL39" s="219"/>
      <c r="FM39" s="219"/>
      <c r="FN39" s="219"/>
      <c r="FO39" s="219"/>
      <c r="FP39" s="219"/>
      <c r="FQ39" s="219"/>
      <c r="FR39" s="219"/>
      <c r="FS39" s="219"/>
      <c r="FT39" s="219"/>
      <c r="FU39" s="219"/>
      <c r="FV39" s="219"/>
      <c r="FW39" s="219"/>
      <c r="FX39" s="219"/>
      <c r="FY39" s="219"/>
      <c r="FZ39" s="219"/>
      <c r="GA39" s="219"/>
      <c r="GB39" s="219"/>
      <c r="GC39" s="219"/>
      <c r="GD39" s="219"/>
      <c r="GE39" s="219"/>
      <c r="GF39" s="219"/>
      <c r="GG39" s="219"/>
      <c r="GH39" s="219"/>
      <c r="GI39" s="219"/>
      <c r="GJ39" s="219"/>
      <c r="GK39" s="219"/>
      <c r="GL39" s="219"/>
      <c r="GM39" s="219"/>
      <c r="GN39" s="219"/>
      <c r="GO39" s="219"/>
      <c r="GP39" s="219"/>
      <c r="GQ39" s="219"/>
      <c r="GR39" s="219"/>
      <c r="GS39" s="219"/>
      <c r="GT39" s="219"/>
      <c r="GU39" s="219"/>
      <c r="GV39" s="219"/>
      <c r="GW39" s="219"/>
      <c r="GX39" s="219"/>
      <c r="GY39" s="219"/>
      <c r="GZ39" s="219"/>
      <c r="HA39" s="219"/>
      <c r="HB39" s="219"/>
      <c r="HC39" s="219"/>
      <c r="HD39" s="219"/>
      <c r="HE39" s="219"/>
      <c r="HF39" s="219"/>
      <c r="HG39" s="219"/>
      <c r="HH39" s="219"/>
      <c r="HI39" s="219"/>
      <c r="HJ39" s="219"/>
      <c r="HK39" s="219"/>
      <c r="HL39" s="219"/>
      <c r="HM39" s="219"/>
      <c r="HN39" s="219"/>
      <c r="HO39" s="219"/>
      <c r="HP39" s="219"/>
      <c r="HQ39" s="219"/>
      <c r="HR39" s="219"/>
      <c r="HS39" s="219"/>
      <c r="HT39" s="219"/>
      <c r="HU39" s="219"/>
      <c r="HV39" s="219"/>
      <c r="HW39" s="219"/>
      <c r="HX39" s="219"/>
      <c r="HY39" s="219"/>
      <c r="HZ39" s="219"/>
      <c r="IA39" s="219"/>
      <c r="IB39" s="219"/>
      <c r="IC39" s="219"/>
      <c r="ID39" s="219"/>
      <c r="IE39" s="219"/>
      <c r="IF39" s="219"/>
      <c r="IG39" s="219"/>
      <c r="IH39" s="219"/>
      <c r="II39" s="219"/>
      <c r="IJ39" s="219"/>
      <c r="IK39" s="219"/>
      <c r="IL39" s="219"/>
      <c r="IM39" s="219"/>
      <c r="IN39" s="219"/>
      <c r="IO39" s="219"/>
      <c r="IP39" s="219"/>
      <c r="IQ39" s="219"/>
      <c r="IR39" s="219"/>
      <c r="IS39" s="219"/>
      <c r="IT39" s="219"/>
      <c r="IU39" s="219"/>
      <c r="IV39" s="219"/>
      <c r="IW39" s="219"/>
      <c r="IX39" s="219"/>
      <c r="IY39" s="219"/>
      <c r="IZ39" s="219"/>
      <c r="JA39" s="219"/>
      <c r="JB39" s="219"/>
      <c r="JC39" s="219"/>
      <c r="JD39" s="219"/>
      <c r="JE39" s="219"/>
      <c r="JF39" s="219"/>
      <c r="JG39" s="219"/>
      <c r="JH39" s="219"/>
    </row>
    <row r="40" spans="1:268" s="220" customFormat="1" ht="35.25" customHeight="1">
      <c r="A40" s="214" t="s">
        <v>233</v>
      </c>
      <c r="B40" s="221"/>
      <c r="C40" s="216">
        <v>828</v>
      </c>
      <c r="D40" s="216">
        <v>9</v>
      </c>
      <c r="E40" s="216">
        <v>33</v>
      </c>
      <c r="F40" s="216">
        <v>33</v>
      </c>
      <c r="G40" s="216">
        <v>502</v>
      </c>
      <c r="H40" s="216">
        <v>73</v>
      </c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>
        <v>48</v>
      </c>
      <c r="AX40" s="216">
        <v>0</v>
      </c>
      <c r="AY40" s="216"/>
      <c r="AZ40" s="216"/>
      <c r="BA40" s="216">
        <v>136</v>
      </c>
      <c r="BB40" s="216">
        <v>36</v>
      </c>
      <c r="BC40" s="217"/>
      <c r="BD40" s="217"/>
      <c r="BE40" s="216"/>
      <c r="BF40" s="216"/>
      <c r="BG40" s="216"/>
      <c r="BH40" s="216"/>
      <c r="BI40" s="216"/>
      <c r="BJ40" s="216"/>
      <c r="BK40" s="217"/>
      <c r="BL40" s="217"/>
      <c r="BM40" s="216"/>
      <c r="BN40" s="216"/>
      <c r="BO40" s="216"/>
      <c r="BP40" s="216"/>
      <c r="BQ40" s="217"/>
      <c r="BR40" s="217"/>
      <c r="BS40" s="216"/>
      <c r="BT40" s="216"/>
      <c r="BU40" s="216"/>
      <c r="BV40" s="216"/>
      <c r="BW40" s="217"/>
      <c r="BX40" s="217"/>
      <c r="BY40" s="216"/>
      <c r="BZ40" s="216"/>
      <c r="CA40" s="216"/>
      <c r="CB40" s="216"/>
      <c r="CC40" s="217"/>
      <c r="CD40" s="217"/>
      <c r="CE40" s="216"/>
      <c r="CF40" s="216"/>
      <c r="CG40" s="216"/>
      <c r="CH40" s="216"/>
      <c r="CI40" s="217"/>
      <c r="CJ40" s="217"/>
      <c r="CK40" s="216"/>
      <c r="CL40" s="216"/>
      <c r="CM40" s="216"/>
      <c r="CN40" s="216"/>
      <c r="CO40" s="217"/>
      <c r="CP40" s="217"/>
      <c r="CQ40" s="216"/>
      <c r="CR40" s="216"/>
      <c r="CS40" s="216"/>
      <c r="CT40" s="216"/>
      <c r="CU40" s="217"/>
      <c r="CV40" s="217"/>
      <c r="CW40" s="216"/>
      <c r="CX40" s="216"/>
      <c r="CY40" s="216"/>
      <c r="CZ40" s="216"/>
      <c r="DA40" s="217"/>
      <c r="DB40" s="217"/>
      <c r="DC40" s="216"/>
      <c r="DD40" s="216"/>
      <c r="DE40" s="216"/>
      <c r="DF40" s="216"/>
      <c r="DG40" s="217"/>
      <c r="DH40" s="217"/>
      <c r="DI40" s="216"/>
      <c r="DJ40" s="216"/>
      <c r="DK40" s="216">
        <v>36</v>
      </c>
      <c r="DL40" s="216">
        <v>36</v>
      </c>
      <c r="DM40" s="217">
        <f t="shared" si="80"/>
        <v>0.75</v>
      </c>
      <c r="DN40" s="217">
        <f t="shared" si="81"/>
        <v>1</v>
      </c>
      <c r="DO40" s="216"/>
      <c r="DP40" s="216"/>
      <c r="DQ40" s="216"/>
      <c r="DR40" s="216"/>
      <c r="DS40" s="216">
        <v>136</v>
      </c>
      <c r="DT40" s="216">
        <v>36</v>
      </c>
      <c r="DU40" s="230" t="s">
        <v>34</v>
      </c>
      <c r="DV40" s="230" t="s">
        <v>34</v>
      </c>
      <c r="DW40" s="135">
        <f t="shared" si="70"/>
        <v>0.27091633466135456</v>
      </c>
      <c r="DX40" s="197">
        <f t="shared" si="73"/>
        <v>0.49315068493150682</v>
      </c>
      <c r="DY40" s="218"/>
      <c r="DZ40" s="218"/>
      <c r="EA40" s="218"/>
      <c r="EB40" s="218"/>
      <c r="EC40" s="218"/>
      <c r="ED40" s="218"/>
      <c r="EE40" s="218"/>
      <c r="EF40" s="218"/>
      <c r="EG40" s="218"/>
      <c r="EH40" s="218"/>
      <c r="EI40" s="218"/>
      <c r="EJ40" s="218"/>
      <c r="EK40" s="219"/>
      <c r="EL40" s="219"/>
      <c r="EM40" s="219"/>
      <c r="EN40" s="219"/>
      <c r="EO40" s="219"/>
      <c r="EP40" s="219"/>
      <c r="EQ40" s="219"/>
      <c r="ER40" s="219"/>
      <c r="ES40" s="219"/>
      <c r="ET40" s="219"/>
      <c r="EU40" s="219"/>
      <c r="EV40" s="219"/>
      <c r="EW40" s="219"/>
      <c r="EX40" s="219"/>
      <c r="EY40" s="219"/>
      <c r="EZ40" s="219"/>
      <c r="FA40" s="219"/>
      <c r="FB40" s="219"/>
      <c r="FC40" s="219"/>
      <c r="FD40" s="219"/>
      <c r="FE40" s="219"/>
      <c r="FF40" s="219"/>
      <c r="FG40" s="219"/>
      <c r="FH40" s="219"/>
      <c r="FI40" s="219"/>
      <c r="FJ40" s="219"/>
      <c r="FK40" s="219"/>
      <c r="FL40" s="219"/>
      <c r="FM40" s="219"/>
      <c r="FN40" s="219"/>
      <c r="FO40" s="219"/>
      <c r="FP40" s="219"/>
      <c r="FQ40" s="219"/>
      <c r="FR40" s="219"/>
      <c r="FS40" s="219"/>
      <c r="FT40" s="219"/>
      <c r="FU40" s="219"/>
      <c r="FV40" s="219"/>
      <c r="FW40" s="219"/>
      <c r="FX40" s="219"/>
      <c r="FY40" s="219"/>
      <c r="FZ40" s="219"/>
      <c r="GA40" s="219"/>
      <c r="GB40" s="219"/>
      <c r="GC40" s="219"/>
      <c r="GD40" s="219"/>
      <c r="GE40" s="219"/>
      <c r="GF40" s="219"/>
      <c r="GG40" s="219"/>
      <c r="GH40" s="219"/>
      <c r="GI40" s="219"/>
      <c r="GJ40" s="219"/>
      <c r="GK40" s="219"/>
      <c r="GL40" s="219"/>
      <c r="GM40" s="219"/>
      <c r="GN40" s="219"/>
      <c r="GO40" s="219"/>
      <c r="GP40" s="219"/>
      <c r="GQ40" s="219"/>
      <c r="GR40" s="219"/>
      <c r="GS40" s="219"/>
      <c r="GT40" s="219"/>
      <c r="GU40" s="219"/>
      <c r="GV40" s="219"/>
      <c r="GW40" s="219"/>
      <c r="GX40" s="219"/>
      <c r="GY40" s="219"/>
      <c r="GZ40" s="219"/>
      <c r="HA40" s="219"/>
      <c r="HB40" s="219"/>
      <c r="HC40" s="219"/>
      <c r="HD40" s="219"/>
      <c r="HE40" s="219"/>
      <c r="HF40" s="219"/>
      <c r="HG40" s="219"/>
      <c r="HH40" s="219"/>
      <c r="HI40" s="219"/>
      <c r="HJ40" s="219"/>
      <c r="HK40" s="219"/>
      <c r="HL40" s="219"/>
      <c r="HM40" s="219"/>
      <c r="HN40" s="219"/>
      <c r="HO40" s="219"/>
      <c r="HP40" s="219"/>
      <c r="HQ40" s="219"/>
      <c r="HR40" s="219"/>
      <c r="HS40" s="219"/>
      <c r="HT40" s="219"/>
      <c r="HU40" s="219"/>
      <c r="HV40" s="219"/>
      <c r="HW40" s="219"/>
      <c r="HX40" s="219"/>
      <c r="HY40" s="219"/>
      <c r="HZ40" s="219"/>
      <c r="IA40" s="219"/>
      <c r="IB40" s="219"/>
      <c r="IC40" s="219"/>
      <c r="ID40" s="219"/>
      <c r="IE40" s="219"/>
      <c r="IF40" s="219"/>
      <c r="IG40" s="219"/>
      <c r="IH40" s="219"/>
      <c r="II40" s="219"/>
      <c r="IJ40" s="219"/>
      <c r="IK40" s="219"/>
      <c r="IL40" s="219"/>
      <c r="IM40" s="219"/>
      <c r="IN40" s="219"/>
      <c r="IO40" s="219"/>
      <c r="IP40" s="219"/>
      <c r="IQ40" s="219"/>
      <c r="IR40" s="219"/>
      <c r="IS40" s="219"/>
      <c r="IT40" s="219"/>
      <c r="IU40" s="219"/>
      <c r="IV40" s="219"/>
      <c r="IW40" s="219"/>
      <c r="IX40" s="219"/>
      <c r="IY40" s="219"/>
      <c r="IZ40" s="219"/>
      <c r="JA40" s="219"/>
      <c r="JB40" s="219"/>
      <c r="JC40" s="219"/>
      <c r="JD40" s="219"/>
      <c r="JE40" s="219"/>
      <c r="JF40" s="219"/>
      <c r="JG40" s="219"/>
      <c r="JH40" s="219"/>
    </row>
    <row r="41" spans="1:268" s="62" customFormat="1" ht="36" customHeight="1">
      <c r="A41" s="361" t="s">
        <v>235</v>
      </c>
      <c r="B41" s="312"/>
      <c r="C41" s="134">
        <v>2521</v>
      </c>
      <c r="D41" s="134">
        <v>2520</v>
      </c>
      <c r="E41" s="134">
        <v>4102</v>
      </c>
      <c r="F41" s="134">
        <v>3988</v>
      </c>
      <c r="G41" s="134">
        <v>2447</v>
      </c>
      <c r="H41" s="134">
        <v>2419</v>
      </c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>
        <v>1492</v>
      </c>
      <c r="AX41" s="134">
        <v>1487</v>
      </c>
      <c r="AY41" s="134"/>
      <c r="AZ41" s="134"/>
      <c r="BA41" s="134">
        <v>3413</v>
      </c>
      <c r="BB41" s="134">
        <v>3383</v>
      </c>
      <c r="BC41" s="135">
        <f t="shared" ref="BC41:BC43" si="82">IF(G41=0,1,BA41/G41-1)</f>
        <v>0.39476910502656315</v>
      </c>
      <c r="BD41" s="135">
        <f t="shared" ref="BD41:BD43" si="83">IF(H41=0,1,BB41/H41-1)</f>
        <v>0.39851178172798685</v>
      </c>
      <c r="BE41" s="134"/>
      <c r="BF41" s="134"/>
      <c r="BG41" s="134">
        <f>'бюджет округа (района)'!AD25+'бюджеты поселений'!AD25</f>
        <v>0</v>
      </c>
      <c r="BH41" s="134">
        <f>'бюджет округа (района)'!AD25</f>
        <v>0</v>
      </c>
      <c r="BI41" s="134">
        <f t="shared" si="30"/>
        <v>0</v>
      </c>
      <c r="BJ41" s="134">
        <f t="shared" si="59"/>
        <v>0</v>
      </c>
      <c r="BK41" s="135">
        <f t="shared" si="3"/>
        <v>1</v>
      </c>
      <c r="BL41" s="135">
        <f t="shared" si="4"/>
        <v>1</v>
      </c>
      <c r="BM41" s="134">
        <f>'бюджет округа (района)'!AG25+'бюджеты поселений'!AG25</f>
        <v>0</v>
      </c>
      <c r="BN41" s="134">
        <f>'бюджет округа (района)'!AG25</f>
        <v>0</v>
      </c>
      <c r="BO41" s="134">
        <f t="shared" si="32"/>
        <v>0</v>
      </c>
      <c r="BP41" s="134">
        <f t="shared" si="60"/>
        <v>0</v>
      </c>
      <c r="BQ41" s="135">
        <f t="shared" si="5"/>
        <v>1</v>
      </c>
      <c r="BR41" s="135">
        <f t="shared" si="6"/>
        <v>1</v>
      </c>
      <c r="BS41" s="134">
        <f>'бюджет округа (района)'!AJ25+'бюджеты поселений'!AJ25</f>
        <v>0</v>
      </c>
      <c r="BT41" s="134">
        <f>'бюджет округа (района)'!AJ25</f>
        <v>0</v>
      </c>
      <c r="BU41" s="134">
        <f t="shared" si="34"/>
        <v>0</v>
      </c>
      <c r="BV41" s="134">
        <f t="shared" si="61"/>
        <v>0</v>
      </c>
      <c r="BW41" s="135">
        <f t="shared" si="7"/>
        <v>1</v>
      </c>
      <c r="BX41" s="135">
        <f t="shared" si="8"/>
        <v>1</v>
      </c>
      <c r="BY41" s="134">
        <f>'бюджет округа (района)'!AM25+'бюджеты поселений'!AM25</f>
        <v>0</v>
      </c>
      <c r="BZ41" s="134">
        <f>'бюджет округа (района)'!AM25</f>
        <v>0</v>
      </c>
      <c r="CA41" s="134">
        <f t="shared" si="36"/>
        <v>0</v>
      </c>
      <c r="CB41" s="134">
        <f t="shared" si="62"/>
        <v>0</v>
      </c>
      <c r="CC41" s="135">
        <f t="shared" si="9"/>
        <v>1</v>
      </c>
      <c r="CD41" s="135">
        <f t="shared" si="10"/>
        <v>1</v>
      </c>
      <c r="CE41" s="134">
        <f>'бюджет округа (района)'!AP25+'бюджеты поселений'!AP25</f>
        <v>0</v>
      </c>
      <c r="CF41" s="134">
        <f>'бюджет округа (района)'!AP25</f>
        <v>0</v>
      </c>
      <c r="CG41" s="134">
        <f t="shared" si="38"/>
        <v>0</v>
      </c>
      <c r="CH41" s="134">
        <f t="shared" si="63"/>
        <v>0</v>
      </c>
      <c r="CI41" s="135">
        <f t="shared" si="11"/>
        <v>1</v>
      </c>
      <c r="CJ41" s="135">
        <f t="shared" si="12"/>
        <v>1</v>
      </c>
      <c r="CK41" s="134">
        <f>'бюджет округа (района)'!AS25+'бюджеты поселений'!AS25</f>
        <v>0</v>
      </c>
      <c r="CL41" s="134">
        <f>'бюджет округа (района)'!AS25</f>
        <v>0</v>
      </c>
      <c r="CM41" s="134">
        <f t="shared" si="40"/>
        <v>0</v>
      </c>
      <c r="CN41" s="134">
        <f t="shared" si="64"/>
        <v>0</v>
      </c>
      <c r="CO41" s="135">
        <f t="shared" si="13"/>
        <v>1</v>
      </c>
      <c r="CP41" s="135">
        <f t="shared" si="14"/>
        <v>1</v>
      </c>
      <c r="CQ41" s="134">
        <f>'бюджет округа (района)'!AV25+'бюджеты поселений'!AV25</f>
        <v>0</v>
      </c>
      <c r="CR41" s="134">
        <f>'бюджет округа (района)'!AV25</f>
        <v>0</v>
      </c>
      <c r="CS41" s="134">
        <f t="shared" si="42"/>
        <v>0</v>
      </c>
      <c r="CT41" s="134">
        <f t="shared" si="65"/>
        <v>0</v>
      </c>
      <c r="CU41" s="135">
        <f t="shared" si="15"/>
        <v>1</v>
      </c>
      <c r="CV41" s="135">
        <f t="shared" si="16"/>
        <v>1</v>
      </c>
      <c r="CW41" s="134">
        <f>'бюджет округа (района)'!AY25+'бюджеты поселений'!AY25</f>
        <v>0</v>
      </c>
      <c r="CX41" s="134">
        <f>'бюджет округа (района)'!AY25</f>
        <v>0</v>
      </c>
      <c r="CY41" s="134">
        <f t="shared" si="44"/>
        <v>0</v>
      </c>
      <c r="CZ41" s="134">
        <f t="shared" si="66"/>
        <v>0</v>
      </c>
      <c r="DA41" s="135">
        <f t="shared" si="17"/>
        <v>1</v>
      </c>
      <c r="DB41" s="135">
        <f t="shared" si="18"/>
        <v>1</v>
      </c>
      <c r="DC41" s="134">
        <f>'бюджет округа (района)'!BB25+'бюджеты поселений'!BB25</f>
        <v>0</v>
      </c>
      <c r="DD41" s="134">
        <f>'бюджет округа (района)'!BB25</f>
        <v>0</v>
      </c>
      <c r="DE41" s="134">
        <f t="shared" si="46"/>
        <v>0</v>
      </c>
      <c r="DF41" s="134">
        <f t="shared" si="67"/>
        <v>0</v>
      </c>
      <c r="DG41" s="135">
        <f t="shared" si="19"/>
        <v>1</v>
      </c>
      <c r="DH41" s="135">
        <f t="shared" si="20"/>
        <v>1</v>
      </c>
      <c r="DI41" s="134">
        <f>'бюджет округа (района)'!BE25+'бюджеты поселений'!BE25</f>
        <v>0</v>
      </c>
      <c r="DJ41" s="134">
        <f>'бюджет округа (района)'!BE25</f>
        <v>0</v>
      </c>
      <c r="DK41" s="134">
        <v>704</v>
      </c>
      <c r="DL41" s="134">
        <v>614</v>
      </c>
      <c r="DM41" s="135">
        <f t="shared" si="26"/>
        <v>0.47184986595174261</v>
      </c>
      <c r="DN41" s="135">
        <f t="shared" si="27"/>
        <v>0.41291190316072629</v>
      </c>
      <c r="DO41" s="134">
        <f>'бюджет округа (района)'!BH25+'бюджеты поселений'!BH25</f>
        <v>0</v>
      </c>
      <c r="DP41" s="134">
        <f>'бюджет округа (района)'!BH25</f>
        <v>0</v>
      </c>
      <c r="DQ41" s="134">
        <f>'бюджет округа (района)'!BI25+'бюджеты поселений'!BI25</f>
        <v>0</v>
      </c>
      <c r="DR41" s="134">
        <f>'бюджет округа (района)'!BI25</f>
        <v>0</v>
      </c>
      <c r="DS41" s="134">
        <v>3413</v>
      </c>
      <c r="DT41" s="134">
        <v>3383</v>
      </c>
      <c r="DU41" s="135">
        <f>IF($BA$10=0,1,DS41/$BA41)</f>
        <v>1</v>
      </c>
      <c r="DV41" s="135">
        <f>IF($BA$10=0,1,DT41/$BB41)</f>
        <v>1</v>
      </c>
      <c r="DW41" s="135">
        <f t="shared" si="70"/>
        <v>1.3947691050265631</v>
      </c>
      <c r="DX41" s="197">
        <f t="shared" si="73"/>
        <v>1.3985117817279868</v>
      </c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  <c r="IX41" s="61"/>
      <c r="IY41" s="61"/>
      <c r="IZ41" s="61"/>
      <c r="JA41" s="61"/>
      <c r="JB41" s="61"/>
      <c r="JC41" s="61"/>
      <c r="JD41" s="61"/>
      <c r="JE41" s="61"/>
      <c r="JF41" s="61"/>
      <c r="JG41" s="61"/>
      <c r="JH41" s="61"/>
    </row>
    <row r="42" spans="1:268" s="220" customFormat="1" ht="33.75" customHeight="1">
      <c r="A42" s="214" t="s">
        <v>236</v>
      </c>
      <c r="B42" s="221"/>
      <c r="C42" s="216">
        <v>0</v>
      </c>
      <c r="D42" s="216">
        <v>0</v>
      </c>
      <c r="E42" s="216">
        <v>508</v>
      </c>
      <c r="F42" s="216">
        <v>507</v>
      </c>
      <c r="G42" s="216">
        <v>95</v>
      </c>
      <c r="H42" s="216">
        <v>89</v>
      </c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>
        <v>54</v>
      </c>
      <c r="AX42" s="216">
        <v>54</v>
      </c>
      <c r="AY42" s="216"/>
      <c r="AZ42" s="216"/>
      <c r="BA42" s="216">
        <v>99</v>
      </c>
      <c r="BB42" s="216">
        <v>99</v>
      </c>
      <c r="BC42" s="217"/>
      <c r="BD42" s="217"/>
      <c r="BE42" s="216"/>
      <c r="BF42" s="216"/>
      <c r="BG42" s="216"/>
      <c r="BH42" s="216"/>
      <c r="BI42" s="216"/>
      <c r="BJ42" s="216"/>
      <c r="BK42" s="217"/>
      <c r="BL42" s="217"/>
      <c r="BM42" s="216"/>
      <c r="BN42" s="216"/>
      <c r="BO42" s="216"/>
      <c r="BP42" s="216"/>
      <c r="BQ42" s="217"/>
      <c r="BR42" s="217"/>
      <c r="BS42" s="216"/>
      <c r="BT42" s="216"/>
      <c r="BU42" s="216"/>
      <c r="BV42" s="216"/>
      <c r="BW42" s="217"/>
      <c r="BX42" s="217"/>
      <c r="BY42" s="216"/>
      <c r="BZ42" s="216"/>
      <c r="CA42" s="216"/>
      <c r="CB42" s="216"/>
      <c r="CC42" s="217"/>
      <c r="CD42" s="217"/>
      <c r="CE42" s="216"/>
      <c r="CF42" s="216"/>
      <c r="CG42" s="216"/>
      <c r="CH42" s="216"/>
      <c r="CI42" s="217"/>
      <c r="CJ42" s="217"/>
      <c r="CK42" s="216"/>
      <c r="CL42" s="216"/>
      <c r="CM42" s="216"/>
      <c r="CN42" s="216"/>
      <c r="CO42" s="217"/>
      <c r="CP42" s="217"/>
      <c r="CQ42" s="216"/>
      <c r="CR42" s="216"/>
      <c r="CS42" s="216"/>
      <c r="CT42" s="216"/>
      <c r="CU42" s="217"/>
      <c r="CV42" s="217"/>
      <c r="CW42" s="216"/>
      <c r="CX42" s="216"/>
      <c r="CY42" s="216"/>
      <c r="CZ42" s="216"/>
      <c r="DA42" s="217"/>
      <c r="DB42" s="217"/>
      <c r="DC42" s="216"/>
      <c r="DD42" s="216"/>
      <c r="DE42" s="216"/>
      <c r="DF42" s="216"/>
      <c r="DG42" s="217"/>
      <c r="DH42" s="217"/>
      <c r="DI42" s="216"/>
      <c r="DJ42" s="216"/>
      <c r="DK42" s="216">
        <v>33</v>
      </c>
      <c r="DL42" s="216">
        <v>33</v>
      </c>
      <c r="DM42" s="217">
        <f t="shared" ref="DM42" si="84">IF(AW42=0,1,DK42/AW42)</f>
        <v>0.61111111111111116</v>
      </c>
      <c r="DN42" s="217">
        <f t="shared" ref="DN42" si="85">IF(AX42=0,1,DL42/AX42)</f>
        <v>0.61111111111111116</v>
      </c>
      <c r="DO42" s="216"/>
      <c r="DP42" s="216"/>
      <c r="DQ42" s="216"/>
      <c r="DR42" s="216"/>
      <c r="DS42" s="216">
        <v>99</v>
      </c>
      <c r="DT42" s="216">
        <v>99</v>
      </c>
      <c r="DU42" s="135">
        <f>IF($BA$10=0,1,DS42/$BA42)</f>
        <v>1</v>
      </c>
      <c r="DV42" s="135">
        <f>IF($BA$10=0,1,DT42/$BB42)</f>
        <v>1</v>
      </c>
      <c r="DW42" s="135">
        <f t="shared" si="70"/>
        <v>1.0421052631578946</v>
      </c>
      <c r="DX42" s="197">
        <f t="shared" si="73"/>
        <v>1.1123595505617978</v>
      </c>
      <c r="DY42" s="218"/>
      <c r="DZ42" s="218"/>
      <c r="EA42" s="218"/>
      <c r="EB42" s="218"/>
      <c r="EC42" s="218"/>
      <c r="ED42" s="218"/>
      <c r="EE42" s="218"/>
      <c r="EF42" s="218"/>
      <c r="EG42" s="218"/>
      <c r="EH42" s="218"/>
      <c r="EI42" s="218"/>
      <c r="EJ42" s="218"/>
      <c r="EK42" s="219"/>
      <c r="EL42" s="219"/>
      <c r="EM42" s="219"/>
      <c r="EN42" s="219"/>
      <c r="EO42" s="219"/>
      <c r="EP42" s="219"/>
      <c r="EQ42" s="219"/>
      <c r="ER42" s="219"/>
      <c r="ES42" s="219"/>
      <c r="ET42" s="219"/>
      <c r="EU42" s="219"/>
      <c r="EV42" s="219"/>
      <c r="EW42" s="219"/>
      <c r="EX42" s="219"/>
      <c r="EY42" s="219"/>
      <c r="EZ42" s="219"/>
      <c r="FA42" s="219"/>
      <c r="FB42" s="219"/>
      <c r="FC42" s="219"/>
      <c r="FD42" s="219"/>
      <c r="FE42" s="219"/>
      <c r="FF42" s="219"/>
      <c r="FG42" s="219"/>
      <c r="FH42" s="219"/>
      <c r="FI42" s="219"/>
      <c r="FJ42" s="219"/>
      <c r="FK42" s="219"/>
      <c r="FL42" s="219"/>
      <c r="FM42" s="219"/>
      <c r="FN42" s="219"/>
      <c r="FO42" s="219"/>
      <c r="FP42" s="219"/>
      <c r="FQ42" s="219"/>
      <c r="FR42" s="219"/>
      <c r="FS42" s="219"/>
      <c r="FT42" s="219"/>
      <c r="FU42" s="219"/>
      <c r="FV42" s="219"/>
      <c r="FW42" s="219"/>
      <c r="FX42" s="219"/>
      <c r="FY42" s="219"/>
      <c r="FZ42" s="219"/>
      <c r="GA42" s="219"/>
      <c r="GB42" s="219"/>
      <c r="GC42" s="219"/>
      <c r="GD42" s="219"/>
      <c r="GE42" s="219"/>
      <c r="GF42" s="219"/>
      <c r="GG42" s="219"/>
      <c r="GH42" s="219"/>
      <c r="GI42" s="219"/>
      <c r="GJ42" s="219"/>
      <c r="GK42" s="219"/>
      <c r="GL42" s="219"/>
      <c r="GM42" s="219"/>
      <c r="GN42" s="219"/>
      <c r="GO42" s="219"/>
      <c r="GP42" s="219"/>
      <c r="GQ42" s="219"/>
      <c r="GR42" s="219"/>
      <c r="GS42" s="219"/>
      <c r="GT42" s="219"/>
      <c r="GU42" s="219"/>
      <c r="GV42" s="219"/>
      <c r="GW42" s="219"/>
      <c r="GX42" s="219"/>
      <c r="GY42" s="219"/>
      <c r="GZ42" s="219"/>
      <c r="HA42" s="219"/>
      <c r="HB42" s="219"/>
      <c r="HC42" s="219"/>
      <c r="HD42" s="219"/>
      <c r="HE42" s="219"/>
      <c r="HF42" s="219"/>
      <c r="HG42" s="219"/>
      <c r="HH42" s="219"/>
      <c r="HI42" s="219"/>
      <c r="HJ42" s="219"/>
      <c r="HK42" s="219"/>
      <c r="HL42" s="219"/>
      <c r="HM42" s="219"/>
      <c r="HN42" s="219"/>
      <c r="HO42" s="219"/>
      <c r="HP42" s="219"/>
      <c r="HQ42" s="219"/>
      <c r="HR42" s="219"/>
      <c r="HS42" s="219"/>
      <c r="HT42" s="219"/>
      <c r="HU42" s="219"/>
      <c r="HV42" s="219"/>
      <c r="HW42" s="219"/>
      <c r="HX42" s="219"/>
      <c r="HY42" s="219"/>
      <c r="HZ42" s="219"/>
      <c r="IA42" s="219"/>
      <c r="IB42" s="219"/>
      <c r="IC42" s="219"/>
      <c r="ID42" s="219"/>
      <c r="IE42" s="219"/>
      <c r="IF42" s="219"/>
      <c r="IG42" s="219"/>
      <c r="IH42" s="219"/>
      <c r="II42" s="219"/>
      <c r="IJ42" s="219"/>
      <c r="IK42" s="219"/>
      <c r="IL42" s="219"/>
      <c r="IM42" s="219"/>
      <c r="IN42" s="219"/>
      <c r="IO42" s="219"/>
      <c r="IP42" s="219"/>
      <c r="IQ42" s="219"/>
      <c r="IR42" s="219"/>
      <c r="IS42" s="219"/>
      <c r="IT42" s="219"/>
      <c r="IU42" s="219"/>
      <c r="IV42" s="219"/>
      <c r="IW42" s="219"/>
      <c r="IX42" s="219"/>
      <c r="IY42" s="219"/>
      <c r="IZ42" s="219"/>
      <c r="JA42" s="219"/>
      <c r="JB42" s="219"/>
      <c r="JC42" s="219"/>
      <c r="JD42" s="219"/>
      <c r="JE42" s="219"/>
      <c r="JF42" s="219"/>
      <c r="JG42" s="219"/>
      <c r="JH42" s="219"/>
    </row>
    <row r="43" spans="1:268" s="62" customFormat="1" ht="18" customHeight="1">
      <c r="A43" s="361" t="s">
        <v>43</v>
      </c>
      <c r="B43" s="312"/>
      <c r="C43" s="134">
        <v>2064</v>
      </c>
      <c r="D43" s="134">
        <v>423</v>
      </c>
      <c r="E43" s="134">
        <v>289</v>
      </c>
      <c r="F43" s="134">
        <v>217</v>
      </c>
      <c r="G43" s="134">
        <v>-307</v>
      </c>
      <c r="H43" s="134">
        <v>-259</v>
      </c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>
        <v>-351</v>
      </c>
      <c r="AX43" s="134">
        <v>-261</v>
      </c>
      <c r="AY43" s="134"/>
      <c r="AZ43" s="134"/>
      <c r="BA43" s="134">
        <v>-18</v>
      </c>
      <c r="BB43" s="134">
        <v>0</v>
      </c>
      <c r="BC43" s="135">
        <f t="shared" si="82"/>
        <v>-0.94136807817589574</v>
      </c>
      <c r="BD43" s="135">
        <f t="shared" si="83"/>
        <v>-1</v>
      </c>
      <c r="BE43" s="134"/>
      <c r="BF43" s="134"/>
      <c r="BG43" s="134">
        <f>'бюджет округа (района)'!AD26+'бюджеты поселений'!AD26</f>
        <v>0</v>
      </c>
      <c r="BH43" s="134">
        <f>'бюджет округа (района)'!AD26</f>
        <v>0</v>
      </c>
      <c r="BI43" s="134">
        <f t="shared" si="30"/>
        <v>0</v>
      </c>
      <c r="BJ43" s="134">
        <f t="shared" si="59"/>
        <v>0</v>
      </c>
      <c r="BK43" s="135">
        <f t="shared" si="3"/>
        <v>1</v>
      </c>
      <c r="BL43" s="135">
        <f t="shared" si="4"/>
        <v>1</v>
      </c>
      <c r="BM43" s="134">
        <f>'бюджет округа (района)'!AG26+'бюджеты поселений'!AG26</f>
        <v>0</v>
      </c>
      <c r="BN43" s="134">
        <f>'бюджет округа (района)'!AG26</f>
        <v>0</v>
      </c>
      <c r="BO43" s="134">
        <f t="shared" si="32"/>
        <v>0</v>
      </c>
      <c r="BP43" s="134">
        <f t="shared" si="60"/>
        <v>0</v>
      </c>
      <c r="BQ43" s="135">
        <f t="shared" si="5"/>
        <v>1</v>
      </c>
      <c r="BR43" s="135">
        <f t="shared" si="6"/>
        <v>1</v>
      </c>
      <c r="BS43" s="134">
        <f>'бюджет округа (района)'!AJ26+'бюджеты поселений'!AJ26</f>
        <v>0</v>
      </c>
      <c r="BT43" s="134">
        <f>'бюджет округа (района)'!AJ26</f>
        <v>0</v>
      </c>
      <c r="BU43" s="134">
        <f t="shared" si="34"/>
        <v>0</v>
      </c>
      <c r="BV43" s="134">
        <f t="shared" si="61"/>
        <v>0</v>
      </c>
      <c r="BW43" s="135">
        <f t="shared" si="7"/>
        <v>1</v>
      </c>
      <c r="BX43" s="135">
        <f t="shared" si="8"/>
        <v>1</v>
      </c>
      <c r="BY43" s="134">
        <f>'бюджет округа (района)'!AM26+'бюджеты поселений'!AM26</f>
        <v>0</v>
      </c>
      <c r="BZ43" s="134">
        <f>'бюджет округа (района)'!AM26</f>
        <v>0</v>
      </c>
      <c r="CA43" s="134">
        <f t="shared" si="36"/>
        <v>0</v>
      </c>
      <c r="CB43" s="134">
        <f t="shared" si="62"/>
        <v>0</v>
      </c>
      <c r="CC43" s="135">
        <f t="shared" si="9"/>
        <v>1</v>
      </c>
      <c r="CD43" s="135">
        <f t="shared" si="10"/>
        <v>1</v>
      </c>
      <c r="CE43" s="134">
        <f>'бюджет округа (района)'!AP26+'бюджеты поселений'!AP26</f>
        <v>0</v>
      </c>
      <c r="CF43" s="134">
        <f>'бюджет округа (района)'!AP26</f>
        <v>0</v>
      </c>
      <c r="CG43" s="134">
        <f t="shared" si="38"/>
        <v>0</v>
      </c>
      <c r="CH43" s="134">
        <f t="shared" si="63"/>
        <v>0</v>
      </c>
      <c r="CI43" s="135">
        <f t="shared" si="11"/>
        <v>1</v>
      </c>
      <c r="CJ43" s="135">
        <f t="shared" si="12"/>
        <v>1</v>
      </c>
      <c r="CK43" s="134">
        <f>'бюджет округа (района)'!AS26+'бюджеты поселений'!AS26</f>
        <v>0</v>
      </c>
      <c r="CL43" s="134">
        <f>'бюджет округа (района)'!AS26</f>
        <v>0</v>
      </c>
      <c r="CM43" s="134">
        <f t="shared" si="40"/>
        <v>0</v>
      </c>
      <c r="CN43" s="134">
        <f t="shared" si="64"/>
        <v>0</v>
      </c>
      <c r="CO43" s="135">
        <f t="shared" si="13"/>
        <v>1</v>
      </c>
      <c r="CP43" s="135">
        <f t="shared" si="14"/>
        <v>1</v>
      </c>
      <c r="CQ43" s="134">
        <f>'бюджет округа (района)'!AV26+'бюджеты поселений'!AV26</f>
        <v>0</v>
      </c>
      <c r="CR43" s="134">
        <f>'бюджет округа (района)'!AV26</f>
        <v>0</v>
      </c>
      <c r="CS43" s="134">
        <f t="shared" si="42"/>
        <v>0</v>
      </c>
      <c r="CT43" s="134">
        <f t="shared" si="65"/>
        <v>0</v>
      </c>
      <c r="CU43" s="135">
        <f t="shared" si="15"/>
        <v>1</v>
      </c>
      <c r="CV43" s="135">
        <f t="shared" si="16"/>
        <v>1</v>
      </c>
      <c r="CW43" s="134">
        <f>'бюджет округа (района)'!AY26+'бюджеты поселений'!AY26</f>
        <v>0</v>
      </c>
      <c r="CX43" s="134">
        <f>'бюджет округа (района)'!AY26</f>
        <v>0</v>
      </c>
      <c r="CY43" s="134">
        <f t="shared" si="44"/>
        <v>0</v>
      </c>
      <c r="CZ43" s="134">
        <f t="shared" si="66"/>
        <v>0</v>
      </c>
      <c r="DA43" s="135">
        <f t="shared" si="17"/>
        <v>1</v>
      </c>
      <c r="DB43" s="135">
        <f t="shared" si="18"/>
        <v>1</v>
      </c>
      <c r="DC43" s="134">
        <f>'бюджет округа (района)'!BB26+'бюджеты поселений'!BB26</f>
        <v>0</v>
      </c>
      <c r="DD43" s="134">
        <f>'бюджет округа (района)'!BB26</f>
        <v>0</v>
      </c>
      <c r="DE43" s="134">
        <f t="shared" si="46"/>
        <v>0</v>
      </c>
      <c r="DF43" s="134">
        <f t="shared" si="67"/>
        <v>0</v>
      </c>
      <c r="DG43" s="135">
        <f t="shared" si="19"/>
        <v>1</v>
      </c>
      <c r="DH43" s="135">
        <f t="shared" si="20"/>
        <v>1</v>
      </c>
      <c r="DI43" s="134">
        <f>'бюджет округа (района)'!BE26+'бюджеты поселений'!BE26</f>
        <v>0</v>
      </c>
      <c r="DJ43" s="134">
        <f>'бюджет округа (района)'!BE26</f>
        <v>0</v>
      </c>
      <c r="DK43" s="134">
        <v>5</v>
      </c>
      <c r="DL43" s="134">
        <v>-5</v>
      </c>
      <c r="DM43" s="135">
        <f t="shared" si="26"/>
        <v>-1.4245014245014245E-2</v>
      </c>
      <c r="DN43" s="135">
        <f t="shared" si="27"/>
        <v>1.9157088122605363E-2</v>
      </c>
      <c r="DO43" s="134">
        <f>'бюджет округа (района)'!BH26+'бюджеты поселений'!BH26</f>
        <v>0</v>
      </c>
      <c r="DP43" s="134">
        <f>'бюджет округа (района)'!BH26</f>
        <v>0</v>
      </c>
      <c r="DQ43" s="134">
        <f>'бюджет округа (района)'!BI26+'бюджеты поселений'!BI26</f>
        <v>0</v>
      </c>
      <c r="DR43" s="134">
        <f>'бюджет округа (района)'!BI26</f>
        <v>0</v>
      </c>
      <c r="DS43" s="134">
        <v>5</v>
      </c>
      <c r="DT43" s="134">
        <v>-5</v>
      </c>
      <c r="DU43" s="230" t="s">
        <v>34</v>
      </c>
      <c r="DV43" s="230" t="s">
        <v>34</v>
      </c>
      <c r="DW43" s="135">
        <f t="shared" si="70"/>
        <v>-1.6286644951140065E-2</v>
      </c>
      <c r="DX43" s="197">
        <f t="shared" si="73"/>
        <v>1.9305019305019305E-2</v>
      </c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  <c r="IH43" s="61"/>
      <c r="II43" s="61"/>
      <c r="IJ43" s="61"/>
      <c r="IK43" s="61"/>
      <c r="IL43" s="61"/>
      <c r="IM43" s="61"/>
      <c r="IN43" s="61"/>
      <c r="IO43" s="61"/>
      <c r="IP43" s="61"/>
      <c r="IQ43" s="61"/>
      <c r="IR43" s="61"/>
      <c r="IS43" s="61"/>
      <c r="IT43" s="61"/>
      <c r="IU43" s="61"/>
      <c r="IV43" s="61"/>
      <c r="IW43" s="61"/>
      <c r="IX43" s="61"/>
      <c r="IY43" s="61"/>
      <c r="IZ43" s="61"/>
      <c r="JA43" s="61"/>
      <c r="JB43" s="61"/>
      <c r="JC43" s="61"/>
      <c r="JD43" s="61"/>
      <c r="JE43" s="61"/>
      <c r="JF43" s="61"/>
      <c r="JG43" s="61"/>
      <c r="JH43" s="61"/>
    </row>
    <row r="44" spans="1:268" s="59" customFormat="1" ht="17.25">
      <c r="A44" s="353" t="s">
        <v>44</v>
      </c>
      <c r="B44" s="314"/>
      <c r="C44" s="132">
        <f>C45+C52+C53+C54</f>
        <v>375385</v>
      </c>
      <c r="D44" s="132">
        <f t="shared" ref="D44" si="86">D45+D52+D53+D54</f>
        <v>371751</v>
      </c>
      <c r="E44" s="132">
        <f>E45+E52+E53+E54</f>
        <v>588096</v>
      </c>
      <c r="F44" s="132">
        <f t="shared" ref="F44:BQ44" si="87">F45+F52+F53+F54</f>
        <v>587857</v>
      </c>
      <c r="G44" s="132">
        <f t="shared" si="87"/>
        <v>767568</v>
      </c>
      <c r="H44" s="132">
        <f t="shared" si="87"/>
        <v>766083</v>
      </c>
      <c r="I44" s="132">
        <f t="shared" si="87"/>
        <v>0</v>
      </c>
      <c r="J44" s="132">
        <f t="shared" si="87"/>
        <v>0</v>
      </c>
      <c r="K44" s="132">
        <f t="shared" si="87"/>
        <v>0</v>
      </c>
      <c r="L44" s="132">
        <f t="shared" si="87"/>
        <v>0</v>
      </c>
      <c r="M44" s="132">
        <f t="shared" si="87"/>
        <v>0</v>
      </c>
      <c r="N44" s="132">
        <f t="shared" si="87"/>
        <v>0</v>
      </c>
      <c r="O44" s="132">
        <f t="shared" si="87"/>
        <v>0</v>
      </c>
      <c r="P44" s="132">
        <f t="shared" si="87"/>
        <v>0</v>
      </c>
      <c r="Q44" s="132">
        <f t="shared" si="87"/>
        <v>0</v>
      </c>
      <c r="R44" s="132">
        <f t="shared" si="87"/>
        <v>0</v>
      </c>
      <c r="S44" s="132">
        <f t="shared" si="87"/>
        <v>0</v>
      </c>
      <c r="T44" s="132">
        <f t="shared" si="87"/>
        <v>0</v>
      </c>
      <c r="U44" s="132">
        <f t="shared" si="87"/>
        <v>0</v>
      </c>
      <c r="V44" s="132">
        <f t="shared" si="87"/>
        <v>0</v>
      </c>
      <c r="W44" s="132">
        <f t="shared" si="87"/>
        <v>0</v>
      </c>
      <c r="X44" s="132">
        <f t="shared" si="87"/>
        <v>0</v>
      </c>
      <c r="Y44" s="132">
        <f t="shared" si="87"/>
        <v>0</v>
      </c>
      <c r="Z44" s="132">
        <f t="shared" si="87"/>
        <v>0</v>
      </c>
      <c r="AA44" s="132">
        <f t="shared" si="87"/>
        <v>0</v>
      </c>
      <c r="AB44" s="132">
        <f t="shared" si="87"/>
        <v>0</v>
      </c>
      <c r="AC44" s="132">
        <f t="shared" si="87"/>
        <v>0</v>
      </c>
      <c r="AD44" s="132">
        <f t="shared" si="87"/>
        <v>0</v>
      </c>
      <c r="AE44" s="132">
        <f t="shared" si="87"/>
        <v>0</v>
      </c>
      <c r="AF44" s="132">
        <f t="shared" si="87"/>
        <v>0</v>
      </c>
      <c r="AG44" s="132">
        <f t="shared" si="87"/>
        <v>0</v>
      </c>
      <c r="AH44" s="132">
        <f t="shared" si="87"/>
        <v>0</v>
      </c>
      <c r="AI44" s="132">
        <f t="shared" si="87"/>
        <v>0</v>
      </c>
      <c r="AJ44" s="132">
        <f t="shared" si="87"/>
        <v>0</v>
      </c>
      <c r="AK44" s="132">
        <f t="shared" si="87"/>
        <v>0</v>
      </c>
      <c r="AL44" s="132">
        <f t="shared" si="87"/>
        <v>0</v>
      </c>
      <c r="AM44" s="132">
        <f t="shared" si="87"/>
        <v>0</v>
      </c>
      <c r="AN44" s="132">
        <f t="shared" si="87"/>
        <v>0</v>
      </c>
      <c r="AO44" s="132">
        <f t="shared" si="87"/>
        <v>0</v>
      </c>
      <c r="AP44" s="132">
        <f t="shared" si="87"/>
        <v>0</v>
      </c>
      <c r="AQ44" s="132">
        <f t="shared" si="87"/>
        <v>0</v>
      </c>
      <c r="AR44" s="132">
        <f t="shared" si="87"/>
        <v>0</v>
      </c>
      <c r="AS44" s="132">
        <f t="shared" si="87"/>
        <v>0</v>
      </c>
      <c r="AT44" s="132">
        <f t="shared" si="87"/>
        <v>0</v>
      </c>
      <c r="AU44" s="132">
        <f t="shared" si="87"/>
        <v>0</v>
      </c>
      <c r="AV44" s="132">
        <f t="shared" si="87"/>
        <v>0</v>
      </c>
      <c r="AW44" s="132">
        <f t="shared" si="87"/>
        <v>355465</v>
      </c>
      <c r="AX44" s="132">
        <f t="shared" si="87"/>
        <v>358773</v>
      </c>
      <c r="AY44" s="132">
        <f t="shared" si="87"/>
        <v>0</v>
      </c>
      <c r="AZ44" s="132">
        <f t="shared" si="87"/>
        <v>0</v>
      </c>
      <c r="BA44" s="132">
        <f t="shared" si="87"/>
        <v>1141137</v>
      </c>
      <c r="BB44" s="132">
        <f t="shared" si="87"/>
        <v>1156561</v>
      </c>
      <c r="BC44" s="132">
        <f t="shared" si="87"/>
        <v>0</v>
      </c>
      <c r="BD44" s="132">
        <f t="shared" si="87"/>
        <v>0</v>
      </c>
      <c r="BE44" s="132">
        <f t="shared" si="87"/>
        <v>0</v>
      </c>
      <c r="BF44" s="132">
        <f t="shared" si="87"/>
        <v>0</v>
      </c>
      <c r="BG44" s="132">
        <f t="shared" si="87"/>
        <v>0</v>
      </c>
      <c r="BH44" s="132">
        <f t="shared" si="87"/>
        <v>0</v>
      </c>
      <c r="BI44" s="132">
        <f t="shared" si="87"/>
        <v>0</v>
      </c>
      <c r="BJ44" s="132">
        <f t="shared" si="87"/>
        <v>0</v>
      </c>
      <c r="BK44" s="132">
        <f t="shared" si="87"/>
        <v>0</v>
      </c>
      <c r="BL44" s="132">
        <f t="shared" si="87"/>
        <v>0</v>
      </c>
      <c r="BM44" s="132">
        <f t="shared" si="87"/>
        <v>0</v>
      </c>
      <c r="BN44" s="132">
        <f t="shared" si="87"/>
        <v>0</v>
      </c>
      <c r="BO44" s="132">
        <f t="shared" si="87"/>
        <v>0</v>
      </c>
      <c r="BP44" s="132">
        <f t="shared" si="87"/>
        <v>0</v>
      </c>
      <c r="BQ44" s="132">
        <f t="shared" si="87"/>
        <v>0</v>
      </c>
      <c r="BR44" s="132">
        <f t="shared" ref="BR44:DL44" si="88">BR45+BR52+BR53+BR54</f>
        <v>0</v>
      </c>
      <c r="BS44" s="132">
        <f t="shared" si="88"/>
        <v>0</v>
      </c>
      <c r="BT44" s="132">
        <f t="shared" si="88"/>
        <v>0</v>
      </c>
      <c r="BU44" s="132">
        <f t="shared" si="88"/>
        <v>0</v>
      </c>
      <c r="BV44" s="132">
        <f t="shared" si="88"/>
        <v>0</v>
      </c>
      <c r="BW44" s="132">
        <f t="shared" si="88"/>
        <v>0</v>
      </c>
      <c r="BX44" s="132">
        <f t="shared" si="88"/>
        <v>0</v>
      </c>
      <c r="BY44" s="132">
        <f t="shared" si="88"/>
        <v>0</v>
      </c>
      <c r="BZ44" s="132">
        <f t="shared" si="88"/>
        <v>0</v>
      </c>
      <c r="CA44" s="132">
        <f t="shared" si="88"/>
        <v>0</v>
      </c>
      <c r="CB44" s="132">
        <f t="shared" si="88"/>
        <v>0</v>
      </c>
      <c r="CC44" s="132">
        <f t="shared" si="88"/>
        <v>0</v>
      </c>
      <c r="CD44" s="132">
        <f t="shared" si="88"/>
        <v>0</v>
      </c>
      <c r="CE44" s="132">
        <f t="shared" si="88"/>
        <v>0</v>
      </c>
      <c r="CF44" s="132">
        <f t="shared" si="88"/>
        <v>0</v>
      </c>
      <c r="CG44" s="132">
        <f t="shared" si="88"/>
        <v>0</v>
      </c>
      <c r="CH44" s="132">
        <f t="shared" si="88"/>
        <v>0</v>
      </c>
      <c r="CI44" s="132">
        <f t="shared" si="88"/>
        <v>0</v>
      </c>
      <c r="CJ44" s="132">
        <f t="shared" si="88"/>
        <v>0</v>
      </c>
      <c r="CK44" s="132">
        <f t="shared" si="88"/>
        <v>0</v>
      </c>
      <c r="CL44" s="132">
        <f t="shared" si="88"/>
        <v>0</v>
      </c>
      <c r="CM44" s="132">
        <f t="shared" si="88"/>
        <v>0</v>
      </c>
      <c r="CN44" s="132">
        <f t="shared" si="88"/>
        <v>0</v>
      </c>
      <c r="CO44" s="132">
        <f t="shared" si="88"/>
        <v>0</v>
      </c>
      <c r="CP44" s="132">
        <f t="shared" si="88"/>
        <v>0</v>
      </c>
      <c r="CQ44" s="132">
        <f t="shared" si="88"/>
        <v>0</v>
      </c>
      <c r="CR44" s="132">
        <f t="shared" si="88"/>
        <v>0</v>
      </c>
      <c r="CS44" s="132">
        <f t="shared" si="88"/>
        <v>0</v>
      </c>
      <c r="CT44" s="132">
        <f t="shared" si="88"/>
        <v>0</v>
      </c>
      <c r="CU44" s="132">
        <f t="shared" si="88"/>
        <v>0</v>
      </c>
      <c r="CV44" s="132">
        <f t="shared" si="88"/>
        <v>0</v>
      </c>
      <c r="CW44" s="132">
        <f t="shared" si="88"/>
        <v>0</v>
      </c>
      <c r="CX44" s="132">
        <f t="shared" si="88"/>
        <v>0</v>
      </c>
      <c r="CY44" s="132">
        <f t="shared" si="88"/>
        <v>0</v>
      </c>
      <c r="CZ44" s="132">
        <f t="shared" si="88"/>
        <v>0</v>
      </c>
      <c r="DA44" s="132">
        <f t="shared" si="88"/>
        <v>0</v>
      </c>
      <c r="DB44" s="132">
        <f t="shared" si="88"/>
        <v>0</v>
      </c>
      <c r="DC44" s="132">
        <f t="shared" si="88"/>
        <v>0</v>
      </c>
      <c r="DD44" s="132">
        <f t="shared" si="88"/>
        <v>0</v>
      </c>
      <c r="DE44" s="132">
        <f t="shared" si="88"/>
        <v>0</v>
      </c>
      <c r="DF44" s="132">
        <f t="shared" si="88"/>
        <v>0</v>
      </c>
      <c r="DG44" s="132">
        <f t="shared" si="88"/>
        <v>0</v>
      </c>
      <c r="DH44" s="132">
        <f t="shared" si="88"/>
        <v>0</v>
      </c>
      <c r="DI44" s="132">
        <f t="shared" si="88"/>
        <v>0</v>
      </c>
      <c r="DJ44" s="132">
        <f t="shared" si="88"/>
        <v>0</v>
      </c>
      <c r="DK44" s="132">
        <f t="shared" si="88"/>
        <v>434549</v>
      </c>
      <c r="DL44" s="132">
        <f t="shared" si="88"/>
        <v>450391</v>
      </c>
      <c r="DM44" s="133">
        <f t="shared" si="26"/>
        <v>1.222480412980181</v>
      </c>
      <c r="DN44" s="133">
        <f t="shared" si="27"/>
        <v>1.2553648128482355</v>
      </c>
      <c r="DO44" s="132" t="e">
        <f>DO46+DO49+DO52+#REF!+DO53+DO54</f>
        <v>#REF!</v>
      </c>
      <c r="DP44" s="132" t="e">
        <f>DP46+DP49+DP52+#REF!+DP53+DP54</f>
        <v>#REF!</v>
      </c>
      <c r="DQ44" s="132" t="e">
        <f>DQ46+DQ49+DQ52+#REF!+DQ53+DQ54</f>
        <v>#REF!</v>
      </c>
      <c r="DR44" s="132" t="e">
        <f>DR46+DR49+DR52+#REF!+DR53+DR54</f>
        <v>#REF!</v>
      </c>
      <c r="DS44" s="132">
        <f t="shared" ref="DS44:DT44" si="89">DS45+DS52+DS53+DS54</f>
        <v>1149169</v>
      </c>
      <c r="DT44" s="132">
        <f t="shared" si="89"/>
        <v>1164593</v>
      </c>
      <c r="DU44" s="133">
        <f>IF($BA$10=0,1,DS44/$BA44)</f>
        <v>1.0070385939637396</v>
      </c>
      <c r="DV44" s="133">
        <f>IF($BA$10=0,1,DT44/$BB44)</f>
        <v>1.0069447266508209</v>
      </c>
      <c r="DW44" s="133">
        <f t="shared" si="70"/>
        <v>1.4971559523065057</v>
      </c>
      <c r="DX44" s="254">
        <f t="shared" si="73"/>
        <v>1.5201916763588279</v>
      </c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</row>
    <row r="45" spans="1:268" s="59" customFormat="1" ht="17.25">
      <c r="A45" s="353" t="s">
        <v>185</v>
      </c>
      <c r="B45" s="314"/>
      <c r="C45" s="132">
        <f>SUM(C46:C51)</f>
        <v>111931</v>
      </c>
      <c r="D45" s="132">
        <f t="shared" ref="D45" si="90">SUM(D46:D51)</f>
        <v>112027</v>
      </c>
      <c r="E45" s="132">
        <f>SUM(E46:E51)</f>
        <v>96458</v>
      </c>
      <c r="F45" s="132">
        <f t="shared" ref="F45:BQ45" si="91">SUM(F46:F51)</f>
        <v>100703</v>
      </c>
      <c r="G45" s="132">
        <f t="shared" si="91"/>
        <v>98788</v>
      </c>
      <c r="H45" s="132">
        <f t="shared" si="91"/>
        <v>103968</v>
      </c>
      <c r="I45" s="132">
        <f t="shared" si="91"/>
        <v>0</v>
      </c>
      <c r="J45" s="132">
        <f t="shared" si="91"/>
        <v>0</v>
      </c>
      <c r="K45" s="132">
        <f t="shared" si="91"/>
        <v>0</v>
      </c>
      <c r="L45" s="132">
        <f t="shared" si="91"/>
        <v>0</v>
      </c>
      <c r="M45" s="132">
        <f t="shared" si="91"/>
        <v>0</v>
      </c>
      <c r="N45" s="132">
        <f t="shared" si="91"/>
        <v>0</v>
      </c>
      <c r="O45" s="132">
        <f t="shared" si="91"/>
        <v>0</v>
      </c>
      <c r="P45" s="132">
        <f t="shared" si="91"/>
        <v>0</v>
      </c>
      <c r="Q45" s="132">
        <f t="shared" si="91"/>
        <v>0</v>
      </c>
      <c r="R45" s="132">
        <f t="shared" si="91"/>
        <v>0</v>
      </c>
      <c r="S45" s="132">
        <f t="shared" si="91"/>
        <v>0</v>
      </c>
      <c r="T45" s="132">
        <f t="shared" si="91"/>
        <v>0</v>
      </c>
      <c r="U45" s="132">
        <f t="shared" si="91"/>
        <v>0</v>
      </c>
      <c r="V45" s="132">
        <f t="shared" si="91"/>
        <v>0</v>
      </c>
      <c r="W45" s="132">
        <f t="shared" si="91"/>
        <v>0</v>
      </c>
      <c r="X45" s="132">
        <f t="shared" si="91"/>
        <v>0</v>
      </c>
      <c r="Y45" s="132">
        <f t="shared" si="91"/>
        <v>0</v>
      </c>
      <c r="Z45" s="132">
        <f t="shared" si="91"/>
        <v>0</v>
      </c>
      <c r="AA45" s="132">
        <f t="shared" si="91"/>
        <v>0</v>
      </c>
      <c r="AB45" s="132">
        <f t="shared" si="91"/>
        <v>0</v>
      </c>
      <c r="AC45" s="132">
        <f t="shared" si="91"/>
        <v>0</v>
      </c>
      <c r="AD45" s="132">
        <f t="shared" si="91"/>
        <v>0</v>
      </c>
      <c r="AE45" s="132">
        <f t="shared" si="91"/>
        <v>0</v>
      </c>
      <c r="AF45" s="132">
        <f t="shared" si="91"/>
        <v>0</v>
      </c>
      <c r="AG45" s="132">
        <f t="shared" si="91"/>
        <v>0</v>
      </c>
      <c r="AH45" s="132">
        <f t="shared" si="91"/>
        <v>0</v>
      </c>
      <c r="AI45" s="132">
        <f t="shared" si="91"/>
        <v>0</v>
      </c>
      <c r="AJ45" s="132">
        <f t="shared" si="91"/>
        <v>0</v>
      </c>
      <c r="AK45" s="132">
        <f t="shared" si="91"/>
        <v>0</v>
      </c>
      <c r="AL45" s="132">
        <f t="shared" si="91"/>
        <v>0</v>
      </c>
      <c r="AM45" s="132">
        <f t="shared" si="91"/>
        <v>0</v>
      </c>
      <c r="AN45" s="132">
        <f t="shared" si="91"/>
        <v>0</v>
      </c>
      <c r="AO45" s="132">
        <f t="shared" si="91"/>
        <v>0</v>
      </c>
      <c r="AP45" s="132">
        <f t="shared" si="91"/>
        <v>0</v>
      </c>
      <c r="AQ45" s="132">
        <f t="shared" si="91"/>
        <v>0</v>
      </c>
      <c r="AR45" s="132">
        <f t="shared" si="91"/>
        <v>0</v>
      </c>
      <c r="AS45" s="132">
        <f t="shared" si="91"/>
        <v>0</v>
      </c>
      <c r="AT45" s="132">
        <f t="shared" si="91"/>
        <v>0</v>
      </c>
      <c r="AU45" s="132">
        <f t="shared" si="91"/>
        <v>0</v>
      </c>
      <c r="AV45" s="132">
        <f t="shared" si="91"/>
        <v>0</v>
      </c>
      <c r="AW45" s="132">
        <f t="shared" si="91"/>
        <v>46997</v>
      </c>
      <c r="AX45" s="132">
        <f t="shared" si="91"/>
        <v>49924</v>
      </c>
      <c r="AY45" s="132">
        <f t="shared" si="91"/>
        <v>0</v>
      </c>
      <c r="AZ45" s="132">
        <f t="shared" si="91"/>
        <v>0</v>
      </c>
      <c r="BA45" s="132">
        <f t="shared" si="91"/>
        <v>83366</v>
      </c>
      <c r="BB45" s="132">
        <f t="shared" si="91"/>
        <v>88900</v>
      </c>
      <c r="BC45" s="132">
        <f t="shared" si="91"/>
        <v>0</v>
      </c>
      <c r="BD45" s="132">
        <f t="shared" si="91"/>
        <v>0</v>
      </c>
      <c r="BE45" s="132">
        <f t="shared" si="91"/>
        <v>0</v>
      </c>
      <c r="BF45" s="132">
        <f t="shared" si="91"/>
        <v>0</v>
      </c>
      <c r="BG45" s="132">
        <f t="shared" si="91"/>
        <v>0</v>
      </c>
      <c r="BH45" s="132">
        <f t="shared" si="91"/>
        <v>0</v>
      </c>
      <c r="BI45" s="132">
        <f t="shared" si="91"/>
        <v>0</v>
      </c>
      <c r="BJ45" s="132">
        <f t="shared" si="91"/>
        <v>0</v>
      </c>
      <c r="BK45" s="132">
        <f t="shared" si="91"/>
        <v>0</v>
      </c>
      <c r="BL45" s="132">
        <f t="shared" si="91"/>
        <v>0</v>
      </c>
      <c r="BM45" s="132">
        <f t="shared" si="91"/>
        <v>0</v>
      </c>
      <c r="BN45" s="132">
        <f t="shared" si="91"/>
        <v>0</v>
      </c>
      <c r="BO45" s="132">
        <f t="shared" si="91"/>
        <v>0</v>
      </c>
      <c r="BP45" s="132">
        <f t="shared" si="91"/>
        <v>0</v>
      </c>
      <c r="BQ45" s="132">
        <f t="shared" si="91"/>
        <v>0</v>
      </c>
      <c r="BR45" s="132">
        <f t="shared" ref="BR45:DL45" si="92">SUM(BR46:BR51)</f>
        <v>0</v>
      </c>
      <c r="BS45" s="132">
        <f t="shared" si="92"/>
        <v>0</v>
      </c>
      <c r="BT45" s="132">
        <f t="shared" si="92"/>
        <v>0</v>
      </c>
      <c r="BU45" s="132">
        <f t="shared" si="92"/>
        <v>0</v>
      </c>
      <c r="BV45" s="132">
        <f t="shared" si="92"/>
        <v>0</v>
      </c>
      <c r="BW45" s="132">
        <f t="shared" si="92"/>
        <v>0</v>
      </c>
      <c r="BX45" s="132">
        <f t="shared" si="92"/>
        <v>0</v>
      </c>
      <c r="BY45" s="132">
        <f t="shared" si="92"/>
        <v>0</v>
      </c>
      <c r="BZ45" s="132">
        <f t="shared" si="92"/>
        <v>0</v>
      </c>
      <c r="CA45" s="132">
        <f t="shared" si="92"/>
        <v>0</v>
      </c>
      <c r="CB45" s="132">
        <f t="shared" si="92"/>
        <v>0</v>
      </c>
      <c r="CC45" s="132">
        <f t="shared" si="92"/>
        <v>0</v>
      </c>
      <c r="CD45" s="132">
        <f t="shared" si="92"/>
        <v>0</v>
      </c>
      <c r="CE45" s="132">
        <f t="shared" si="92"/>
        <v>0</v>
      </c>
      <c r="CF45" s="132">
        <f t="shared" si="92"/>
        <v>0</v>
      </c>
      <c r="CG45" s="132">
        <f t="shared" si="92"/>
        <v>0</v>
      </c>
      <c r="CH45" s="132">
        <f t="shared" si="92"/>
        <v>0</v>
      </c>
      <c r="CI45" s="132">
        <f t="shared" si="92"/>
        <v>0</v>
      </c>
      <c r="CJ45" s="132">
        <f t="shared" si="92"/>
        <v>0</v>
      </c>
      <c r="CK45" s="132">
        <f t="shared" si="92"/>
        <v>0</v>
      </c>
      <c r="CL45" s="132">
        <f t="shared" si="92"/>
        <v>0</v>
      </c>
      <c r="CM45" s="132">
        <f t="shared" si="92"/>
        <v>0</v>
      </c>
      <c r="CN45" s="132">
        <f t="shared" si="92"/>
        <v>0</v>
      </c>
      <c r="CO45" s="132">
        <f t="shared" si="92"/>
        <v>0</v>
      </c>
      <c r="CP45" s="132">
        <f t="shared" si="92"/>
        <v>0</v>
      </c>
      <c r="CQ45" s="132">
        <f t="shared" si="92"/>
        <v>0</v>
      </c>
      <c r="CR45" s="132">
        <f t="shared" si="92"/>
        <v>0</v>
      </c>
      <c r="CS45" s="132">
        <f t="shared" si="92"/>
        <v>0</v>
      </c>
      <c r="CT45" s="132">
        <f t="shared" si="92"/>
        <v>0</v>
      </c>
      <c r="CU45" s="132">
        <f t="shared" si="92"/>
        <v>0</v>
      </c>
      <c r="CV45" s="132">
        <f t="shared" si="92"/>
        <v>0</v>
      </c>
      <c r="CW45" s="132">
        <f t="shared" si="92"/>
        <v>0</v>
      </c>
      <c r="CX45" s="132">
        <f t="shared" si="92"/>
        <v>0</v>
      </c>
      <c r="CY45" s="132">
        <f t="shared" si="92"/>
        <v>0</v>
      </c>
      <c r="CZ45" s="132">
        <f t="shared" si="92"/>
        <v>0</v>
      </c>
      <c r="DA45" s="132">
        <f t="shared" si="92"/>
        <v>0</v>
      </c>
      <c r="DB45" s="132">
        <f t="shared" si="92"/>
        <v>0</v>
      </c>
      <c r="DC45" s="132">
        <f t="shared" si="92"/>
        <v>0</v>
      </c>
      <c r="DD45" s="132">
        <f t="shared" si="92"/>
        <v>0</v>
      </c>
      <c r="DE45" s="132">
        <f t="shared" si="92"/>
        <v>0</v>
      </c>
      <c r="DF45" s="132">
        <f t="shared" si="92"/>
        <v>0</v>
      </c>
      <c r="DG45" s="132">
        <f t="shared" si="92"/>
        <v>0</v>
      </c>
      <c r="DH45" s="132">
        <f t="shared" si="92"/>
        <v>0</v>
      </c>
      <c r="DI45" s="132">
        <f t="shared" si="92"/>
        <v>0</v>
      </c>
      <c r="DJ45" s="132">
        <f t="shared" si="92"/>
        <v>0</v>
      </c>
      <c r="DK45" s="132">
        <f t="shared" si="92"/>
        <v>54978</v>
      </c>
      <c r="DL45" s="132">
        <f t="shared" si="92"/>
        <v>55754</v>
      </c>
      <c r="DM45" s="135">
        <f t="shared" si="26"/>
        <v>1.1698193501712875</v>
      </c>
      <c r="DN45" s="135">
        <f t="shared" si="27"/>
        <v>1.1167775018027402</v>
      </c>
      <c r="DO45" s="132"/>
      <c r="DP45" s="132"/>
      <c r="DQ45" s="132"/>
      <c r="DR45" s="132"/>
      <c r="DS45" s="132">
        <f t="shared" ref="DS45:DT45" si="93">SUM(DS46:DS51)</f>
        <v>91398</v>
      </c>
      <c r="DT45" s="132">
        <f t="shared" si="93"/>
        <v>96932</v>
      </c>
      <c r="DU45" s="135">
        <f>IF($BA$10=0,1,DS45/$BA45)</f>
        <v>1.0963462322769475</v>
      </c>
      <c r="DV45" s="135">
        <f>IF($BA$10=0,1,DT45/$BB45)</f>
        <v>1.0903487064116986</v>
      </c>
      <c r="DW45" s="135">
        <f t="shared" si="70"/>
        <v>0.92519334332105119</v>
      </c>
      <c r="DX45" s="197">
        <f t="shared" si="73"/>
        <v>0.93232533087103719</v>
      </c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58"/>
      <c r="IS45" s="58"/>
      <c r="IT45" s="58"/>
      <c r="IU45" s="58"/>
      <c r="IV45" s="58"/>
      <c r="IW45" s="58"/>
      <c r="IX45" s="58"/>
      <c r="IY45" s="58"/>
      <c r="IZ45" s="58"/>
      <c r="JA45" s="58"/>
      <c r="JB45" s="58"/>
      <c r="JC45" s="58"/>
      <c r="JD45" s="58"/>
      <c r="JE45" s="58"/>
      <c r="JF45" s="58"/>
      <c r="JG45" s="58"/>
      <c r="JH45" s="58"/>
    </row>
    <row r="46" spans="1:268" s="64" customFormat="1" ht="18" customHeight="1">
      <c r="A46" s="352" t="s">
        <v>189</v>
      </c>
      <c r="B46" s="298"/>
      <c r="C46" s="134">
        <v>68258</v>
      </c>
      <c r="D46" s="137">
        <v>68258</v>
      </c>
      <c r="E46" s="134">
        <v>74178</v>
      </c>
      <c r="F46" s="137">
        <v>74178</v>
      </c>
      <c r="G46" s="134">
        <v>77887</v>
      </c>
      <c r="H46" s="134">
        <v>77887</v>
      </c>
      <c r="I46" s="134"/>
      <c r="J46" s="137"/>
      <c r="K46" s="134"/>
      <c r="L46" s="137"/>
      <c r="M46" s="134"/>
      <c r="N46" s="134"/>
      <c r="O46" s="134"/>
      <c r="P46" s="137"/>
      <c r="Q46" s="134"/>
      <c r="R46" s="134"/>
      <c r="S46" s="134"/>
      <c r="T46" s="137"/>
      <c r="U46" s="134"/>
      <c r="V46" s="134"/>
      <c r="W46" s="134"/>
      <c r="X46" s="137"/>
      <c r="Y46" s="134"/>
      <c r="Z46" s="134"/>
      <c r="AA46" s="134"/>
      <c r="AB46" s="137"/>
      <c r="AC46" s="134"/>
      <c r="AD46" s="134"/>
      <c r="AE46" s="134"/>
      <c r="AF46" s="137"/>
      <c r="AG46" s="134"/>
      <c r="AH46" s="134"/>
      <c r="AI46" s="134"/>
      <c r="AJ46" s="137"/>
      <c r="AK46" s="134"/>
      <c r="AL46" s="134"/>
      <c r="AM46" s="134"/>
      <c r="AN46" s="137"/>
      <c r="AO46" s="134"/>
      <c r="AP46" s="134"/>
      <c r="AQ46" s="134"/>
      <c r="AR46" s="137"/>
      <c r="AS46" s="134"/>
      <c r="AT46" s="134"/>
      <c r="AU46" s="134"/>
      <c r="AV46" s="137"/>
      <c r="AW46" s="134">
        <v>41946</v>
      </c>
      <c r="AX46" s="137">
        <v>41946</v>
      </c>
      <c r="AY46" s="134"/>
      <c r="AZ46" s="137"/>
      <c r="BA46" s="134">
        <v>73514</v>
      </c>
      <c r="BB46" s="137">
        <v>73514</v>
      </c>
      <c r="BC46" s="135"/>
      <c r="BD46" s="135"/>
      <c r="BE46" s="134"/>
      <c r="BF46" s="137"/>
      <c r="BG46" s="134"/>
      <c r="BH46" s="137"/>
      <c r="BI46" s="134"/>
      <c r="BJ46" s="134"/>
      <c r="BK46" s="135"/>
      <c r="BL46" s="135"/>
      <c r="BM46" s="134"/>
      <c r="BN46" s="137"/>
      <c r="BO46" s="134"/>
      <c r="BP46" s="134"/>
      <c r="BQ46" s="135"/>
      <c r="BR46" s="135"/>
      <c r="BS46" s="134"/>
      <c r="BT46" s="137"/>
      <c r="BU46" s="134"/>
      <c r="BV46" s="134"/>
      <c r="BW46" s="135"/>
      <c r="BX46" s="135"/>
      <c r="BY46" s="134"/>
      <c r="BZ46" s="137"/>
      <c r="CA46" s="134"/>
      <c r="CB46" s="134"/>
      <c r="CC46" s="135"/>
      <c r="CD46" s="135"/>
      <c r="CE46" s="134"/>
      <c r="CF46" s="137"/>
      <c r="CG46" s="134"/>
      <c r="CH46" s="134"/>
      <c r="CI46" s="135"/>
      <c r="CJ46" s="135"/>
      <c r="CK46" s="134"/>
      <c r="CL46" s="137"/>
      <c r="CM46" s="134"/>
      <c r="CN46" s="134"/>
      <c r="CO46" s="135"/>
      <c r="CP46" s="135"/>
      <c r="CQ46" s="134"/>
      <c r="CR46" s="137"/>
      <c r="CS46" s="134"/>
      <c r="CT46" s="134"/>
      <c r="CU46" s="135"/>
      <c r="CV46" s="135"/>
      <c r="CW46" s="134"/>
      <c r="CX46" s="137"/>
      <c r="CY46" s="134"/>
      <c r="CZ46" s="134"/>
      <c r="DA46" s="135"/>
      <c r="DB46" s="135"/>
      <c r="DC46" s="134"/>
      <c r="DD46" s="137"/>
      <c r="DE46" s="134"/>
      <c r="DF46" s="134"/>
      <c r="DG46" s="135"/>
      <c r="DH46" s="135"/>
      <c r="DI46" s="134"/>
      <c r="DJ46" s="137"/>
      <c r="DK46" s="134">
        <v>42095</v>
      </c>
      <c r="DL46" s="134">
        <v>42095</v>
      </c>
      <c r="DM46" s="135">
        <f t="shared" si="26"/>
        <v>1.0035521861440899</v>
      </c>
      <c r="DN46" s="135">
        <f t="shared" si="27"/>
        <v>1.0035521861440899</v>
      </c>
      <c r="DO46" s="134">
        <f>'бюджет округа (района)'!BH28+'бюджеты поселений'!BH28</f>
        <v>0</v>
      </c>
      <c r="DP46" s="137">
        <f>'бюджет округа (района)'!BH28</f>
        <v>0</v>
      </c>
      <c r="DQ46" s="134">
        <f>'бюджет округа (района)'!BI28+'бюджеты поселений'!BI28</f>
        <v>0</v>
      </c>
      <c r="DR46" s="137">
        <f>'бюджет округа (района)'!BI28</f>
        <v>0</v>
      </c>
      <c r="DS46" s="134">
        <v>73514</v>
      </c>
      <c r="DT46" s="137">
        <v>73514</v>
      </c>
      <c r="DU46" s="135">
        <f>IF($BA$10=0,1,DS46/$BA46)</f>
        <v>1</v>
      </c>
      <c r="DV46" s="135">
        <f>IF($BA$10=0,1,DT46/$BB46)</f>
        <v>1</v>
      </c>
      <c r="DW46" s="135">
        <f t="shared" si="70"/>
        <v>0.94385455852709699</v>
      </c>
      <c r="DX46" s="197">
        <f t="shared" si="73"/>
        <v>0.94385455852709699</v>
      </c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</row>
    <row r="47" spans="1:268" s="64" customFormat="1" ht="27.6" customHeight="1">
      <c r="A47" s="352" t="s">
        <v>190</v>
      </c>
      <c r="B47" s="298"/>
      <c r="C47" s="134">
        <v>13105</v>
      </c>
      <c r="D47" s="137">
        <v>13105</v>
      </c>
      <c r="E47" s="134">
        <v>12831</v>
      </c>
      <c r="F47" s="137">
        <v>12831</v>
      </c>
      <c r="G47" s="134">
        <v>10232</v>
      </c>
      <c r="H47" s="134">
        <v>10232</v>
      </c>
      <c r="I47" s="134"/>
      <c r="J47" s="137"/>
      <c r="K47" s="134"/>
      <c r="L47" s="137"/>
      <c r="M47" s="134"/>
      <c r="N47" s="134"/>
      <c r="O47" s="134"/>
      <c r="P47" s="137"/>
      <c r="Q47" s="134"/>
      <c r="R47" s="134"/>
      <c r="S47" s="134"/>
      <c r="T47" s="137"/>
      <c r="U47" s="134"/>
      <c r="V47" s="134"/>
      <c r="W47" s="134"/>
      <c r="X47" s="137"/>
      <c r="Y47" s="134"/>
      <c r="Z47" s="134"/>
      <c r="AA47" s="134"/>
      <c r="AB47" s="137"/>
      <c r="AC47" s="134"/>
      <c r="AD47" s="134"/>
      <c r="AE47" s="134"/>
      <c r="AF47" s="137"/>
      <c r="AG47" s="134"/>
      <c r="AH47" s="134"/>
      <c r="AI47" s="134"/>
      <c r="AJ47" s="137"/>
      <c r="AK47" s="134"/>
      <c r="AL47" s="134"/>
      <c r="AM47" s="134"/>
      <c r="AN47" s="137"/>
      <c r="AO47" s="134"/>
      <c r="AP47" s="134"/>
      <c r="AQ47" s="134"/>
      <c r="AR47" s="137"/>
      <c r="AS47" s="134"/>
      <c r="AT47" s="134"/>
      <c r="AU47" s="134"/>
      <c r="AV47" s="137"/>
      <c r="AW47" s="134">
        <v>1215</v>
      </c>
      <c r="AX47" s="137">
        <v>1215</v>
      </c>
      <c r="AY47" s="134"/>
      <c r="AZ47" s="137"/>
      <c r="BA47" s="134">
        <v>0</v>
      </c>
      <c r="BB47" s="137">
        <v>0</v>
      </c>
      <c r="BC47" s="135"/>
      <c r="BD47" s="135"/>
      <c r="BE47" s="134"/>
      <c r="BF47" s="137"/>
      <c r="BG47" s="134"/>
      <c r="BH47" s="137"/>
      <c r="BI47" s="134"/>
      <c r="BJ47" s="134"/>
      <c r="BK47" s="135"/>
      <c r="BL47" s="135"/>
      <c r="BM47" s="134"/>
      <c r="BN47" s="137"/>
      <c r="BO47" s="134"/>
      <c r="BP47" s="134"/>
      <c r="BQ47" s="135"/>
      <c r="BR47" s="135"/>
      <c r="BS47" s="134"/>
      <c r="BT47" s="137"/>
      <c r="BU47" s="134"/>
      <c r="BV47" s="134"/>
      <c r="BW47" s="135"/>
      <c r="BX47" s="135"/>
      <c r="BY47" s="134"/>
      <c r="BZ47" s="137"/>
      <c r="CA47" s="134"/>
      <c r="CB47" s="134"/>
      <c r="CC47" s="135"/>
      <c r="CD47" s="135"/>
      <c r="CE47" s="134"/>
      <c r="CF47" s="137"/>
      <c r="CG47" s="134"/>
      <c r="CH47" s="134"/>
      <c r="CI47" s="135"/>
      <c r="CJ47" s="135"/>
      <c r="CK47" s="134"/>
      <c r="CL47" s="137"/>
      <c r="CM47" s="134"/>
      <c r="CN47" s="134"/>
      <c r="CO47" s="135"/>
      <c r="CP47" s="135"/>
      <c r="CQ47" s="134"/>
      <c r="CR47" s="137"/>
      <c r="CS47" s="134"/>
      <c r="CT47" s="134"/>
      <c r="CU47" s="135"/>
      <c r="CV47" s="135"/>
      <c r="CW47" s="134"/>
      <c r="CX47" s="137"/>
      <c r="CY47" s="134"/>
      <c r="CZ47" s="134"/>
      <c r="DA47" s="135"/>
      <c r="DB47" s="135"/>
      <c r="DC47" s="134"/>
      <c r="DD47" s="137"/>
      <c r="DE47" s="134"/>
      <c r="DF47" s="134"/>
      <c r="DG47" s="135"/>
      <c r="DH47" s="135"/>
      <c r="DI47" s="134"/>
      <c r="DJ47" s="137"/>
      <c r="DK47" s="134">
        <v>8032</v>
      </c>
      <c r="DL47" s="134">
        <v>8032</v>
      </c>
      <c r="DM47" s="135">
        <f t="shared" si="26"/>
        <v>6.6106995884773658</v>
      </c>
      <c r="DN47" s="135">
        <f t="shared" si="27"/>
        <v>6.6106995884773658</v>
      </c>
      <c r="DO47" s="134">
        <f>'бюджет округа (района)'!BH29+'бюджеты поселений'!BH29</f>
        <v>0</v>
      </c>
      <c r="DP47" s="137">
        <f>'бюджет округа (района)'!BH29</f>
        <v>0</v>
      </c>
      <c r="DQ47" s="134">
        <f>'бюджет округа (района)'!BI29+'бюджеты поселений'!BI29</f>
        <v>0</v>
      </c>
      <c r="DR47" s="137">
        <f>'бюджет округа (района)'!BI29</f>
        <v>0</v>
      </c>
      <c r="DS47" s="134">
        <v>8032</v>
      </c>
      <c r="DT47" s="137">
        <v>8032</v>
      </c>
      <c r="DU47" s="230" t="s">
        <v>34</v>
      </c>
      <c r="DV47" s="230" t="s">
        <v>34</v>
      </c>
      <c r="DW47" s="135">
        <f t="shared" si="70"/>
        <v>0.78498827208756838</v>
      </c>
      <c r="DX47" s="197">
        <f t="shared" si="73"/>
        <v>0.78498827208756838</v>
      </c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4" customFormat="1" ht="33.6" customHeight="1">
      <c r="A48" s="243" t="s">
        <v>191</v>
      </c>
      <c r="B48" s="240"/>
      <c r="C48" s="134">
        <v>1777</v>
      </c>
      <c r="D48" s="137">
        <v>1777</v>
      </c>
      <c r="E48" s="134">
        <v>3316</v>
      </c>
      <c r="F48" s="137">
        <v>3316</v>
      </c>
      <c r="G48" s="134">
        <v>4035</v>
      </c>
      <c r="H48" s="134">
        <v>4035</v>
      </c>
      <c r="I48" s="134"/>
      <c r="J48" s="137"/>
      <c r="K48" s="134"/>
      <c r="L48" s="137"/>
      <c r="M48" s="134"/>
      <c r="N48" s="134"/>
      <c r="O48" s="134"/>
      <c r="P48" s="137"/>
      <c r="Q48" s="134"/>
      <c r="R48" s="134"/>
      <c r="S48" s="134"/>
      <c r="T48" s="137"/>
      <c r="U48" s="134"/>
      <c r="V48" s="134"/>
      <c r="W48" s="134"/>
      <c r="X48" s="137"/>
      <c r="Y48" s="134"/>
      <c r="Z48" s="134"/>
      <c r="AA48" s="134"/>
      <c r="AB48" s="137"/>
      <c r="AC48" s="134"/>
      <c r="AD48" s="134"/>
      <c r="AE48" s="134"/>
      <c r="AF48" s="137"/>
      <c r="AG48" s="134"/>
      <c r="AH48" s="134"/>
      <c r="AI48" s="134"/>
      <c r="AJ48" s="137"/>
      <c r="AK48" s="134"/>
      <c r="AL48" s="134"/>
      <c r="AM48" s="134"/>
      <c r="AN48" s="137"/>
      <c r="AO48" s="134"/>
      <c r="AP48" s="134"/>
      <c r="AQ48" s="134"/>
      <c r="AR48" s="137"/>
      <c r="AS48" s="134"/>
      <c r="AT48" s="134"/>
      <c r="AU48" s="134"/>
      <c r="AV48" s="137"/>
      <c r="AW48" s="134">
        <v>2016</v>
      </c>
      <c r="AX48" s="137">
        <v>2016</v>
      </c>
      <c r="AY48" s="134"/>
      <c r="AZ48" s="137"/>
      <c r="BA48" s="134">
        <v>4025</v>
      </c>
      <c r="BB48" s="137">
        <v>4025</v>
      </c>
      <c r="BC48" s="135"/>
      <c r="BD48" s="135"/>
      <c r="BE48" s="134"/>
      <c r="BF48" s="137"/>
      <c r="BG48" s="134"/>
      <c r="BH48" s="137"/>
      <c r="BI48" s="134"/>
      <c r="BJ48" s="134"/>
      <c r="BK48" s="135"/>
      <c r="BL48" s="135"/>
      <c r="BM48" s="134"/>
      <c r="BN48" s="137"/>
      <c r="BO48" s="134"/>
      <c r="BP48" s="134"/>
      <c r="BQ48" s="135"/>
      <c r="BR48" s="135"/>
      <c r="BS48" s="134"/>
      <c r="BT48" s="137"/>
      <c r="BU48" s="134"/>
      <c r="BV48" s="134"/>
      <c r="BW48" s="135"/>
      <c r="BX48" s="135"/>
      <c r="BY48" s="134"/>
      <c r="BZ48" s="137"/>
      <c r="CA48" s="134"/>
      <c r="CB48" s="134"/>
      <c r="CC48" s="135"/>
      <c r="CD48" s="135"/>
      <c r="CE48" s="134"/>
      <c r="CF48" s="137"/>
      <c r="CG48" s="134"/>
      <c r="CH48" s="134"/>
      <c r="CI48" s="135"/>
      <c r="CJ48" s="135"/>
      <c r="CK48" s="134"/>
      <c r="CL48" s="137"/>
      <c r="CM48" s="134"/>
      <c r="CN48" s="134"/>
      <c r="CO48" s="135"/>
      <c r="CP48" s="135"/>
      <c r="CQ48" s="134"/>
      <c r="CR48" s="137"/>
      <c r="CS48" s="134"/>
      <c r="CT48" s="134"/>
      <c r="CU48" s="135"/>
      <c r="CV48" s="135"/>
      <c r="CW48" s="134"/>
      <c r="CX48" s="137"/>
      <c r="CY48" s="134"/>
      <c r="CZ48" s="134"/>
      <c r="DA48" s="135"/>
      <c r="DB48" s="135"/>
      <c r="DC48" s="134"/>
      <c r="DD48" s="137"/>
      <c r="DE48" s="134"/>
      <c r="DF48" s="134"/>
      <c r="DG48" s="135"/>
      <c r="DH48" s="135"/>
      <c r="DI48" s="134"/>
      <c r="DJ48" s="137"/>
      <c r="DK48" s="134">
        <v>2016</v>
      </c>
      <c r="DL48" s="134">
        <v>2016</v>
      </c>
      <c r="DM48" s="135">
        <f t="shared" si="26"/>
        <v>1</v>
      </c>
      <c r="DN48" s="135">
        <f t="shared" si="27"/>
        <v>1</v>
      </c>
      <c r="DO48" s="134"/>
      <c r="DP48" s="137"/>
      <c r="DQ48" s="134"/>
      <c r="DR48" s="137"/>
      <c r="DS48" s="134">
        <v>4025</v>
      </c>
      <c r="DT48" s="137">
        <v>4025</v>
      </c>
      <c r="DU48" s="135">
        <f>IF($BA$10=0,1,DS48/$BA48)</f>
        <v>1</v>
      </c>
      <c r="DV48" s="135">
        <f>IF($BA$10=0,1,DT48/$BB48)</f>
        <v>1</v>
      </c>
      <c r="DW48" s="135">
        <f t="shared" si="70"/>
        <v>0.99752168525402729</v>
      </c>
      <c r="DX48" s="197">
        <f t="shared" si="73"/>
        <v>0.99752168525402729</v>
      </c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4" customFormat="1" ht="27" customHeight="1">
      <c r="A49" s="352" t="s">
        <v>192</v>
      </c>
      <c r="B49" s="298"/>
      <c r="C49" s="134">
        <v>0</v>
      </c>
      <c r="D49" s="137">
        <v>0</v>
      </c>
      <c r="E49" s="134">
        <v>0</v>
      </c>
      <c r="F49" s="137">
        <v>0</v>
      </c>
      <c r="G49" s="134">
        <v>0</v>
      </c>
      <c r="H49" s="134">
        <v>0</v>
      </c>
      <c r="I49" s="134"/>
      <c r="J49" s="137"/>
      <c r="K49" s="134"/>
      <c r="L49" s="137"/>
      <c r="M49" s="134"/>
      <c r="N49" s="134"/>
      <c r="O49" s="134"/>
      <c r="P49" s="137"/>
      <c r="Q49" s="134"/>
      <c r="R49" s="134"/>
      <c r="S49" s="134"/>
      <c r="T49" s="137"/>
      <c r="U49" s="134"/>
      <c r="V49" s="134"/>
      <c r="W49" s="134"/>
      <c r="X49" s="137"/>
      <c r="Y49" s="134"/>
      <c r="Z49" s="134"/>
      <c r="AA49" s="134"/>
      <c r="AB49" s="137"/>
      <c r="AC49" s="134"/>
      <c r="AD49" s="134"/>
      <c r="AE49" s="134"/>
      <c r="AF49" s="137"/>
      <c r="AG49" s="134"/>
      <c r="AH49" s="134"/>
      <c r="AI49" s="134"/>
      <c r="AJ49" s="137"/>
      <c r="AK49" s="134"/>
      <c r="AL49" s="134"/>
      <c r="AM49" s="134"/>
      <c r="AN49" s="137"/>
      <c r="AO49" s="134"/>
      <c r="AP49" s="134"/>
      <c r="AQ49" s="134"/>
      <c r="AR49" s="137"/>
      <c r="AS49" s="134"/>
      <c r="AT49" s="134"/>
      <c r="AU49" s="134"/>
      <c r="AV49" s="137"/>
      <c r="AW49" s="134">
        <v>0</v>
      </c>
      <c r="AX49" s="137">
        <v>0</v>
      </c>
      <c r="AY49" s="134"/>
      <c r="AZ49" s="137"/>
      <c r="BA49" s="134">
        <v>0</v>
      </c>
      <c r="BB49" s="137">
        <v>0</v>
      </c>
      <c r="BC49" s="135"/>
      <c r="BD49" s="135"/>
      <c r="BE49" s="134"/>
      <c r="BF49" s="137"/>
      <c r="BG49" s="134"/>
      <c r="BH49" s="137"/>
      <c r="BI49" s="134"/>
      <c r="BJ49" s="134"/>
      <c r="BK49" s="135"/>
      <c r="BL49" s="135"/>
      <c r="BM49" s="134"/>
      <c r="BN49" s="137"/>
      <c r="BO49" s="134"/>
      <c r="BP49" s="134"/>
      <c r="BQ49" s="135"/>
      <c r="BR49" s="135"/>
      <c r="BS49" s="134"/>
      <c r="BT49" s="137"/>
      <c r="BU49" s="134"/>
      <c r="BV49" s="134"/>
      <c r="BW49" s="135"/>
      <c r="BX49" s="135"/>
      <c r="BY49" s="134"/>
      <c r="BZ49" s="137"/>
      <c r="CA49" s="134"/>
      <c r="CB49" s="134"/>
      <c r="CC49" s="135"/>
      <c r="CD49" s="135"/>
      <c r="CE49" s="134"/>
      <c r="CF49" s="137"/>
      <c r="CG49" s="134"/>
      <c r="CH49" s="134"/>
      <c r="CI49" s="135"/>
      <c r="CJ49" s="135"/>
      <c r="CK49" s="134"/>
      <c r="CL49" s="137"/>
      <c r="CM49" s="134"/>
      <c r="CN49" s="134"/>
      <c r="CO49" s="135"/>
      <c r="CP49" s="135"/>
      <c r="CQ49" s="134"/>
      <c r="CR49" s="137"/>
      <c r="CS49" s="134"/>
      <c r="CT49" s="134"/>
      <c r="CU49" s="135"/>
      <c r="CV49" s="135"/>
      <c r="CW49" s="134"/>
      <c r="CX49" s="137"/>
      <c r="CY49" s="134"/>
      <c r="CZ49" s="134"/>
      <c r="DA49" s="135"/>
      <c r="DB49" s="135"/>
      <c r="DC49" s="134"/>
      <c r="DD49" s="137"/>
      <c r="DE49" s="134"/>
      <c r="DF49" s="134"/>
      <c r="DG49" s="135"/>
      <c r="DH49" s="135"/>
      <c r="DI49" s="134"/>
      <c r="DJ49" s="137"/>
      <c r="DK49" s="134">
        <v>0</v>
      </c>
      <c r="DL49" s="134">
        <v>0</v>
      </c>
      <c r="DM49" s="135">
        <f t="shared" si="26"/>
        <v>1</v>
      </c>
      <c r="DN49" s="135">
        <f t="shared" si="27"/>
        <v>1</v>
      </c>
      <c r="DO49" s="134">
        <f>'бюджет округа (района)'!BH29+'бюджеты поселений'!BH29</f>
        <v>0</v>
      </c>
      <c r="DP49" s="137">
        <f>'бюджет округа (района)'!BH29</f>
        <v>0</v>
      </c>
      <c r="DQ49" s="134">
        <f>'бюджет округа (района)'!BI29+'бюджеты поселений'!BI29</f>
        <v>0</v>
      </c>
      <c r="DR49" s="137">
        <f>'бюджет округа (района)'!BI29</f>
        <v>0</v>
      </c>
      <c r="DS49" s="134">
        <v>0</v>
      </c>
      <c r="DT49" s="137">
        <v>0</v>
      </c>
      <c r="DU49" s="230" t="s">
        <v>34</v>
      </c>
      <c r="DV49" s="230" t="s">
        <v>34</v>
      </c>
      <c r="DW49" s="135">
        <f t="shared" si="70"/>
        <v>1</v>
      </c>
      <c r="DX49" s="197">
        <f t="shared" si="73"/>
        <v>1</v>
      </c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</row>
    <row r="50" spans="1:268" s="64" customFormat="1" ht="63" customHeight="1">
      <c r="A50" s="243" t="s">
        <v>193</v>
      </c>
      <c r="B50" s="240"/>
      <c r="C50" s="134">
        <v>28791</v>
      </c>
      <c r="D50" s="137">
        <v>27159</v>
      </c>
      <c r="E50" s="134">
        <v>6133</v>
      </c>
      <c r="F50" s="137">
        <v>4380</v>
      </c>
      <c r="G50" s="134">
        <v>6634</v>
      </c>
      <c r="H50" s="134">
        <v>5387</v>
      </c>
      <c r="I50" s="134"/>
      <c r="J50" s="137"/>
      <c r="K50" s="134"/>
      <c r="L50" s="137"/>
      <c r="M50" s="134"/>
      <c r="N50" s="134"/>
      <c r="O50" s="134"/>
      <c r="P50" s="137"/>
      <c r="Q50" s="134"/>
      <c r="R50" s="134"/>
      <c r="S50" s="134"/>
      <c r="T50" s="137"/>
      <c r="U50" s="134"/>
      <c r="V50" s="134"/>
      <c r="W50" s="134"/>
      <c r="X50" s="137"/>
      <c r="Y50" s="134"/>
      <c r="Z50" s="134"/>
      <c r="AA50" s="134"/>
      <c r="AB50" s="137"/>
      <c r="AC50" s="134"/>
      <c r="AD50" s="134"/>
      <c r="AE50" s="134"/>
      <c r="AF50" s="137"/>
      <c r="AG50" s="134"/>
      <c r="AH50" s="134"/>
      <c r="AI50" s="134"/>
      <c r="AJ50" s="137"/>
      <c r="AK50" s="134"/>
      <c r="AL50" s="134"/>
      <c r="AM50" s="134"/>
      <c r="AN50" s="137"/>
      <c r="AO50" s="134"/>
      <c r="AP50" s="134"/>
      <c r="AQ50" s="134"/>
      <c r="AR50" s="137"/>
      <c r="AS50" s="134"/>
      <c r="AT50" s="134"/>
      <c r="AU50" s="134"/>
      <c r="AV50" s="137"/>
      <c r="AW50" s="134">
        <v>1820</v>
      </c>
      <c r="AX50" s="137">
        <v>1385</v>
      </c>
      <c r="AY50" s="134"/>
      <c r="AZ50" s="137"/>
      <c r="BA50" s="134">
        <v>5827</v>
      </c>
      <c r="BB50" s="137">
        <v>5018</v>
      </c>
      <c r="BC50" s="135"/>
      <c r="BD50" s="135"/>
      <c r="BE50" s="134"/>
      <c r="BF50" s="137"/>
      <c r="BG50" s="134"/>
      <c r="BH50" s="137"/>
      <c r="BI50" s="134"/>
      <c r="BJ50" s="134"/>
      <c r="BK50" s="135"/>
      <c r="BL50" s="135"/>
      <c r="BM50" s="134"/>
      <c r="BN50" s="137"/>
      <c r="BO50" s="134"/>
      <c r="BP50" s="134"/>
      <c r="BQ50" s="135"/>
      <c r="BR50" s="135"/>
      <c r="BS50" s="134"/>
      <c r="BT50" s="137"/>
      <c r="BU50" s="134"/>
      <c r="BV50" s="134"/>
      <c r="BW50" s="135"/>
      <c r="BX50" s="135"/>
      <c r="BY50" s="134"/>
      <c r="BZ50" s="137"/>
      <c r="CA50" s="134"/>
      <c r="CB50" s="134"/>
      <c r="CC50" s="135"/>
      <c r="CD50" s="135"/>
      <c r="CE50" s="134"/>
      <c r="CF50" s="137"/>
      <c r="CG50" s="134"/>
      <c r="CH50" s="134"/>
      <c r="CI50" s="135"/>
      <c r="CJ50" s="135"/>
      <c r="CK50" s="134"/>
      <c r="CL50" s="137"/>
      <c r="CM50" s="134"/>
      <c r="CN50" s="134"/>
      <c r="CO50" s="135"/>
      <c r="CP50" s="135"/>
      <c r="CQ50" s="134"/>
      <c r="CR50" s="137"/>
      <c r="CS50" s="134"/>
      <c r="CT50" s="134"/>
      <c r="CU50" s="135"/>
      <c r="CV50" s="135"/>
      <c r="CW50" s="134"/>
      <c r="CX50" s="137"/>
      <c r="CY50" s="134"/>
      <c r="CZ50" s="134"/>
      <c r="DA50" s="135"/>
      <c r="DB50" s="135"/>
      <c r="DC50" s="134"/>
      <c r="DD50" s="137"/>
      <c r="DE50" s="134"/>
      <c r="DF50" s="134"/>
      <c r="DG50" s="135"/>
      <c r="DH50" s="135"/>
      <c r="DI50" s="134"/>
      <c r="DJ50" s="137"/>
      <c r="DK50" s="134">
        <v>2835</v>
      </c>
      <c r="DL50" s="134">
        <v>2384</v>
      </c>
      <c r="DM50" s="135">
        <f t="shared" si="26"/>
        <v>1.5576923076923077</v>
      </c>
      <c r="DN50" s="135">
        <f t="shared" si="27"/>
        <v>1.7212996389891697</v>
      </c>
      <c r="DO50" s="134"/>
      <c r="DP50" s="137"/>
      <c r="DQ50" s="134"/>
      <c r="DR50" s="137"/>
      <c r="DS50" s="134">
        <v>5827</v>
      </c>
      <c r="DT50" s="137">
        <v>5018</v>
      </c>
      <c r="DU50" s="135">
        <f>IF($BA$10=0,1,DS50/$BA50)</f>
        <v>1</v>
      </c>
      <c r="DV50" s="135">
        <f>IF($BA$10=0,1,DT50/$BB50)</f>
        <v>1</v>
      </c>
      <c r="DW50" s="135">
        <f t="shared" si="70"/>
        <v>0.87835393427796205</v>
      </c>
      <c r="DX50" s="197">
        <f t="shared" si="73"/>
        <v>0.93150176350473357</v>
      </c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</row>
    <row r="51" spans="1:268" s="64" customFormat="1" ht="30.75" customHeight="1">
      <c r="A51" s="352" t="s">
        <v>194</v>
      </c>
      <c r="B51" s="298"/>
      <c r="C51" s="134">
        <v>0</v>
      </c>
      <c r="D51" s="137">
        <v>1728</v>
      </c>
      <c r="E51" s="134">
        <v>0</v>
      </c>
      <c r="F51" s="137">
        <v>5998</v>
      </c>
      <c r="G51" s="134">
        <v>0</v>
      </c>
      <c r="H51" s="134">
        <v>6427</v>
      </c>
      <c r="I51" s="134"/>
      <c r="J51" s="137"/>
      <c r="K51" s="134"/>
      <c r="L51" s="137"/>
      <c r="M51" s="134"/>
      <c r="N51" s="134"/>
      <c r="O51" s="134"/>
      <c r="P51" s="137"/>
      <c r="Q51" s="134"/>
      <c r="R51" s="134"/>
      <c r="S51" s="134"/>
      <c r="T51" s="137"/>
      <c r="U51" s="134"/>
      <c r="V51" s="134"/>
      <c r="W51" s="134"/>
      <c r="X51" s="137"/>
      <c r="Y51" s="134"/>
      <c r="Z51" s="134"/>
      <c r="AA51" s="134"/>
      <c r="AB51" s="137"/>
      <c r="AC51" s="134"/>
      <c r="AD51" s="134"/>
      <c r="AE51" s="134"/>
      <c r="AF51" s="137"/>
      <c r="AG51" s="134"/>
      <c r="AH51" s="134"/>
      <c r="AI51" s="134"/>
      <c r="AJ51" s="137"/>
      <c r="AK51" s="134"/>
      <c r="AL51" s="134"/>
      <c r="AM51" s="134"/>
      <c r="AN51" s="137"/>
      <c r="AO51" s="134"/>
      <c r="AP51" s="134"/>
      <c r="AQ51" s="134"/>
      <c r="AR51" s="137"/>
      <c r="AS51" s="134"/>
      <c r="AT51" s="134"/>
      <c r="AU51" s="134"/>
      <c r="AV51" s="137"/>
      <c r="AW51" s="134">
        <v>0</v>
      </c>
      <c r="AX51" s="137">
        <v>3362</v>
      </c>
      <c r="AY51" s="134"/>
      <c r="AZ51" s="137"/>
      <c r="BA51" s="134">
        <v>0</v>
      </c>
      <c r="BB51" s="137">
        <v>6343</v>
      </c>
      <c r="BC51" s="135"/>
      <c r="BD51" s="135"/>
      <c r="BE51" s="134"/>
      <c r="BF51" s="137"/>
      <c r="BG51" s="134"/>
      <c r="BH51" s="137"/>
      <c r="BI51" s="134"/>
      <c r="BJ51" s="134"/>
      <c r="BK51" s="135"/>
      <c r="BL51" s="135"/>
      <c r="BM51" s="134"/>
      <c r="BN51" s="137"/>
      <c r="BO51" s="134"/>
      <c r="BP51" s="134"/>
      <c r="BQ51" s="135"/>
      <c r="BR51" s="135"/>
      <c r="BS51" s="134"/>
      <c r="BT51" s="137"/>
      <c r="BU51" s="134"/>
      <c r="BV51" s="134"/>
      <c r="BW51" s="135"/>
      <c r="BX51" s="135"/>
      <c r="BY51" s="134"/>
      <c r="BZ51" s="137"/>
      <c r="CA51" s="134"/>
      <c r="CB51" s="134"/>
      <c r="CC51" s="135"/>
      <c r="CD51" s="135"/>
      <c r="CE51" s="134"/>
      <c r="CF51" s="137"/>
      <c r="CG51" s="134"/>
      <c r="CH51" s="134"/>
      <c r="CI51" s="135"/>
      <c r="CJ51" s="135"/>
      <c r="CK51" s="134"/>
      <c r="CL51" s="137"/>
      <c r="CM51" s="134"/>
      <c r="CN51" s="134"/>
      <c r="CO51" s="135"/>
      <c r="CP51" s="135"/>
      <c r="CQ51" s="134"/>
      <c r="CR51" s="137"/>
      <c r="CS51" s="134"/>
      <c r="CT51" s="134"/>
      <c r="CU51" s="135"/>
      <c r="CV51" s="135"/>
      <c r="CW51" s="134"/>
      <c r="CX51" s="137"/>
      <c r="CY51" s="134"/>
      <c r="CZ51" s="134"/>
      <c r="DA51" s="135"/>
      <c r="DB51" s="135"/>
      <c r="DC51" s="134"/>
      <c r="DD51" s="137"/>
      <c r="DE51" s="134"/>
      <c r="DF51" s="134"/>
      <c r="DG51" s="135"/>
      <c r="DH51" s="135"/>
      <c r="DI51" s="134"/>
      <c r="DJ51" s="137"/>
      <c r="DK51" s="134">
        <v>0</v>
      </c>
      <c r="DL51" s="134">
        <v>1227</v>
      </c>
      <c r="DM51" s="135">
        <f t="shared" si="26"/>
        <v>1</v>
      </c>
      <c r="DN51" s="135">
        <f t="shared" si="27"/>
        <v>0.36496133254015467</v>
      </c>
      <c r="DO51" s="134">
        <f>'бюджет округа (района)'!BH30+'бюджеты поселений'!BH30</f>
        <v>0</v>
      </c>
      <c r="DP51" s="137">
        <f>'бюджет округа (района)'!BH30</f>
        <v>0</v>
      </c>
      <c r="DQ51" s="134">
        <f>'бюджет округа (района)'!BI30+'бюджеты поселений'!BI30</f>
        <v>0</v>
      </c>
      <c r="DR51" s="137">
        <f>'бюджет округа (района)'!BI30</f>
        <v>0</v>
      </c>
      <c r="DS51" s="134">
        <v>0</v>
      </c>
      <c r="DT51" s="137">
        <v>6343</v>
      </c>
      <c r="DU51" s="230" t="s">
        <v>34</v>
      </c>
      <c r="DV51" s="135">
        <f>IF($BA$10=0,1,DT51/$BB51)</f>
        <v>1</v>
      </c>
      <c r="DW51" s="135">
        <f t="shared" si="70"/>
        <v>1</v>
      </c>
      <c r="DX51" s="197">
        <f t="shared" si="73"/>
        <v>1</v>
      </c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  <c r="JE51" s="63"/>
      <c r="JF51" s="63"/>
      <c r="JG51" s="63"/>
      <c r="JH51" s="63"/>
    </row>
    <row r="52" spans="1:268" s="64" customFormat="1" ht="18" customHeight="1">
      <c r="A52" s="353" t="s">
        <v>186</v>
      </c>
      <c r="B52" s="314"/>
      <c r="C52" s="134">
        <v>266583</v>
      </c>
      <c r="D52" s="137">
        <v>263216</v>
      </c>
      <c r="E52" s="134">
        <v>494649</v>
      </c>
      <c r="F52" s="137">
        <v>490405</v>
      </c>
      <c r="G52" s="134">
        <v>668287</v>
      </c>
      <c r="H52" s="134">
        <v>662354</v>
      </c>
      <c r="I52" s="134"/>
      <c r="J52" s="137"/>
      <c r="K52" s="134"/>
      <c r="L52" s="137"/>
      <c r="M52" s="134"/>
      <c r="N52" s="134"/>
      <c r="O52" s="134"/>
      <c r="P52" s="137"/>
      <c r="Q52" s="134"/>
      <c r="R52" s="134"/>
      <c r="S52" s="134"/>
      <c r="T52" s="137"/>
      <c r="U52" s="134"/>
      <c r="V52" s="134"/>
      <c r="W52" s="134"/>
      <c r="X52" s="137"/>
      <c r="Y52" s="134"/>
      <c r="Z52" s="134"/>
      <c r="AA52" s="134"/>
      <c r="AB52" s="137"/>
      <c r="AC52" s="134"/>
      <c r="AD52" s="134"/>
      <c r="AE52" s="134"/>
      <c r="AF52" s="137"/>
      <c r="AG52" s="134"/>
      <c r="AH52" s="134"/>
      <c r="AI52" s="134"/>
      <c r="AJ52" s="137"/>
      <c r="AK52" s="134"/>
      <c r="AL52" s="134"/>
      <c r="AM52" s="134"/>
      <c r="AN52" s="137"/>
      <c r="AO52" s="134"/>
      <c r="AP52" s="134"/>
      <c r="AQ52" s="134"/>
      <c r="AR52" s="137"/>
      <c r="AS52" s="134"/>
      <c r="AT52" s="134"/>
      <c r="AU52" s="134"/>
      <c r="AV52" s="137"/>
      <c r="AW52" s="134">
        <v>308676</v>
      </c>
      <c r="AX52" s="137">
        <v>309111</v>
      </c>
      <c r="AY52" s="134"/>
      <c r="AZ52" s="137"/>
      <c r="BA52" s="134">
        <v>1072837</v>
      </c>
      <c r="BB52" s="137">
        <v>1067524</v>
      </c>
      <c r="BC52" s="135"/>
      <c r="BD52" s="135"/>
      <c r="BE52" s="134"/>
      <c r="BF52" s="137"/>
      <c r="BG52" s="134"/>
      <c r="BH52" s="137"/>
      <c r="BI52" s="134"/>
      <c r="BJ52" s="134"/>
      <c r="BK52" s="135"/>
      <c r="BL52" s="135"/>
      <c r="BM52" s="134"/>
      <c r="BN52" s="137"/>
      <c r="BO52" s="134"/>
      <c r="BP52" s="134"/>
      <c r="BQ52" s="135"/>
      <c r="BR52" s="135"/>
      <c r="BS52" s="134"/>
      <c r="BT52" s="137"/>
      <c r="BU52" s="134"/>
      <c r="BV52" s="134"/>
      <c r="BW52" s="135"/>
      <c r="BX52" s="135"/>
      <c r="BY52" s="134"/>
      <c r="BZ52" s="137"/>
      <c r="CA52" s="134"/>
      <c r="CB52" s="134"/>
      <c r="CC52" s="135"/>
      <c r="CD52" s="135"/>
      <c r="CE52" s="134"/>
      <c r="CF52" s="137"/>
      <c r="CG52" s="134"/>
      <c r="CH52" s="134"/>
      <c r="CI52" s="135"/>
      <c r="CJ52" s="135"/>
      <c r="CK52" s="134"/>
      <c r="CL52" s="137"/>
      <c r="CM52" s="134"/>
      <c r="CN52" s="134"/>
      <c r="CO52" s="135"/>
      <c r="CP52" s="135"/>
      <c r="CQ52" s="134"/>
      <c r="CR52" s="137"/>
      <c r="CS52" s="134"/>
      <c r="CT52" s="134"/>
      <c r="CU52" s="135"/>
      <c r="CV52" s="135"/>
      <c r="CW52" s="134"/>
      <c r="CX52" s="137"/>
      <c r="CY52" s="134"/>
      <c r="CZ52" s="134"/>
      <c r="DA52" s="135"/>
      <c r="DB52" s="135"/>
      <c r="DC52" s="134"/>
      <c r="DD52" s="137"/>
      <c r="DE52" s="134"/>
      <c r="DF52" s="134"/>
      <c r="DG52" s="135"/>
      <c r="DH52" s="135"/>
      <c r="DI52" s="134"/>
      <c r="DJ52" s="137"/>
      <c r="DK52" s="134">
        <v>395045</v>
      </c>
      <c r="DL52" s="134">
        <v>394577</v>
      </c>
      <c r="DM52" s="135">
        <f t="shared" si="26"/>
        <v>1.2798047143282925</v>
      </c>
      <c r="DN52" s="135">
        <f t="shared" si="27"/>
        <v>1.2764896752299335</v>
      </c>
      <c r="DO52" s="134">
        <f>'бюджет округа (района)'!BH31+'бюджеты поселений'!BH31</f>
        <v>0</v>
      </c>
      <c r="DP52" s="137">
        <f>'бюджет округа (района)'!BH31</f>
        <v>0</v>
      </c>
      <c r="DQ52" s="134">
        <f>'бюджет округа (района)'!BI31+'бюджеты поселений'!BI31</f>
        <v>0</v>
      </c>
      <c r="DR52" s="137">
        <f>'бюджет округа (района)'!BI31</f>
        <v>0</v>
      </c>
      <c r="DS52" s="134">
        <v>1072837</v>
      </c>
      <c r="DT52" s="137">
        <v>1067524</v>
      </c>
      <c r="DU52" s="135">
        <f>IF($BA$10=0,1,DS52/$BA52)</f>
        <v>1</v>
      </c>
      <c r="DV52" s="135">
        <f>IF($BA$10=0,1,DT52/$BB52)</f>
        <v>1</v>
      </c>
      <c r="DW52" s="135">
        <f t="shared" si="70"/>
        <v>1.6053536878616523</v>
      </c>
      <c r="DX52" s="197">
        <f t="shared" si="73"/>
        <v>1.6117121660018661</v>
      </c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  <c r="IX52" s="63"/>
      <c r="IY52" s="63"/>
      <c r="IZ52" s="63"/>
      <c r="JA52" s="63"/>
      <c r="JB52" s="63"/>
      <c r="JC52" s="63"/>
      <c r="JD52" s="63"/>
      <c r="JE52" s="63"/>
      <c r="JF52" s="63"/>
      <c r="JG52" s="63"/>
      <c r="JH52" s="63"/>
    </row>
    <row r="53" spans="1:268" s="66" customFormat="1" ht="18" customHeight="1">
      <c r="A53" s="353" t="s">
        <v>187</v>
      </c>
      <c r="B53" s="314"/>
      <c r="C53" s="134">
        <v>458</v>
      </c>
      <c r="D53" s="137">
        <v>95</v>
      </c>
      <c r="E53" s="134">
        <v>410</v>
      </c>
      <c r="F53" s="137">
        <v>170</v>
      </c>
      <c r="G53" s="134">
        <v>805</v>
      </c>
      <c r="H53" s="134">
        <v>73</v>
      </c>
      <c r="I53" s="134"/>
      <c r="J53" s="137"/>
      <c r="K53" s="134"/>
      <c r="L53" s="137"/>
      <c r="M53" s="134"/>
      <c r="N53" s="134"/>
      <c r="O53" s="134"/>
      <c r="P53" s="137"/>
      <c r="Q53" s="134"/>
      <c r="R53" s="134"/>
      <c r="S53" s="134"/>
      <c r="T53" s="137"/>
      <c r="U53" s="134"/>
      <c r="V53" s="134"/>
      <c r="W53" s="134"/>
      <c r="X53" s="137"/>
      <c r="Y53" s="134"/>
      <c r="Z53" s="134"/>
      <c r="AA53" s="134"/>
      <c r="AB53" s="137"/>
      <c r="AC53" s="134"/>
      <c r="AD53" s="134"/>
      <c r="AE53" s="134"/>
      <c r="AF53" s="137"/>
      <c r="AG53" s="134"/>
      <c r="AH53" s="134"/>
      <c r="AI53" s="134"/>
      <c r="AJ53" s="137"/>
      <c r="AK53" s="134"/>
      <c r="AL53" s="134"/>
      <c r="AM53" s="134"/>
      <c r="AN53" s="137"/>
      <c r="AO53" s="134"/>
      <c r="AP53" s="134"/>
      <c r="AQ53" s="134"/>
      <c r="AR53" s="137"/>
      <c r="AS53" s="134"/>
      <c r="AT53" s="134"/>
      <c r="AU53" s="134"/>
      <c r="AV53" s="137"/>
      <c r="AW53" s="134">
        <v>104</v>
      </c>
      <c r="AX53" s="137">
        <v>50</v>
      </c>
      <c r="AY53" s="134"/>
      <c r="AZ53" s="137"/>
      <c r="BA53" s="134">
        <v>486</v>
      </c>
      <c r="BB53" s="137">
        <v>137</v>
      </c>
      <c r="BC53" s="135"/>
      <c r="BD53" s="135"/>
      <c r="BE53" s="134"/>
      <c r="BF53" s="137"/>
      <c r="BG53" s="134"/>
      <c r="BH53" s="137"/>
      <c r="BI53" s="134"/>
      <c r="BJ53" s="134"/>
      <c r="BK53" s="135"/>
      <c r="BL53" s="135"/>
      <c r="BM53" s="134"/>
      <c r="BN53" s="137"/>
      <c r="BO53" s="134"/>
      <c r="BP53" s="134"/>
      <c r="BQ53" s="135"/>
      <c r="BR53" s="135"/>
      <c r="BS53" s="134"/>
      <c r="BT53" s="137"/>
      <c r="BU53" s="134"/>
      <c r="BV53" s="134"/>
      <c r="BW53" s="135"/>
      <c r="BX53" s="135"/>
      <c r="BY53" s="134"/>
      <c r="BZ53" s="137"/>
      <c r="CA53" s="134"/>
      <c r="CB53" s="134"/>
      <c r="CC53" s="135"/>
      <c r="CD53" s="135"/>
      <c r="CE53" s="134"/>
      <c r="CF53" s="137"/>
      <c r="CG53" s="134"/>
      <c r="CH53" s="134"/>
      <c r="CI53" s="135"/>
      <c r="CJ53" s="135"/>
      <c r="CK53" s="134"/>
      <c r="CL53" s="137"/>
      <c r="CM53" s="134"/>
      <c r="CN53" s="134"/>
      <c r="CO53" s="135"/>
      <c r="CP53" s="135"/>
      <c r="CQ53" s="134"/>
      <c r="CR53" s="137"/>
      <c r="CS53" s="134"/>
      <c r="CT53" s="134"/>
      <c r="CU53" s="135"/>
      <c r="CV53" s="135"/>
      <c r="CW53" s="134"/>
      <c r="CX53" s="137"/>
      <c r="CY53" s="134"/>
      <c r="CZ53" s="134"/>
      <c r="DA53" s="135"/>
      <c r="DB53" s="135"/>
      <c r="DC53" s="134"/>
      <c r="DD53" s="137"/>
      <c r="DE53" s="134"/>
      <c r="DF53" s="134"/>
      <c r="DG53" s="135"/>
      <c r="DH53" s="135"/>
      <c r="DI53" s="134"/>
      <c r="DJ53" s="137"/>
      <c r="DK53" s="134">
        <v>78</v>
      </c>
      <c r="DL53" s="134">
        <v>60</v>
      </c>
      <c r="DM53" s="135">
        <f t="shared" si="26"/>
        <v>0.75</v>
      </c>
      <c r="DN53" s="135">
        <f t="shared" si="27"/>
        <v>1.2</v>
      </c>
      <c r="DO53" s="134">
        <f>'бюджет округа (района)'!BH35+'бюджеты поселений'!BH35</f>
        <v>0</v>
      </c>
      <c r="DP53" s="137">
        <f>'бюджет округа (района)'!BH35</f>
        <v>0</v>
      </c>
      <c r="DQ53" s="134">
        <f>'бюджет округа (района)'!BI35+'бюджеты поселений'!BI35</f>
        <v>0</v>
      </c>
      <c r="DR53" s="137">
        <f>'бюджет округа (района)'!BI35</f>
        <v>0</v>
      </c>
      <c r="DS53" s="134">
        <v>486</v>
      </c>
      <c r="DT53" s="137">
        <v>137</v>
      </c>
      <c r="DU53" s="135">
        <f>IF($BA$10=0,1,DS53/$BA53)</f>
        <v>1</v>
      </c>
      <c r="DV53" s="230" t="s">
        <v>34</v>
      </c>
      <c r="DW53" s="135">
        <f t="shared" si="70"/>
        <v>0.60372670807453421</v>
      </c>
      <c r="DX53" s="197">
        <f t="shared" si="73"/>
        <v>1.8767123287671232</v>
      </c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353" t="s">
        <v>188</v>
      </c>
      <c r="B54" s="314"/>
      <c r="C54" s="134">
        <v>-3587</v>
      </c>
      <c r="D54" s="137">
        <v>-3587</v>
      </c>
      <c r="E54" s="134">
        <v>-3421</v>
      </c>
      <c r="F54" s="137">
        <v>-3421</v>
      </c>
      <c r="G54" s="134">
        <v>-312</v>
      </c>
      <c r="H54" s="134">
        <v>-312</v>
      </c>
      <c r="I54" s="134"/>
      <c r="J54" s="137"/>
      <c r="K54" s="134"/>
      <c r="L54" s="137"/>
      <c r="M54" s="134"/>
      <c r="N54" s="134"/>
      <c r="O54" s="134"/>
      <c r="P54" s="137"/>
      <c r="Q54" s="134"/>
      <c r="R54" s="134"/>
      <c r="S54" s="134"/>
      <c r="T54" s="137"/>
      <c r="U54" s="134"/>
      <c r="V54" s="134"/>
      <c r="W54" s="134"/>
      <c r="X54" s="137"/>
      <c r="Y54" s="134"/>
      <c r="Z54" s="134"/>
      <c r="AA54" s="134"/>
      <c r="AB54" s="137"/>
      <c r="AC54" s="134"/>
      <c r="AD54" s="134"/>
      <c r="AE54" s="134"/>
      <c r="AF54" s="137"/>
      <c r="AG54" s="134"/>
      <c r="AH54" s="134"/>
      <c r="AI54" s="134"/>
      <c r="AJ54" s="137"/>
      <c r="AK54" s="134"/>
      <c r="AL54" s="134"/>
      <c r="AM54" s="134"/>
      <c r="AN54" s="137"/>
      <c r="AO54" s="134"/>
      <c r="AP54" s="134"/>
      <c r="AQ54" s="134"/>
      <c r="AR54" s="137"/>
      <c r="AS54" s="134"/>
      <c r="AT54" s="134"/>
      <c r="AU54" s="134"/>
      <c r="AV54" s="137"/>
      <c r="AW54" s="134">
        <v>-312</v>
      </c>
      <c r="AX54" s="137">
        <v>-312</v>
      </c>
      <c r="AY54" s="134"/>
      <c r="AZ54" s="137"/>
      <c r="BA54" s="134">
        <v>-15552</v>
      </c>
      <c r="BB54" s="137">
        <v>0</v>
      </c>
      <c r="BC54" s="135"/>
      <c r="BD54" s="135"/>
      <c r="BE54" s="134"/>
      <c r="BF54" s="137"/>
      <c r="BG54" s="134"/>
      <c r="BH54" s="137"/>
      <c r="BI54" s="134"/>
      <c r="BJ54" s="134"/>
      <c r="BK54" s="135"/>
      <c r="BL54" s="135"/>
      <c r="BM54" s="134"/>
      <c r="BN54" s="137"/>
      <c r="BO54" s="134"/>
      <c r="BP54" s="134"/>
      <c r="BQ54" s="135"/>
      <c r="BR54" s="135"/>
      <c r="BS54" s="134"/>
      <c r="BT54" s="137"/>
      <c r="BU54" s="134"/>
      <c r="BV54" s="134"/>
      <c r="BW54" s="135"/>
      <c r="BX54" s="135"/>
      <c r="BY54" s="134"/>
      <c r="BZ54" s="137"/>
      <c r="CA54" s="134"/>
      <c r="CB54" s="134"/>
      <c r="CC54" s="135"/>
      <c r="CD54" s="135"/>
      <c r="CE54" s="134"/>
      <c r="CF54" s="137"/>
      <c r="CG54" s="134"/>
      <c r="CH54" s="134"/>
      <c r="CI54" s="135"/>
      <c r="CJ54" s="135"/>
      <c r="CK54" s="134"/>
      <c r="CL54" s="137"/>
      <c r="CM54" s="134"/>
      <c r="CN54" s="134"/>
      <c r="CO54" s="135"/>
      <c r="CP54" s="135"/>
      <c r="CQ54" s="134"/>
      <c r="CR54" s="137"/>
      <c r="CS54" s="134"/>
      <c r="CT54" s="134"/>
      <c r="CU54" s="135"/>
      <c r="CV54" s="135"/>
      <c r="CW54" s="134"/>
      <c r="CX54" s="137"/>
      <c r="CY54" s="134"/>
      <c r="CZ54" s="134"/>
      <c r="DA54" s="135"/>
      <c r="DB54" s="135"/>
      <c r="DC54" s="134"/>
      <c r="DD54" s="137"/>
      <c r="DE54" s="134"/>
      <c r="DF54" s="134"/>
      <c r="DG54" s="135"/>
      <c r="DH54" s="135"/>
      <c r="DI54" s="134"/>
      <c r="DJ54" s="137"/>
      <c r="DK54" s="134">
        <v>-15552</v>
      </c>
      <c r="DL54" s="134">
        <v>0</v>
      </c>
      <c r="DM54" s="135">
        <f t="shared" si="26"/>
        <v>49.846153846153847</v>
      </c>
      <c r="DN54" s="135">
        <f t="shared" si="27"/>
        <v>0</v>
      </c>
      <c r="DO54" s="134">
        <f>'бюджет округа (района)'!BH36+'бюджеты поселений'!BH36</f>
        <v>0</v>
      </c>
      <c r="DP54" s="137">
        <f>'бюджет округа (района)'!BH36</f>
        <v>0</v>
      </c>
      <c r="DQ54" s="134">
        <f>'бюджет округа (района)'!BI36+'бюджеты поселений'!BI36</f>
        <v>0</v>
      </c>
      <c r="DR54" s="137">
        <f>'бюджет округа (района)'!BI36</f>
        <v>0</v>
      </c>
      <c r="DS54" s="134">
        <v>-15552</v>
      </c>
      <c r="DT54" s="137">
        <v>0</v>
      </c>
      <c r="DU54" s="230" t="s">
        <v>34</v>
      </c>
      <c r="DV54" s="230" t="s">
        <v>34</v>
      </c>
      <c r="DW54" s="135">
        <f t="shared" si="70"/>
        <v>49.846153846153847</v>
      </c>
      <c r="DX54" s="197">
        <f t="shared" si="73"/>
        <v>0</v>
      </c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18" customFormat="1" ht="16.5">
      <c r="A55" s="340" t="s">
        <v>49</v>
      </c>
      <c r="B55" s="279"/>
      <c r="C55" s="248">
        <f>C56+C57</f>
        <v>568586</v>
      </c>
      <c r="D55" s="248">
        <f t="shared" ref="D55" si="94">D56+D57</f>
        <v>488556</v>
      </c>
      <c r="E55" s="248">
        <f>E56+E57</f>
        <v>757349</v>
      </c>
      <c r="F55" s="248">
        <f t="shared" ref="F55:BQ55" si="95">F56+F57</f>
        <v>712552</v>
      </c>
      <c r="G55" s="259">
        <f t="shared" si="95"/>
        <v>934512</v>
      </c>
      <c r="H55" s="259">
        <f t="shared" si="95"/>
        <v>897974</v>
      </c>
      <c r="I55" s="259">
        <f t="shared" si="95"/>
        <v>0</v>
      </c>
      <c r="J55" s="259">
        <f t="shared" si="95"/>
        <v>0</v>
      </c>
      <c r="K55" s="259">
        <f t="shared" si="95"/>
        <v>0</v>
      </c>
      <c r="L55" s="259">
        <f t="shared" si="95"/>
        <v>0</v>
      </c>
      <c r="M55" s="259">
        <f t="shared" si="95"/>
        <v>0</v>
      </c>
      <c r="N55" s="259">
        <f t="shared" si="95"/>
        <v>0</v>
      </c>
      <c r="O55" s="259">
        <f t="shared" si="95"/>
        <v>0</v>
      </c>
      <c r="P55" s="259">
        <f t="shared" si="95"/>
        <v>0</v>
      </c>
      <c r="Q55" s="259">
        <f t="shared" si="95"/>
        <v>0</v>
      </c>
      <c r="R55" s="259">
        <f t="shared" si="95"/>
        <v>0</v>
      </c>
      <c r="S55" s="259">
        <f t="shared" si="95"/>
        <v>0</v>
      </c>
      <c r="T55" s="259">
        <f t="shared" si="95"/>
        <v>0</v>
      </c>
      <c r="U55" s="259">
        <f t="shared" si="95"/>
        <v>0</v>
      </c>
      <c r="V55" s="259">
        <f t="shared" si="95"/>
        <v>0</v>
      </c>
      <c r="W55" s="259">
        <f t="shared" si="95"/>
        <v>0</v>
      </c>
      <c r="X55" s="259">
        <f t="shared" si="95"/>
        <v>0</v>
      </c>
      <c r="Y55" s="259">
        <f t="shared" si="95"/>
        <v>0</v>
      </c>
      <c r="Z55" s="259">
        <f t="shared" si="95"/>
        <v>0</v>
      </c>
      <c r="AA55" s="259">
        <f t="shared" si="95"/>
        <v>0</v>
      </c>
      <c r="AB55" s="259">
        <f t="shared" si="95"/>
        <v>0</v>
      </c>
      <c r="AC55" s="259">
        <f t="shared" si="95"/>
        <v>0</v>
      </c>
      <c r="AD55" s="259">
        <f t="shared" si="95"/>
        <v>0</v>
      </c>
      <c r="AE55" s="259">
        <f t="shared" si="95"/>
        <v>0</v>
      </c>
      <c r="AF55" s="259">
        <f t="shared" si="95"/>
        <v>0</v>
      </c>
      <c r="AG55" s="259">
        <f t="shared" si="95"/>
        <v>0</v>
      </c>
      <c r="AH55" s="259">
        <f t="shared" si="95"/>
        <v>0</v>
      </c>
      <c r="AI55" s="259">
        <f t="shared" si="95"/>
        <v>0</v>
      </c>
      <c r="AJ55" s="259">
        <f t="shared" si="95"/>
        <v>0</v>
      </c>
      <c r="AK55" s="259">
        <f t="shared" si="95"/>
        <v>0</v>
      </c>
      <c r="AL55" s="259">
        <f t="shared" si="95"/>
        <v>0</v>
      </c>
      <c r="AM55" s="259">
        <f t="shared" si="95"/>
        <v>0</v>
      </c>
      <c r="AN55" s="259">
        <f t="shared" si="95"/>
        <v>0</v>
      </c>
      <c r="AO55" s="259">
        <f t="shared" si="95"/>
        <v>0</v>
      </c>
      <c r="AP55" s="259">
        <f t="shared" si="95"/>
        <v>0</v>
      </c>
      <c r="AQ55" s="259">
        <f t="shared" si="95"/>
        <v>0</v>
      </c>
      <c r="AR55" s="259">
        <f t="shared" si="95"/>
        <v>0</v>
      </c>
      <c r="AS55" s="259">
        <f t="shared" si="95"/>
        <v>0</v>
      </c>
      <c r="AT55" s="259">
        <f t="shared" si="95"/>
        <v>0</v>
      </c>
      <c r="AU55" s="259">
        <f t="shared" si="95"/>
        <v>0</v>
      </c>
      <c r="AV55" s="259">
        <f t="shared" si="95"/>
        <v>0</v>
      </c>
      <c r="AW55" s="265">
        <f t="shared" si="95"/>
        <v>427046</v>
      </c>
      <c r="AX55" s="265">
        <f t="shared" si="95"/>
        <v>409106</v>
      </c>
      <c r="AY55" s="265">
        <f t="shared" si="95"/>
        <v>0</v>
      </c>
      <c r="AZ55" s="265">
        <f t="shared" si="95"/>
        <v>0</v>
      </c>
      <c r="BA55" s="265">
        <f t="shared" si="95"/>
        <v>1371809</v>
      </c>
      <c r="BB55" s="265">
        <f t="shared" si="95"/>
        <v>1310405</v>
      </c>
      <c r="BC55" s="131">
        <f t="shared" si="95"/>
        <v>0</v>
      </c>
      <c r="BD55" s="131">
        <f t="shared" si="95"/>
        <v>0</v>
      </c>
      <c r="BE55" s="265">
        <f t="shared" si="95"/>
        <v>0</v>
      </c>
      <c r="BF55" s="265">
        <f t="shared" si="95"/>
        <v>0</v>
      </c>
      <c r="BG55" s="265">
        <f t="shared" si="95"/>
        <v>0</v>
      </c>
      <c r="BH55" s="265">
        <f t="shared" si="95"/>
        <v>0</v>
      </c>
      <c r="BI55" s="265">
        <f t="shared" si="95"/>
        <v>0</v>
      </c>
      <c r="BJ55" s="265">
        <f t="shared" si="95"/>
        <v>0</v>
      </c>
      <c r="BK55" s="131">
        <f t="shared" si="95"/>
        <v>0</v>
      </c>
      <c r="BL55" s="131">
        <f t="shared" si="95"/>
        <v>0</v>
      </c>
      <c r="BM55" s="265">
        <f t="shared" si="95"/>
        <v>0</v>
      </c>
      <c r="BN55" s="265">
        <f t="shared" si="95"/>
        <v>0</v>
      </c>
      <c r="BO55" s="265">
        <f t="shared" si="95"/>
        <v>0</v>
      </c>
      <c r="BP55" s="265">
        <f t="shared" si="95"/>
        <v>0</v>
      </c>
      <c r="BQ55" s="131">
        <f t="shared" si="95"/>
        <v>0</v>
      </c>
      <c r="BR55" s="131">
        <f t="shared" ref="BR55:DL55" si="96">BR56+BR57</f>
        <v>0</v>
      </c>
      <c r="BS55" s="265">
        <f t="shared" si="96"/>
        <v>0</v>
      </c>
      <c r="BT55" s="265">
        <f t="shared" si="96"/>
        <v>0</v>
      </c>
      <c r="BU55" s="265">
        <f t="shared" si="96"/>
        <v>0</v>
      </c>
      <c r="BV55" s="265">
        <f t="shared" si="96"/>
        <v>0</v>
      </c>
      <c r="BW55" s="131">
        <f t="shared" si="96"/>
        <v>0</v>
      </c>
      <c r="BX55" s="131">
        <f t="shared" si="96"/>
        <v>0</v>
      </c>
      <c r="BY55" s="265">
        <f t="shared" si="96"/>
        <v>0</v>
      </c>
      <c r="BZ55" s="265">
        <f t="shared" si="96"/>
        <v>0</v>
      </c>
      <c r="CA55" s="265">
        <f t="shared" si="96"/>
        <v>0</v>
      </c>
      <c r="CB55" s="265">
        <f t="shared" si="96"/>
        <v>0</v>
      </c>
      <c r="CC55" s="131">
        <f t="shared" si="96"/>
        <v>0</v>
      </c>
      <c r="CD55" s="131">
        <f t="shared" si="96"/>
        <v>0</v>
      </c>
      <c r="CE55" s="265">
        <f t="shared" si="96"/>
        <v>0</v>
      </c>
      <c r="CF55" s="265">
        <f t="shared" si="96"/>
        <v>0</v>
      </c>
      <c r="CG55" s="265">
        <f t="shared" si="96"/>
        <v>0</v>
      </c>
      <c r="CH55" s="265">
        <f t="shared" si="96"/>
        <v>0</v>
      </c>
      <c r="CI55" s="131">
        <f t="shared" si="96"/>
        <v>0</v>
      </c>
      <c r="CJ55" s="131">
        <f t="shared" si="96"/>
        <v>0</v>
      </c>
      <c r="CK55" s="265">
        <f t="shared" si="96"/>
        <v>0</v>
      </c>
      <c r="CL55" s="265">
        <f t="shared" si="96"/>
        <v>0</v>
      </c>
      <c r="CM55" s="265">
        <f t="shared" si="96"/>
        <v>0</v>
      </c>
      <c r="CN55" s="265">
        <f t="shared" si="96"/>
        <v>0</v>
      </c>
      <c r="CO55" s="131">
        <f t="shared" si="96"/>
        <v>0</v>
      </c>
      <c r="CP55" s="131">
        <f t="shared" si="96"/>
        <v>0</v>
      </c>
      <c r="CQ55" s="265">
        <f t="shared" si="96"/>
        <v>0</v>
      </c>
      <c r="CR55" s="265">
        <f t="shared" si="96"/>
        <v>0</v>
      </c>
      <c r="CS55" s="265">
        <f t="shared" si="96"/>
        <v>0</v>
      </c>
      <c r="CT55" s="265">
        <f t="shared" si="96"/>
        <v>0</v>
      </c>
      <c r="CU55" s="131">
        <f t="shared" si="96"/>
        <v>0</v>
      </c>
      <c r="CV55" s="131">
        <f t="shared" si="96"/>
        <v>0</v>
      </c>
      <c r="CW55" s="265">
        <f t="shared" si="96"/>
        <v>0</v>
      </c>
      <c r="CX55" s="265">
        <f t="shared" si="96"/>
        <v>0</v>
      </c>
      <c r="CY55" s="265">
        <f t="shared" si="96"/>
        <v>0</v>
      </c>
      <c r="CZ55" s="265">
        <f t="shared" si="96"/>
        <v>0</v>
      </c>
      <c r="DA55" s="131">
        <f t="shared" si="96"/>
        <v>0</v>
      </c>
      <c r="DB55" s="131">
        <f t="shared" si="96"/>
        <v>0</v>
      </c>
      <c r="DC55" s="265">
        <f t="shared" si="96"/>
        <v>0</v>
      </c>
      <c r="DD55" s="265">
        <f t="shared" si="96"/>
        <v>0</v>
      </c>
      <c r="DE55" s="265">
        <f t="shared" si="96"/>
        <v>0</v>
      </c>
      <c r="DF55" s="265">
        <f t="shared" si="96"/>
        <v>0</v>
      </c>
      <c r="DG55" s="131">
        <f t="shared" si="96"/>
        <v>0</v>
      </c>
      <c r="DH55" s="131">
        <f t="shared" si="96"/>
        <v>0</v>
      </c>
      <c r="DI55" s="265">
        <f t="shared" si="96"/>
        <v>0</v>
      </c>
      <c r="DJ55" s="265">
        <f t="shared" si="96"/>
        <v>0</v>
      </c>
      <c r="DK55" s="265">
        <f t="shared" si="96"/>
        <v>522200</v>
      </c>
      <c r="DL55" s="265">
        <f t="shared" si="96"/>
        <v>508588</v>
      </c>
      <c r="DM55" s="131">
        <f t="shared" si="26"/>
        <v>1.2228190874051039</v>
      </c>
      <c r="DN55" s="131">
        <f t="shared" si="27"/>
        <v>1.2431692519787048</v>
      </c>
      <c r="DO55" s="265" t="e">
        <f>DO58+DO60+#REF!+#REF!+#REF!+#REF!</f>
        <v>#REF!</v>
      </c>
      <c r="DP55" s="265" t="e">
        <f>DP58+DP60+#REF!+#REF!+#REF!+#REF!</f>
        <v>#REF!</v>
      </c>
      <c r="DQ55" s="265" t="e">
        <f>DQ58+DQ60+#REF!+#REF!+#REF!+#REF!</f>
        <v>#REF!</v>
      </c>
      <c r="DR55" s="265" t="e">
        <f>DR58+DR60+#REF!+#REF!+#REF!+#REF!</f>
        <v>#REF!</v>
      </c>
      <c r="DS55" s="265">
        <f t="shared" ref="DS55:DT55" si="97">DS56+DS57</f>
        <v>1378697</v>
      </c>
      <c r="DT55" s="265">
        <f t="shared" si="97"/>
        <v>1317293</v>
      </c>
      <c r="DU55" s="231">
        <f>IF($BA$10=0,1,DS55/$BA55)</f>
        <v>1.0050211071657935</v>
      </c>
      <c r="DV55" s="231">
        <f t="shared" ref="DV55:DV60" si="98">IF($BA$10=0,1,DT55/$BB55)</f>
        <v>1.0052563901999763</v>
      </c>
      <c r="DW55" s="231">
        <f t="shared" si="70"/>
        <v>1.4753122485318542</v>
      </c>
      <c r="DX55" s="253">
        <f t="shared" si="73"/>
        <v>1.4669611815041415</v>
      </c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</row>
    <row r="56" spans="1:268" s="18" customFormat="1" ht="74.25" customHeight="1">
      <c r="A56" s="355" t="s">
        <v>174</v>
      </c>
      <c r="B56" s="302"/>
      <c r="C56" s="248">
        <v>288073</v>
      </c>
      <c r="D56" s="248">
        <v>247806</v>
      </c>
      <c r="E56" s="248">
        <v>494649</v>
      </c>
      <c r="F56" s="248">
        <v>490405</v>
      </c>
      <c r="G56" s="236">
        <v>668287</v>
      </c>
      <c r="H56" s="236">
        <v>662354</v>
      </c>
      <c r="I56" s="259"/>
      <c r="J56" s="259"/>
      <c r="K56" s="259"/>
      <c r="L56" s="259"/>
      <c r="M56" s="259"/>
      <c r="N56" s="259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59"/>
      <c r="Z56" s="259"/>
      <c r="AA56" s="259"/>
      <c r="AB56" s="259"/>
      <c r="AC56" s="259"/>
      <c r="AD56" s="259"/>
      <c r="AE56" s="259"/>
      <c r="AF56" s="259"/>
      <c r="AG56" s="259"/>
      <c r="AH56" s="259"/>
      <c r="AI56" s="259"/>
      <c r="AJ56" s="259"/>
      <c r="AK56" s="259"/>
      <c r="AL56" s="259"/>
      <c r="AM56" s="259"/>
      <c r="AN56" s="259"/>
      <c r="AO56" s="259"/>
      <c r="AP56" s="259"/>
      <c r="AQ56" s="259"/>
      <c r="AR56" s="259"/>
      <c r="AS56" s="259"/>
      <c r="AT56" s="259"/>
      <c r="AU56" s="259"/>
      <c r="AV56" s="259"/>
      <c r="AW56" s="236">
        <v>308676</v>
      </c>
      <c r="AX56" s="435">
        <v>309111</v>
      </c>
      <c r="AY56" s="273"/>
      <c r="AZ56" s="273"/>
      <c r="BA56" s="236">
        <v>1072837</v>
      </c>
      <c r="BB56" s="435">
        <v>1067524</v>
      </c>
      <c r="BC56" s="231"/>
      <c r="BD56" s="231"/>
      <c r="BE56" s="236"/>
      <c r="BF56" s="435"/>
      <c r="BG56" s="236"/>
      <c r="BH56" s="435"/>
      <c r="BI56" s="236"/>
      <c r="BJ56" s="236"/>
      <c r="BK56" s="231"/>
      <c r="BL56" s="231"/>
      <c r="BM56" s="236"/>
      <c r="BN56" s="435"/>
      <c r="BO56" s="236"/>
      <c r="BP56" s="236"/>
      <c r="BQ56" s="231"/>
      <c r="BR56" s="231"/>
      <c r="BS56" s="236"/>
      <c r="BT56" s="435"/>
      <c r="BU56" s="236"/>
      <c r="BV56" s="236"/>
      <c r="BW56" s="231"/>
      <c r="BX56" s="231"/>
      <c r="BY56" s="236"/>
      <c r="BZ56" s="435"/>
      <c r="CA56" s="236"/>
      <c r="CB56" s="236"/>
      <c r="CC56" s="231"/>
      <c r="CD56" s="231"/>
      <c r="CE56" s="236"/>
      <c r="CF56" s="435"/>
      <c r="CG56" s="236"/>
      <c r="CH56" s="236"/>
      <c r="CI56" s="231"/>
      <c r="CJ56" s="231"/>
      <c r="CK56" s="236"/>
      <c r="CL56" s="435"/>
      <c r="CM56" s="236"/>
      <c r="CN56" s="236"/>
      <c r="CO56" s="231"/>
      <c r="CP56" s="231"/>
      <c r="CQ56" s="236"/>
      <c r="CR56" s="435"/>
      <c r="CS56" s="236"/>
      <c r="CT56" s="236"/>
      <c r="CU56" s="231"/>
      <c r="CV56" s="231"/>
      <c r="CW56" s="236"/>
      <c r="CX56" s="435"/>
      <c r="CY56" s="236"/>
      <c r="CZ56" s="236"/>
      <c r="DA56" s="231"/>
      <c r="DB56" s="231"/>
      <c r="DC56" s="236"/>
      <c r="DD56" s="435"/>
      <c r="DE56" s="236"/>
      <c r="DF56" s="236"/>
      <c r="DG56" s="231"/>
      <c r="DH56" s="231"/>
      <c r="DI56" s="236"/>
      <c r="DJ56" s="435"/>
      <c r="DK56" s="236">
        <v>387269</v>
      </c>
      <c r="DL56" s="236">
        <v>394577</v>
      </c>
      <c r="DM56" s="131">
        <f t="shared" si="26"/>
        <v>1.2546132514351618</v>
      </c>
      <c r="DN56" s="131">
        <f t="shared" si="27"/>
        <v>1.2764896752299335</v>
      </c>
      <c r="DO56" s="273" t="e">
        <f>#REF!+#REF!+#REF!</f>
        <v>#REF!</v>
      </c>
      <c r="DP56" s="273" t="e">
        <f>#REF!+#REF!+#REF!</f>
        <v>#REF!</v>
      </c>
      <c r="DQ56" s="273" t="e">
        <f>#REF!+#REF!+#REF!</f>
        <v>#REF!</v>
      </c>
      <c r="DR56" s="273" t="e">
        <f>#REF!+#REF!+#REF!</f>
        <v>#REF!</v>
      </c>
      <c r="DS56" s="236">
        <v>1088389</v>
      </c>
      <c r="DT56" s="435">
        <v>1067524</v>
      </c>
      <c r="DU56" s="231">
        <f>IF($BA$10=0,1,DS56/$BA56)</f>
        <v>1.0144961443350669</v>
      </c>
      <c r="DV56" s="231">
        <f t="shared" si="98"/>
        <v>1</v>
      </c>
      <c r="DW56" s="231">
        <f t="shared" si="70"/>
        <v>1.6286251266297265</v>
      </c>
      <c r="DX56" s="253">
        <f t="shared" si="73"/>
        <v>1.6117121660018661</v>
      </c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  <c r="JC56" s="22"/>
      <c r="JD56" s="22"/>
      <c r="JE56" s="22"/>
      <c r="JF56" s="22"/>
      <c r="JG56" s="22"/>
      <c r="JH56" s="22"/>
    </row>
    <row r="57" spans="1:268" s="18" customFormat="1" ht="62.25" customHeight="1">
      <c r="A57" s="355" t="s">
        <v>198</v>
      </c>
      <c r="B57" s="302"/>
      <c r="C57" s="248">
        <f>C58+C59+C60+C61+C62</f>
        <v>280513</v>
      </c>
      <c r="D57" s="248">
        <f t="shared" ref="D57" si="99">D58+D59+D60+D61+D62</f>
        <v>240750</v>
      </c>
      <c r="E57" s="248">
        <f>E58+E59+E60+E61+E62</f>
        <v>262700</v>
      </c>
      <c r="F57" s="248">
        <f t="shared" ref="F57:BQ57" si="100">F58+F59+F60+F61+F62</f>
        <v>222147</v>
      </c>
      <c r="G57" s="248">
        <f t="shared" si="100"/>
        <v>266225</v>
      </c>
      <c r="H57" s="248">
        <f t="shared" si="100"/>
        <v>235620</v>
      </c>
      <c r="I57" s="248">
        <f t="shared" si="100"/>
        <v>0</v>
      </c>
      <c r="J57" s="248">
        <f t="shared" si="100"/>
        <v>0</v>
      </c>
      <c r="K57" s="248">
        <f t="shared" si="100"/>
        <v>0</v>
      </c>
      <c r="L57" s="248">
        <f t="shared" si="100"/>
        <v>0</v>
      </c>
      <c r="M57" s="248">
        <f t="shared" si="100"/>
        <v>0</v>
      </c>
      <c r="N57" s="248">
        <f t="shared" si="100"/>
        <v>0</v>
      </c>
      <c r="O57" s="248">
        <f t="shared" si="100"/>
        <v>0</v>
      </c>
      <c r="P57" s="248">
        <f t="shared" si="100"/>
        <v>0</v>
      </c>
      <c r="Q57" s="248">
        <f t="shared" si="100"/>
        <v>0</v>
      </c>
      <c r="R57" s="248">
        <f t="shared" si="100"/>
        <v>0</v>
      </c>
      <c r="S57" s="248">
        <f t="shared" si="100"/>
        <v>0</v>
      </c>
      <c r="T57" s="248">
        <f t="shared" si="100"/>
        <v>0</v>
      </c>
      <c r="U57" s="248">
        <f t="shared" si="100"/>
        <v>0</v>
      </c>
      <c r="V57" s="248">
        <f t="shared" si="100"/>
        <v>0</v>
      </c>
      <c r="W57" s="248">
        <f t="shared" si="100"/>
        <v>0</v>
      </c>
      <c r="X57" s="248">
        <f t="shared" si="100"/>
        <v>0</v>
      </c>
      <c r="Y57" s="248">
        <f t="shared" si="100"/>
        <v>0</v>
      </c>
      <c r="Z57" s="248">
        <f t="shared" si="100"/>
        <v>0</v>
      </c>
      <c r="AA57" s="248">
        <f t="shared" si="100"/>
        <v>0</v>
      </c>
      <c r="AB57" s="248">
        <f t="shared" si="100"/>
        <v>0</v>
      </c>
      <c r="AC57" s="248">
        <f t="shared" si="100"/>
        <v>0</v>
      </c>
      <c r="AD57" s="248">
        <f t="shared" si="100"/>
        <v>0</v>
      </c>
      <c r="AE57" s="248">
        <f t="shared" si="100"/>
        <v>0</v>
      </c>
      <c r="AF57" s="248">
        <f t="shared" si="100"/>
        <v>0</v>
      </c>
      <c r="AG57" s="248">
        <f t="shared" si="100"/>
        <v>0</v>
      </c>
      <c r="AH57" s="248">
        <f t="shared" si="100"/>
        <v>0</v>
      </c>
      <c r="AI57" s="248">
        <f t="shared" si="100"/>
        <v>0</v>
      </c>
      <c r="AJ57" s="248">
        <f t="shared" si="100"/>
        <v>0</v>
      </c>
      <c r="AK57" s="248">
        <f t="shared" si="100"/>
        <v>0</v>
      </c>
      <c r="AL57" s="248">
        <f t="shared" si="100"/>
        <v>0</v>
      </c>
      <c r="AM57" s="248">
        <f t="shared" si="100"/>
        <v>0</v>
      </c>
      <c r="AN57" s="248">
        <f t="shared" si="100"/>
        <v>0</v>
      </c>
      <c r="AO57" s="248">
        <f t="shared" si="100"/>
        <v>0</v>
      </c>
      <c r="AP57" s="248">
        <f t="shared" si="100"/>
        <v>0</v>
      </c>
      <c r="AQ57" s="248">
        <f t="shared" si="100"/>
        <v>0</v>
      </c>
      <c r="AR57" s="248">
        <f t="shared" si="100"/>
        <v>0</v>
      </c>
      <c r="AS57" s="248">
        <f t="shared" si="100"/>
        <v>0</v>
      </c>
      <c r="AT57" s="248">
        <f t="shared" si="100"/>
        <v>0</v>
      </c>
      <c r="AU57" s="248">
        <f t="shared" si="100"/>
        <v>0</v>
      </c>
      <c r="AV57" s="248">
        <f t="shared" si="100"/>
        <v>0</v>
      </c>
      <c r="AW57" s="248">
        <f t="shared" si="100"/>
        <v>118370</v>
      </c>
      <c r="AX57" s="248">
        <f t="shared" si="100"/>
        <v>99995</v>
      </c>
      <c r="AY57" s="248">
        <f t="shared" si="100"/>
        <v>0</v>
      </c>
      <c r="AZ57" s="248">
        <f t="shared" si="100"/>
        <v>0</v>
      </c>
      <c r="BA57" s="248">
        <f t="shared" si="100"/>
        <v>298972</v>
      </c>
      <c r="BB57" s="248">
        <f t="shared" si="100"/>
        <v>242881</v>
      </c>
      <c r="BC57" s="131">
        <f t="shared" si="100"/>
        <v>0</v>
      </c>
      <c r="BD57" s="131">
        <f t="shared" si="100"/>
        <v>0</v>
      </c>
      <c r="BE57" s="248">
        <f t="shared" si="100"/>
        <v>0</v>
      </c>
      <c r="BF57" s="248">
        <f t="shared" si="100"/>
        <v>0</v>
      </c>
      <c r="BG57" s="248">
        <f t="shared" si="100"/>
        <v>0</v>
      </c>
      <c r="BH57" s="248">
        <f t="shared" si="100"/>
        <v>0</v>
      </c>
      <c r="BI57" s="248">
        <f t="shared" si="100"/>
        <v>0</v>
      </c>
      <c r="BJ57" s="248">
        <f t="shared" si="100"/>
        <v>0</v>
      </c>
      <c r="BK57" s="131">
        <f t="shared" si="100"/>
        <v>0</v>
      </c>
      <c r="BL57" s="131">
        <f t="shared" si="100"/>
        <v>0</v>
      </c>
      <c r="BM57" s="248">
        <f t="shared" si="100"/>
        <v>0</v>
      </c>
      <c r="BN57" s="248">
        <f t="shared" si="100"/>
        <v>0</v>
      </c>
      <c r="BO57" s="248">
        <f t="shared" si="100"/>
        <v>0</v>
      </c>
      <c r="BP57" s="248">
        <f t="shared" si="100"/>
        <v>0</v>
      </c>
      <c r="BQ57" s="131">
        <f t="shared" si="100"/>
        <v>0</v>
      </c>
      <c r="BR57" s="131">
        <f t="shared" ref="BR57:DL57" si="101">BR58+BR59+BR60+BR61+BR62</f>
        <v>0</v>
      </c>
      <c r="BS57" s="248">
        <f t="shared" si="101"/>
        <v>0</v>
      </c>
      <c r="BT57" s="248">
        <f t="shared" si="101"/>
        <v>0</v>
      </c>
      <c r="BU57" s="248">
        <f t="shared" si="101"/>
        <v>0</v>
      </c>
      <c r="BV57" s="248">
        <f t="shared" si="101"/>
        <v>0</v>
      </c>
      <c r="BW57" s="131">
        <f t="shared" si="101"/>
        <v>0</v>
      </c>
      <c r="BX57" s="131">
        <f t="shared" si="101"/>
        <v>0</v>
      </c>
      <c r="BY57" s="248">
        <f t="shared" si="101"/>
        <v>0</v>
      </c>
      <c r="BZ57" s="248">
        <f t="shared" si="101"/>
        <v>0</v>
      </c>
      <c r="CA57" s="248">
        <f t="shared" si="101"/>
        <v>0</v>
      </c>
      <c r="CB57" s="248">
        <f t="shared" si="101"/>
        <v>0</v>
      </c>
      <c r="CC57" s="131">
        <f t="shared" si="101"/>
        <v>0</v>
      </c>
      <c r="CD57" s="131">
        <f t="shared" si="101"/>
        <v>0</v>
      </c>
      <c r="CE57" s="248">
        <f t="shared" si="101"/>
        <v>0</v>
      </c>
      <c r="CF57" s="248">
        <f t="shared" si="101"/>
        <v>0</v>
      </c>
      <c r="CG57" s="248">
        <f t="shared" si="101"/>
        <v>0</v>
      </c>
      <c r="CH57" s="248">
        <f t="shared" si="101"/>
        <v>0</v>
      </c>
      <c r="CI57" s="131">
        <f t="shared" si="101"/>
        <v>0</v>
      </c>
      <c r="CJ57" s="131">
        <f t="shared" si="101"/>
        <v>0</v>
      </c>
      <c r="CK57" s="248">
        <f t="shared" si="101"/>
        <v>0</v>
      </c>
      <c r="CL57" s="248">
        <f t="shared" si="101"/>
        <v>0</v>
      </c>
      <c r="CM57" s="248">
        <f t="shared" si="101"/>
        <v>0</v>
      </c>
      <c r="CN57" s="248">
        <f t="shared" si="101"/>
        <v>0</v>
      </c>
      <c r="CO57" s="131">
        <f t="shared" si="101"/>
        <v>0</v>
      </c>
      <c r="CP57" s="131">
        <f t="shared" si="101"/>
        <v>0</v>
      </c>
      <c r="CQ57" s="248">
        <f t="shared" si="101"/>
        <v>0</v>
      </c>
      <c r="CR57" s="248">
        <f t="shared" si="101"/>
        <v>0</v>
      </c>
      <c r="CS57" s="248">
        <f t="shared" si="101"/>
        <v>0</v>
      </c>
      <c r="CT57" s="248">
        <f t="shared" si="101"/>
        <v>0</v>
      </c>
      <c r="CU57" s="131">
        <f t="shared" si="101"/>
        <v>0</v>
      </c>
      <c r="CV57" s="131">
        <f t="shared" si="101"/>
        <v>0</v>
      </c>
      <c r="CW57" s="248">
        <f t="shared" si="101"/>
        <v>0</v>
      </c>
      <c r="CX57" s="248">
        <f t="shared" si="101"/>
        <v>0</v>
      </c>
      <c r="CY57" s="248">
        <f t="shared" si="101"/>
        <v>0</v>
      </c>
      <c r="CZ57" s="248">
        <f t="shared" si="101"/>
        <v>0</v>
      </c>
      <c r="DA57" s="131">
        <f t="shared" si="101"/>
        <v>0</v>
      </c>
      <c r="DB57" s="131">
        <f t="shared" si="101"/>
        <v>0</v>
      </c>
      <c r="DC57" s="248">
        <f t="shared" si="101"/>
        <v>0</v>
      </c>
      <c r="DD57" s="248">
        <f t="shared" si="101"/>
        <v>0</v>
      </c>
      <c r="DE57" s="248">
        <f t="shared" si="101"/>
        <v>0</v>
      </c>
      <c r="DF57" s="248">
        <f t="shared" si="101"/>
        <v>0</v>
      </c>
      <c r="DG57" s="131">
        <f t="shared" si="101"/>
        <v>0</v>
      </c>
      <c r="DH57" s="131">
        <f t="shared" si="101"/>
        <v>0</v>
      </c>
      <c r="DI57" s="248">
        <f t="shared" si="101"/>
        <v>0</v>
      </c>
      <c r="DJ57" s="248">
        <f t="shared" si="101"/>
        <v>0</v>
      </c>
      <c r="DK57" s="248">
        <f t="shared" si="101"/>
        <v>134931</v>
      </c>
      <c r="DL57" s="248">
        <f t="shared" si="101"/>
        <v>114011</v>
      </c>
      <c r="DM57" s="131">
        <f t="shared" si="26"/>
        <v>1.1399087606657092</v>
      </c>
      <c r="DN57" s="131">
        <f t="shared" si="27"/>
        <v>1.1401670083504176</v>
      </c>
      <c r="DO57" s="248" t="e">
        <f t="shared" ref="DO57:DR57" si="102">DO55-DO56</f>
        <v>#REF!</v>
      </c>
      <c r="DP57" s="248" t="e">
        <f t="shared" si="102"/>
        <v>#REF!</v>
      </c>
      <c r="DQ57" s="248" t="e">
        <f t="shared" si="102"/>
        <v>#REF!</v>
      </c>
      <c r="DR57" s="248" t="e">
        <f t="shared" si="102"/>
        <v>#REF!</v>
      </c>
      <c r="DS57" s="248">
        <f t="shared" ref="DS57:DT57" si="103">DS58+DS59+DS60+DS61+DS62</f>
        <v>290308</v>
      </c>
      <c r="DT57" s="248">
        <f t="shared" si="103"/>
        <v>249769</v>
      </c>
      <c r="DU57" s="231">
        <f>IF($BA$10=0,1,DS57/$BA57)</f>
        <v>0.97102069759040976</v>
      </c>
      <c r="DV57" s="231">
        <f t="shared" si="98"/>
        <v>1.0283595670307681</v>
      </c>
      <c r="DW57" s="231">
        <f t="shared" ref="DW57:DW73" si="104">IF($G57=0,1,DS57/$G57)</f>
        <v>1.0904610761573856</v>
      </c>
      <c r="DX57" s="253">
        <f t="shared" si="73"/>
        <v>1.060050080638316</v>
      </c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  <c r="JC57" s="22"/>
      <c r="JD57" s="22"/>
      <c r="JE57" s="22"/>
      <c r="JF57" s="22"/>
      <c r="JG57" s="22"/>
      <c r="JH57" s="22"/>
    </row>
    <row r="58" spans="1:268" s="68" customFormat="1" ht="17.25">
      <c r="A58" s="364" t="s">
        <v>100</v>
      </c>
      <c r="B58" s="310"/>
      <c r="C58" s="140">
        <v>149110</v>
      </c>
      <c r="D58" s="140">
        <v>133507</v>
      </c>
      <c r="E58" s="140">
        <v>126963</v>
      </c>
      <c r="F58" s="140">
        <v>112846</v>
      </c>
      <c r="G58" s="140">
        <v>137709</v>
      </c>
      <c r="H58" s="140">
        <v>122695</v>
      </c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>
        <v>60872</v>
      </c>
      <c r="AX58" s="140">
        <v>54558</v>
      </c>
      <c r="AY58" s="140"/>
      <c r="AZ58" s="140"/>
      <c r="BA58" s="140">
        <v>136727</v>
      </c>
      <c r="BB58" s="140">
        <v>119664</v>
      </c>
      <c r="BC58" s="133"/>
      <c r="BD58" s="133"/>
      <c r="BE58" s="140"/>
      <c r="BF58" s="140"/>
      <c r="BG58" s="140"/>
      <c r="BH58" s="140"/>
      <c r="BI58" s="140"/>
      <c r="BJ58" s="140"/>
      <c r="BK58" s="133"/>
      <c r="BL58" s="133"/>
      <c r="BM58" s="140"/>
      <c r="BN58" s="140"/>
      <c r="BO58" s="140"/>
      <c r="BP58" s="140"/>
      <c r="BQ58" s="133"/>
      <c r="BR58" s="133"/>
      <c r="BS58" s="140"/>
      <c r="BT58" s="140"/>
      <c r="BU58" s="140"/>
      <c r="BV58" s="140"/>
      <c r="BW58" s="133"/>
      <c r="BX58" s="133"/>
      <c r="BY58" s="140"/>
      <c r="BZ58" s="140"/>
      <c r="CA58" s="140"/>
      <c r="CB58" s="140"/>
      <c r="CC58" s="133"/>
      <c r="CD58" s="133"/>
      <c r="CE58" s="140"/>
      <c r="CF58" s="140"/>
      <c r="CG58" s="140"/>
      <c r="CH58" s="140"/>
      <c r="CI58" s="133"/>
      <c r="CJ58" s="133"/>
      <c r="CK58" s="140"/>
      <c r="CL58" s="140"/>
      <c r="CM58" s="140"/>
      <c r="CN58" s="140"/>
      <c r="CO58" s="133"/>
      <c r="CP58" s="133"/>
      <c r="CQ58" s="140"/>
      <c r="CR58" s="140"/>
      <c r="CS58" s="140"/>
      <c r="CT58" s="140"/>
      <c r="CU58" s="133"/>
      <c r="CV58" s="133"/>
      <c r="CW58" s="140"/>
      <c r="CX58" s="140"/>
      <c r="CY58" s="140"/>
      <c r="CZ58" s="140"/>
      <c r="DA58" s="133"/>
      <c r="DB58" s="133"/>
      <c r="DC58" s="140"/>
      <c r="DD58" s="140"/>
      <c r="DE58" s="140"/>
      <c r="DF58" s="140"/>
      <c r="DG58" s="133"/>
      <c r="DH58" s="133"/>
      <c r="DI58" s="140"/>
      <c r="DJ58" s="140"/>
      <c r="DK58" s="140">
        <v>64229</v>
      </c>
      <c r="DL58" s="140">
        <v>57407</v>
      </c>
      <c r="DM58" s="142">
        <f t="shared" si="26"/>
        <v>1.0551485083453804</v>
      </c>
      <c r="DN58" s="142">
        <f t="shared" si="27"/>
        <v>1.0522196561457531</v>
      </c>
      <c r="DO58" s="140">
        <f>'бюджет округа (района)'!BH41+'бюджеты поселений'!BH41</f>
        <v>0</v>
      </c>
      <c r="DP58" s="140">
        <f>'бюджет округа (района)'!BH41</f>
        <v>0</v>
      </c>
      <c r="DQ58" s="140">
        <f>'бюджет округа (района)'!BI41+'бюджеты поселений'!BI41</f>
        <v>0</v>
      </c>
      <c r="DR58" s="140">
        <f>'бюджет округа (района)'!BI41</f>
        <v>0</v>
      </c>
      <c r="DS58" s="140">
        <v>143615</v>
      </c>
      <c r="DT58" s="140">
        <v>126552</v>
      </c>
      <c r="DU58" s="135">
        <f>IF($BA$10=0,1,DS58/$BA58)</f>
        <v>1.0503777600620214</v>
      </c>
      <c r="DV58" s="135">
        <f t="shared" si="98"/>
        <v>1.0575611712795829</v>
      </c>
      <c r="DW58" s="135">
        <f t="shared" si="104"/>
        <v>1.042887538214641</v>
      </c>
      <c r="DX58" s="197">
        <f t="shared" si="73"/>
        <v>1.0314356738253392</v>
      </c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  <c r="GG58" s="67"/>
      <c r="GH58" s="67"/>
      <c r="GI58" s="67"/>
      <c r="GJ58" s="67"/>
      <c r="GK58" s="67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</row>
    <row r="59" spans="1:268" s="64" customFormat="1" ht="18" customHeight="1">
      <c r="A59" s="357" t="s">
        <v>195</v>
      </c>
      <c r="B59" s="308"/>
      <c r="C59" s="134">
        <v>43217</v>
      </c>
      <c r="D59" s="137">
        <v>40315</v>
      </c>
      <c r="E59" s="134">
        <v>54735</v>
      </c>
      <c r="F59" s="137">
        <v>51363</v>
      </c>
      <c r="G59" s="260">
        <v>51639</v>
      </c>
      <c r="H59" s="260">
        <v>47540</v>
      </c>
      <c r="I59" s="134"/>
      <c r="J59" s="137"/>
      <c r="K59" s="134"/>
      <c r="L59" s="137"/>
      <c r="M59" s="134"/>
      <c r="N59" s="134"/>
      <c r="O59" s="134"/>
      <c r="P59" s="137"/>
      <c r="Q59" s="134"/>
      <c r="R59" s="134"/>
      <c r="S59" s="134"/>
      <c r="T59" s="137"/>
      <c r="U59" s="134"/>
      <c r="V59" s="134"/>
      <c r="W59" s="134"/>
      <c r="X59" s="137"/>
      <c r="Y59" s="134"/>
      <c r="Z59" s="134"/>
      <c r="AA59" s="134"/>
      <c r="AB59" s="137"/>
      <c r="AC59" s="134"/>
      <c r="AD59" s="134"/>
      <c r="AE59" s="134"/>
      <c r="AF59" s="137"/>
      <c r="AG59" s="134"/>
      <c r="AH59" s="134"/>
      <c r="AI59" s="134"/>
      <c r="AJ59" s="137"/>
      <c r="AK59" s="134"/>
      <c r="AL59" s="134"/>
      <c r="AM59" s="134"/>
      <c r="AN59" s="137"/>
      <c r="AO59" s="134"/>
      <c r="AP59" s="134"/>
      <c r="AQ59" s="134"/>
      <c r="AR59" s="137"/>
      <c r="AS59" s="134"/>
      <c r="AT59" s="134"/>
      <c r="AU59" s="134"/>
      <c r="AV59" s="137"/>
      <c r="AW59" s="134">
        <v>26702</v>
      </c>
      <c r="AX59" s="137">
        <v>24272</v>
      </c>
      <c r="AY59" s="134"/>
      <c r="AZ59" s="137"/>
      <c r="BA59" s="134">
        <v>59278</v>
      </c>
      <c r="BB59" s="137">
        <v>54607</v>
      </c>
      <c r="BC59" s="135"/>
      <c r="BD59" s="135"/>
      <c r="BE59" s="134"/>
      <c r="BF59" s="137"/>
      <c r="BG59" s="134"/>
      <c r="BH59" s="137"/>
      <c r="BI59" s="134"/>
      <c r="BJ59" s="134"/>
      <c r="BK59" s="135"/>
      <c r="BL59" s="135"/>
      <c r="BM59" s="134"/>
      <c r="BN59" s="137"/>
      <c r="BO59" s="134"/>
      <c r="BP59" s="134"/>
      <c r="BQ59" s="135"/>
      <c r="BR59" s="135"/>
      <c r="BS59" s="134"/>
      <c r="BT59" s="137"/>
      <c r="BU59" s="134"/>
      <c r="BV59" s="134"/>
      <c r="BW59" s="135"/>
      <c r="BX59" s="135"/>
      <c r="BY59" s="134"/>
      <c r="BZ59" s="137"/>
      <c r="CA59" s="134"/>
      <c r="CB59" s="134"/>
      <c r="CC59" s="135"/>
      <c r="CD59" s="135"/>
      <c r="CE59" s="134"/>
      <c r="CF59" s="137"/>
      <c r="CG59" s="134"/>
      <c r="CH59" s="134"/>
      <c r="CI59" s="135"/>
      <c r="CJ59" s="135"/>
      <c r="CK59" s="134"/>
      <c r="CL59" s="137"/>
      <c r="CM59" s="134"/>
      <c r="CN59" s="134"/>
      <c r="CO59" s="135"/>
      <c r="CP59" s="135"/>
      <c r="CQ59" s="134"/>
      <c r="CR59" s="137"/>
      <c r="CS59" s="134"/>
      <c r="CT59" s="134"/>
      <c r="CU59" s="135"/>
      <c r="CV59" s="135"/>
      <c r="CW59" s="134"/>
      <c r="CX59" s="137"/>
      <c r="CY59" s="134"/>
      <c r="CZ59" s="134"/>
      <c r="DA59" s="135"/>
      <c r="DB59" s="135"/>
      <c r="DC59" s="134"/>
      <c r="DD59" s="137"/>
      <c r="DE59" s="134"/>
      <c r="DF59" s="134"/>
      <c r="DG59" s="135"/>
      <c r="DH59" s="135"/>
      <c r="DI59" s="134"/>
      <c r="DJ59" s="137"/>
      <c r="DK59" s="260">
        <v>35563</v>
      </c>
      <c r="DL59" s="260">
        <v>33114</v>
      </c>
      <c r="DM59" s="142">
        <f t="shared" si="26"/>
        <v>1.3318478016627968</v>
      </c>
      <c r="DN59" s="142">
        <f t="shared" si="27"/>
        <v>1.3642880685563612</v>
      </c>
      <c r="DO59" s="140">
        <f>'бюджет округа (района)'!BH42+'бюджеты поселений'!BH42</f>
        <v>0</v>
      </c>
      <c r="DP59" s="140">
        <f>'бюджет округа (района)'!BH42</f>
        <v>0</v>
      </c>
      <c r="DQ59" s="140">
        <f>'бюджет округа (района)'!BI42+'бюджеты поселений'!BI42</f>
        <v>0</v>
      </c>
      <c r="DR59" s="140">
        <f>'бюджет округа (района)'!BI42</f>
        <v>0</v>
      </c>
      <c r="DS59" s="134">
        <v>59278</v>
      </c>
      <c r="DT59" s="137">
        <v>54607</v>
      </c>
      <c r="DU59" s="135">
        <f>IF($BA$10=0,1,DS59/$BA59)</f>
        <v>1</v>
      </c>
      <c r="DV59" s="135">
        <f t="shared" si="98"/>
        <v>1</v>
      </c>
      <c r="DW59" s="135">
        <f t="shared" si="104"/>
        <v>1.1479308274753577</v>
      </c>
      <c r="DX59" s="197">
        <f t="shared" si="73"/>
        <v>1.1486537652503155</v>
      </c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8" customFormat="1" ht="18" customHeight="1">
      <c r="A60" s="357" t="s">
        <v>196</v>
      </c>
      <c r="B60" s="308"/>
      <c r="C60" s="140">
        <v>0</v>
      </c>
      <c r="D60" s="140">
        <v>5777</v>
      </c>
      <c r="E60" s="140">
        <v>0</v>
      </c>
      <c r="F60" s="140">
        <v>8316</v>
      </c>
      <c r="G60" s="132">
        <v>0</v>
      </c>
      <c r="H60" s="132">
        <v>8735</v>
      </c>
      <c r="I60" s="140"/>
      <c r="J60" s="140"/>
      <c r="K60" s="140"/>
      <c r="L60" s="140"/>
      <c r="M60" s="132"/>
      <c r="N60" s="132"/>
      <c r="O60" s="140"/>
      <c r="P60" s="140"/>
      <c r="Q60" s="132"/>
      <c r="R60" s="132"/>
      <c r="S60" s="140"/>
      <c r="T60" s="140"/>
      <c r="U60" s="132"/>
      <c r="V60" s="132"/>
      <c r="W60" s="140"/>
      <c r="X60" s="140"/>
      <c r="Y60" s="132"/>
      <c r="Z60" s="132"/>
      <c r="AA60" s="140"/>
      <c r="AB60" s="140"/>
      <c r="AC60" s="132"/>
      <c r="AD60" s="132"/>
      <c r="AE60" s="140"/>
      <c r="AF60" s="140"/>
      <c r="AG60" s="132"/>
      <c r="AH60" s="132"/>
      <c r="AI60" s="140"/>
      <c r="AJ60" s="140"/>
      <c r="AK60" s="132"/>
      <c r="AL60" s="132"/>
      <c r="AM60" s="140"/>
      <c r="AN60" s="140"/>
      <c r="AO60" s="132"/>
      <c r="AP60" s="132"/>
      <c r="AQ60" s="140"/>
      <c r="AR60" s="140"/>
      <c r="AS60" s="132"/>
      <c r="AT60" s="132"/>
      <c r="AU60" s="140"/>
      <c r="AV60" s="140"/>
      <c r="AW60" s="140">
        <v>0</v>
      </c>
      <c r="AX60" s="140">
        <v>4699</v>
      </c>
      <c r="AY60" s="140"/>
      <c r="AZ60" s="140"/>
      <c r="BA60" s="140">
        <v>0</v>
      </c>
      <c r="BB60" s="140">
        <v>8725</v>
      </c>
      <c r="BC60" s="142"/>
      <c r="BD60" s="142"/>
      <c r="BE60" s="140"/>
      <c r="BF60" s="140"/>
      <c r="BG60" s="140"/>
      <c r="BH60" s="140"/>
      <c r="BI60" s="132"/>
      <c r="BJ60" s="132"/>
      <c r="BK60" s="142"/>
      <c r="BL60" s="142"/>
      <c r="BM60" s="140"/>
      <c r="BN60" s="140"/>
      <c r="BO60" s="132"/>
      <c r="BP60" s="132"/>
      <c r="BQ60" s="142"/>
      <c r="BR60" s="142"/>
      <c r="BS60" s="140"/>
      <c r="BT60" s="140"/>
      <c r="BU60" s="132"/>
      <c r="BV60" s="132"/>
      <c r="BW60" s="142"/>
      <c r="BX60" s="142"/>
      <c r="BY60" s="140"/>
      <c r="BZ60" s="140"/>
      <c r="CA60" s="132"/>
      <c r="CB60" s="132"/>
      <c r="CC60" s="142"/>
      <c r="CD60" s="142"/>
      <c r="CE60" s="140"/>
      <c r="CF60" s="140"/>
      <c r="CG60" s="132"/>
      <c r="CH60" s="132"/>
      <c r="CI60" s="142"/>
      <c r="CJ60" s="142"/>
      <c r="CK60" s="140"/>
      <c r="CL60" s="140"/>
      <c r="CM60" s="132"/>
      <c r="CN60" s="132"/>
      <c r="CO60" s="142"/>
      <c r="CP60" s="142"/>
      <c r="CQ60" s="140"/>
      <c r="CR60" s="140"/>
      <c r="CS60" s="132"/>
      <c r="CT60" s="132"/>
      <c r="CU60" s="142"/>
      <c r="CV60" s="142"/>
      <c r="CW60" s="140"/>
      <c r="CX60" s="140"/>
      <c r="CY60" s="132"/>
      <c r="CZ60" s="132"/>
      <c r="DA60" s="142"/>
      <c r="DB60" s="142"/>
      <c r="DC60" s="140"/>
      <c r="DD60" s="140"/>
      <c r="DE60" s="132"/>
      <c r="DF60" s="132"/>
      <c r="DG60" s="142"/>
      <c r="DH60" s="142"/>
      <c r="DI60" s="140"/>
      <c r="DJ60" s="140"/>
      <c r="DK60" s="132">
        <v>0</v>
      </c>
      <c r="DL60" s="132">
        <v>4629</v>
      </c>
      <c r="DM60" s="142">
        <f t="shared" si="26"/>
        <v>1</v>
      </c>
      <c r="DN60" s="142">
        <f t="shared" si="27"/>
        <v>0.98510321344967011</v>
      </c>
      <c r="DO60" s="140">
        <f>'бюджет округа (района)'!BH43+'бюджеты поселений'!BH43</f>
        <v>0</v>
      </c>
      <c r="DP60" s="140">
        <f>'бюджет округа (района)'!BH43</f>
        <v>0</v>
      </c>
      <c r="DQ60" s="140">
        <f>'бюджет округа (района)'!BI43+'бюджеты поселений'!BI43</f>
        <v>0</v>
      </c>
      <c r="DR60" s="140">
        <f>'бюджет округа (района)'!BI43</f>
        <v>0</v>
      </c>
      <c r="DS60" s="140">
        <v>0</v>
      </c>
      <c r="DT60" s="140">
        <v>8725</v>
      </c>
      <c r="DU60" s="230" t="s">
        <v>34</v>
      </c>
      <c r="DV60" s="135">
        <f t="shared" si="98"/>
        <v>1</v>
      </c>
      <c r="DW60" s="135">
        <f t="shared" si="104"/>
        <v>1</v>
      </c>
      <c r="DX60" s="197">
        <f t="shared" si="73"/>
        <v>1</v>
      </c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  <c r="GG60" s="67"/>
      <c r="GH60" s="67"/>
      <c r="GI60" s="67"/>
      <c r="GJ60" s="67"/>
      <c r="GK60" s="67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</row>
    <row r="61" spans="1:268" s="68" customFormat="1" ht="18" customHeight="1">
      <c r="A61" s="357" t="s">
        <v>197</v>
      </c>
      <c r="B61" s="308"/>
      <c r="C61" s="140">
        <v>11891</v>
      </c>
      <c r="D61" s="140">
        <v>0</v>
      </c>
      <c r="E61" s="140">
        <v>10848</v>
      </c>
      <c r="F61" s="140">
        <v>0</v>
      </c>
      <c r="G61" s="132">
        <v>13027</v>
      </c>
      <c r="H61" s="132">
        <v>0</v>
      </c>
      <c r="I61" s="140"/>
      <c r="J61" s="140"/>
      <c r="K61" s="140"/>
      <c r="L61" s="140"/>
      <c r="M61" s="132"/>
      <c r="N61" s="132"/>
      <c r="O61" s="140"/>
      <c r="P61" s="140"/>
      <c r="Q61" s="132"/>
      <c r="R61" s="132"/>
      <c r="S61" s="140"/>
      <c r="T61" s="140"/>
      <c r="U61" s="132"/>
      <c r="V61" s="132"/>
      <c r="W61" s="140"/>
      <c r="X61" s="140"/>
      <c r="Y61" s="132"/>
      <c r="Z61" s="132"/>
      <c r="AA61" s="140"/>
      <c r="AB61" s="140"/>
      <c r="AC61" s="132"/>
      <c r="AD61" s="132"/>
      <c r="AE61" s="140"/>
      <c r="AF61" s="140"/>
      <c r="AG61" s="132"/>
      <c r="AH61" s="132"/>
      <c r="AI61" s="140"/>
      <c r="AJ61" s="140"/>
      <c r="AK61" s="132"/>
      <c r="AL61" s="132"/>
      <c r="AM61" s="140"/>
      <c r="AN61" s="140"/>
      <c r="AO61" s="132"/>
      <c r="AP61" s="132"/>
      <c r="AQ61" s="140"/>
      <c r="AR61" s="140"/>
      <c r="AS61" s="132"/>
      <c r="AT61" s="132"/>
      <c r="AU61" s="140"/>
      <c r="AV61" s="140"/>
      <c r="AW61" s="132">
        <v>7332</v>
      </c>
      <c r="AX61" s="132">
        <v>0</v>
      </c>
      <c r="AY61" s="140"/>
      <c r="AZ61" s="140"/>
      <c r="BA61" s="140">
        <v>16669</v>
      </c>
      <c r="BB61" s="140">
        <v>0</v>
      </c>
      <c r="BC61" s="142"/>
      <c r="BD61" s="142"/>
      <c r="BE61" s="140"/>
      <c r="BF61" s="140"/>
      <c r="BG61" s="140"/>
      <c r="BH61" s="140"/>
      <c r="BI61" s="132"/>
      <c r="BJ61" s="132"/>
      <c r="BK61" s="142"/>
      <c r="BL61" s="142"/>
      <c r="BM61" s="140"/>
      <c r="BN61" s="140"/>
      <c r="BO61" s="132"/>
      <c r="BP61" s="132"/>
      <c r="BQ61" s="142"/>
      <c r="BR61" s="142"/>
      <c r="BS61" s="140"/>
      <c r="BT61" s="140"/>
      <c r="BU61" s="132"/>
      <c r="BV61" s="132"/>
      <c r="BW61" s="142"/>
      <c r="BX61" s="142"/>
      <c r="BY61" s="140"/>
      <c r="BZ61" s="140"/>
      <c r="CA61" s="132"/>
      <c r="CB61" s="132"/>
      <c r="CC61" s="142"/>
      <c r="CD61" s="142"/>
      <c r="CE61" s="140"/>
      <c r="CF61" s="140"/>
      <c r="CG61" s="132"/>
      <c r="CH61" s="132"/>
      <c r="CI61" s="142"/>
      <c r="CJ61" s="142"/>
      <c r="CK61" s="140"/>
      <c r="CL61" s="140"/>
      <c r="CM61" s="132"/>
      <c r="CN61" s="132"/>
      <c r="CO61" s="142"/>
      <c r="CP61" s="142"/>
      <c r="CQ61" s="140"/>
      <c r="CR61" s="140"/>
      <c r="CS61" s="132"/>
      <c r="CT61" s="132"/>
      <c r="CU61" s="142"/>
      <c r="CV61" s="142"/>
      <c r="CW61" s="140"/>
      <c r="CX61" s="140"/>
      <c r="CY61" s="132"/>
      <c r="CZ61" s="132"/>
      <c r="DA61" s="142"/>
      <c r="DB61" s="142"/>
      <c r="DC61" s="140"/>
      <c r="DD61" s="140"/>
      <c r="DE61" s="132"/>
      <c r="DF61" s="132"/>
      <c r="DG61" s="142"/>
      <c r="DH61" s="142"/>
      <c r="DI61" s="140"/>
      <c r="DJ61" s="140"/>
      <c r="DK61" s="132">
        <v>8166</v>
      </c>
      <c r="DL61" s="132">
        <v>0</v>
      </c>
      <c r="DM61" s="142">
        <f t="shared" si="26"/>
        <v>1.113747954173486</v>
      </c>
      <c r="DN61" s="142">
        <f t="shared" si="27"/>
        <v>1</v>
      </c>
      <c r="DO61" s="140">
        <f>'бюджет округа (района)'!BH44+'бюджеты поселений'!BH44</f>
        <v>0</v>
      </c>
      <c r="DP61" s="140">
        <f>'бюджет округа (района)'!BH44</f>
        <v>0</v>
      </c>
      <c r="DQ61" s="140">
        <f>'бюджет округа (района)'!BI44+'бюджеты поселений'!BI44</f>
        <v>0</v>
      </c>
      <c r="DR61" s="140">
        <f>'бюджет округа (района)'!BI44</f>
        <v>0</v>
      </c>
      <c r="DS61" s="140">
        <v>16669</v>
      </c>
      <c r="DT61" s="140">
        <v>0</v>
      </c>
      <c r="DU61" s="135">
        <f t="shared" ref="DU61:DU66" si="105">IF($BA$10=0,1,DS61/$BA61)</f>
        <v>1</v>
      </c>
      <c r="DV61" s="230" t="s">
        <v>34</v>
      </c>
      <c r="DW61" s="135">
        <f t="shared" si="104"/>
        <v>1.2795731941352575</v>
      </c>
      <c r="DX61" s="251" t="s">
        <v>34</v>
      </c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</row>
    <row r="62" spans="1:268" s="68" customFormat="1" ht="66.75" customHeight="1">
      <c r="A62" s="357" t="s">
        <v>199</v>
      </c>
      <c r="B62" s="308"/>
      <c r="C62" s="140">
        <f>SUM(C63:C71)</f>
        <v>76295</v>
      </c>
      <c r="D62" s="140">
        <f t="shared" ref="D62" si="106">SUM(D63:D71)</f>
        <v>61151</v>
      </c>
      <c r="E62" s="140">
        <f>SUM(E63:E71)</f>
        <v>70154</v>
      </c>
      <c r="F62" s="140">
        <f t="shared" ref="F62:BQ62" si="107">SUM(F63:F71)</f>
        <v>49622</v>
      </c>
      <c r="G62" s="140">
        <f t="shared" si="107"/>
        <v>63850</v>
      </c>
      <c r="H62" s="140">
        <f t="shared" si="107"/>
        <v>56650</v>
      </c>
      <c r="I62" s="140">
        <f t="shared" si="107"/>
        <v>0</v>
      </c>
      <c r="J62" s="140">
        <f t="shared" si="107"/>
        <v>0</v>
      </c>
      <c r="K62" s="140">
        <f t="shared" si="107"/>
        <v>0</v>
      </c>
      <c r="L62" s="140">
        <f t="shared" si="107"/>
        <v>0</v>
      </c>
      <c r="M62" s="132">
        <f t="shared" si="107"/>
        <v>0</v>
      </c>
      <c r="N62" s="132">
        <f t="shared" si="107"/>
        <v>0</v>
      </c>
      <c r="O62" s="140">
        <f t="shared" si="107"/>
        <v>0</v>
      </c>
      <c r="P62" s="140">
        <f t="shared" si="107"/>
        <v>0</v>
      </c>
      <c r="Q62" s="132">
        <f t="shared" si="107"/>
        <v>0</v>
      </c>
      <c r="R62" s="132">
        <f t="shared" si="107"/>
        <v>0</v>
      </c>
      <c r="S62" s="140">
        <f t="shared" si="107"/>
        <v>0</v>
      </c>
      <c r="T62" s="140">
        <f t="shared" si="107"/>
        <v>0</v>
      </c>
      <c r="U62" s="132">
        <f t="shared" si="107"/>
        <v>0</v>
      </c>
      <c r="V62" s="132">
        <f t="shared" si="107"/>
        <v>0</v>
      </c>
      <c r="W62" s="140">
        <f t="shared" si="107"/>
        <v>0</v>
      </c>
      <c r="X62" s="140">
        <f t="shared" si="107"/>
        <v>0</v>
      </c>
      <c r="Y62" s="132">
        <f t="shared" si="107"/>
        <v>0</v>
      </c>
      <c r="Z62" s="132">
        <f t="shared" si="107"/>
        <v>0</v>
      </c>
      <c r="AA62" s="140">
        <f t="shared" si="107"/>
        <v>0</v>
      </c>
      <c r="AB62" s="140">
        <f t="shared" si="107"/>
        <v>0</v>
      </c>
      <c r="AC62" s="132">
        <f t="shared" si="107"/>
        <v>0</v>
      </c>
      <c r="AD62" s="132">
        <f t="shared" si="107"/>
        <v>0</v>
      </c>
      <c r="AE62" s="140">
        <f t="shared" si="107"/>
        <v>0</v>
      </c>
      <c r="AF62" s="140">
        <f t="shared" si="107"/>
        <v>0</v>
      </c>
      <c r="AG62" s="132">
        <f t="shared" si="107"/>
        <v>0</v>
      </c>
      <c r="AH62" s="132">
        <f t="shared" si="107"/>
        <v>0</v>
      </c>
      <c r="AI62" s="140">
        <f t="shared" si="107"/>
        <v>0</v>
      </c>
      <c r="AJ62" s="140">
        <f t="shared" si="107"/>
        <v>0</v>
      </c>
      <c r="AK62" s="132">
        <f t="shared" si="107"/>
        <v>0</v>
      </c>
      <c r="AL62" s="132">
        <f t="shared" si="107"/>
        <v>0</v>
      </c>
      <c r="AM62" s="140">
        <f t="shared" si="107"/>
        <v>0</v>
      </c>
      <c r="AN62" s="140">
        <f t="shared" si="107"/>
        <v>0</v>
      </c>
      <c r="AO62" s="132">
        <f t="shared" si="107"/>
        <v>0</v>
      </c>
      <c r="AP62" s="132">
        <f t="shared" si="107"/>
        <v>0</v>
      </c>
      <c r="AQ62" s="140">
        <f t="shared" si="107"/>
        <v>0</v>
      </c>
      <c r="AR62" s="140">
        <f t="shared" si="107"/>
        <v>0</v>
      </c>
      <c r="AS62" s="132">
        <f t="shared" si="107"/>
        <v>0</v>
      </c>
      <c r="AT62" s="132">
        <f t="shared" si="107"/>
        <v>0</v>
      </c>
      <c r="AU62" s="140">
        <f t="shared" si="107"/>
        <v>0</v>
      </c>
      <c r="AV62" s="140">
        <f t="shared" si="107"/>
        <v>0</v>
      </c>
      <c r="AW62" s="132">
        <f t="shared" si="107"/>
        <v>23464</v>
      </c>
      <c r="AX62" s="132">
        <f t="shared" si="107"/>
        <v>16466</v>
      </c>
      <c r="AY62" s="140">
        <f t="shared" si="107"/>
        <v>0</v>
      </c>
      <c r="AZ62" s="140">
        <f t="shared" si="107"/>
        <v>0</v>
      </c>
      <c r="BA62" s="140">
        <f t="shared" si="107"/>
        <v>86298</v>
      </c>
      <c r="BB62" s="140">
        <f t="shared" si="107"/>
        <v>59885</v>
      </c>
      <c r="BC62" s="142">
        <f t="shared" si="107"/>
        <v>0</v>
      </c>
      <c r="BD62" s="142">
        <f t="shared" si="107"/>
        <v>0</v>
      </c>
      <c r="BE62" s="140">
        <f t="shared" si="107"/>
        <v>0</v>
      </c>
      <c r="BF62" s="140">
        <f t="shared" si="107"/>
        <v>0</v>
      </c>
      <c r="BG62" s="140">
        <f t="shared" si="107"/>
        <v>0</v>
      </c>
      <c r="BH62" s="140">
        <f t="shared" si="107"/>
        <v>0</v>
      </c>
      <c r="BI62" s="132">
        <f t="shared" si="107"/>
        <v>0</v>
      </c>
      <c r="BJ62" s="132">
        <f t="shared" si="107"/>
        <v>0</v>
      </c>
      <c r="BK62" s="142">
        <f t="shared" si="107"/>
        <v>0</v>
      </c>
      <c r="BL62" s="142">
        <f t="shared" si="107"/>
        <v>0</v>
      </c>
      <c r="BM62" s="140">
        <f t="shared" si="107"/>
        <v>0</v>
      </c>
      <c r="BN62" s="140">
        <f t="shared" si="107"/>
        <v>0</v>
      </c>
      <c r="BO62" s="132">
        <f t="shared" si="107"/>
        <v>0</v>
      </c>
      <c r="BP62" s="132">
        <f t="shared" si="107"/>
        <v>0</v>
      </c>
      <c r="BQ62" s="142">
        <f t="shared" si="107"/>
        <v>0</v>
      </c>
      <c r="BR62" s="142">
        <f t="shared" ref="BR62:DL62" si="108">SUM(BR63:BR71)</f>
        <v>0</v>
      </c>
      <c r="BS62" s="140">
        <f t="shared" si="108"/>
        <v>0</v>
      </c>
      <c r="BT62" s="140">
        <f t="shared" si="108"/>
        <v>0</v>
      </c>
      <c r="BU62" s="132">
        <f t="shared" si="108"/>
        <v>0</v>
      </c>
      <c r="BV62" s="132">
        <f t="shared" si="108"/>
        <v>0</v>
      </c>
      <c r="BW62" s="142">
        <f t="shared" si="108"/>
        <v>0</v>
      </c>
      <c r="BX62" s="142">
        <f t="shared" si="108"/>
        <v>0</v>
      </c>
      <c r="BY62" s="140">
        <f t="shared" si="108"/>
        <v>0</v>
      </c>
      <c r="BZ62" s="140">
        <f t="shared" si="108"/>
        <v>0</v>
      </c>
      <c r="CA62" s="132">
        <f t="shared" si="108"/>
        <v>0</v>
      </c>
      <c r="CB62" s="132">
        <f t="shared" si="108"/>
        <v>0</v>
      </c>
      <c r="CC62" s="142">
        <f t="shared" si="108"/>
        <v>0</v>
      </c>
      <c r="CD62" s="142">
        <f t="shared" si="108"/>
        <v>0</v>
      </c>
      <c r="CE62" s="140">
        <f t="shared" si="108"/>
        <v>0</v>
      </c>
      <c r="CF62" s="140">
        <f t="shared" si="108"/>
        <v>0</v>
      </c>
      <c r="CG62" s="132">
        <f t="shared" si="108"/>
        <v>0</v>
      </c>
      <c r="CH62" s="132">
        <f t="shared" si="108"/>
        <v>0</v>
      </c>
      <c r="CI62" s="142">
        <f t="shared" si="108"/>
        <v>0</v>
      </c>
      <c r="CJ62" s="142">
        <f t="shared" si="108"/>
        <v>0</v>
      </c>
      <c r="CK62" s="140">
        <f t="shared" si="108"/>
        <v>0</v>
      </c>
      <c r="CL62" s="140">
        <f t="shared" si="108"/>
        <v>0</v>
      </c>
      <c r="CM62" s="132">
        <f t="shared" si="108"/>
        <v>0</v>
      </c>
      <c r="CN62" s="132">
        <f t="shared" si="108"/>
        <v>0</v>
      </c>
      <c r="CO62" s="142">
        <f t="shared" si="108"/>
        <v>0</v>
      </c>
      <c r="CP62" s="142">
        <f t="shared" si="108"/>
        <v>0</v>
      </c>
      <c r="CQ62" s="140">
        <f t="shared" si="108"/>
        <v>0</v>
      </c>
      <c r="CR62" s="140">
        <f t="shared" si="108"/>
        <v>0</v>
      </c>
      <c r="CS62" s="132">
        <f t="shared" si="108"/>
        <v>0</v>
      </c>
      <c r="CT62" s="132">
        <f t="shared" si="108"/>
        <v>0</v>
      </c>
      <c r="CU62" s="142">
        <f t="shared" si="108"/>
        <v>0</v>
      </c>
      <c r="CV62" s="142">
        <f t="shared" si="108"/>
        <v>0</v>
      </c>
      <c r="CW62" s="140">
        <f t="shared" si="108"/>
        <v>0</v>
      </c>
      <c r="CX62" s="140">
        <f t="shared" si="108"/>
        <v>0</v>
      </c>
      <c r="CY62" s="132">
        <f t="shared" si="108"/>
        <v>0</v>
      </c>
      <c r="CZ62" s="132">
        <f t="shared" si="108"/>
        <v>0</v>
      </c>
      <c r="DA62" s="142">
        <f t="shared" si="108"/>
        <v>0</v>
      </c>
      <c r="DB62" s="142">
        <f t="shared" si="108"/>
        <v>0</v>
      </c>
      <c r="DC62" s="140">
        <f t="shared" si="108"/>
        <v>0</v>
      </c>
      <c r="DD62" s="140">
        <f t="shared" si="108"/>
        <v>0</v>
      </c>
      <c r="DE62" s="132">
        <f t="shared" si="108"/>
        <v>0</v>
      </c>
      <c r="DF62" s="132">
        <f t="shared" si="108"/>
        <v>0</v>
      </c>
      <c r="DG62" s="142">
        <f t="shared" si="108"/>
        <v>0</v>
      </c>
      <c r="DH62" s="142">
        <f t="shared" si="108"/>
        <v>0</v>
      </c>
      <c r="DI62" s="140">
        <f t="shared" si="108"/>
        <v>0</v>
      </c>
      <c r="DJ62" s="140">
        <f t="shared" si="108"/>
        <v>0</v>
      </c>
      <c r="DK62" s="132">
        <f t="shared" si="108"/>
        <v>26973</v>
      </c>
      <c r="DL62" s="132">
        <f t="shared" si="108"/>
        <v>18861</v>
      </c>
      <c r="DM62" s="142">
        <f t="shared" si="26"/>
        <v>1.1495482441186498</v>
      </c>
      <c r="DN62" s="142">
        <f t="shared" si="27"/>
        <v>1.145451232843435</v>
      </c>
      <c r="DO62" s="140"/>
      <c r="DP62" s="140"/>
      <c r="DQ62" s="140"/>
      <c r="DR62" s="140"/>
      <c r="DS62" s="140">
        <f t="shared" ref="DS62:DT62" si="109">SUM(DS63:DS71)</f>
        <v>70746</v>
      </c>
      <c r="DT62" s="140">
        <f t="shared" si="109"/>
        <v>59885</v>
      </c>
      <c r="DU62" s="135">
        <f t="shared" si="105"/>
        <v>0.81978724883543075</v>
      </c>
      <c r="DV62" s="135">
        <f>IF($BA$10=0,1,DT62/$BB62)</f>
        <v>1</v>
      </c>
      <c r="DW62" s="135">
        <f t="shared" si="104"/>
        <v>1.1080031323414252</v>
      </c>
      <c r="DX62" s="197">
        <f>IF($G62=0,1,DT62/$H62)</f>
        <v>1.0571050308914387</v>
      </c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  <c r="GG62" s="67"/>
      <c r="GH62" s="67"/>
      <c r="GI62" s="67"/>
      <c r="GJ62" s="67"/>
      <c r="GK62" s="67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</row>
    <row r="63" spans="1:268" s="68" customFormat="1" ht="34.5" customHeight="1">
      <c r="A63" s="352" t="s">
        <v>200</v>
      </c>
      <c r="B63" s="298"/>
      <c r="C63" s="140">
        <v>6705</v>
      </c>
      <c r="D63" s="140">
        <v>5558</v>
      </c>
      <c r="E63" s="140">
        <v>7452</v>
      </c>
      <c r="F63" s="140">
        <v>6401</v>
      </c>
      <c r="G63" s="132">
        <v>6976</v>
      </c>
      <c r="H63" s="132">
        <v>6025</v>
      </c>
      <c r="I63" s="140"/>
      <c r="J63" s="140"/>
      <c r="K63" s="140"/>
      <c r="L63" s="140"/>
      <c r="M63" s="132"/>
      <c r="N63" s="132"/>
      <c r="O63" s="140"/>
      <c r="P63" s="140"/>
      <c r="Q63" s="132"/>
      <c r="R63" s="132"/>
      <c r="S63" s="140"/>
      <c r="T63" s="140"/>
      <c r="U63" s="132"/>
      <c r="V63" s="132"/>
      <c r="W63" s="140"/>
      <c r="X63" s="140"/>
      <c r="Y63" s="132"/>
      <c r="Z63" s="132"/>
      <c r="AA63" s="140"/>
      <c r="AB63" s="140"/>
      <c r="AC63" s="132"/>
      <c r="AD63" s="132"/>
      <c r="AE63" s="140"/>
      <c r="AF63" s="140"/>
      <c r="AG63" s="132"/>
      <c r="AH63" s="132"/>
      <c r="AI63" s="140"/>
      <c r="AJ63" s="140"/>
      <c r="AK63" s="132"/>
      <c r="AL63" s="132"/>
      <c r="AM63" s="140"/>
      <c r="AN63" s="140"/>
      <c r="AO63" s="132"/>
      <c r="AP63" s="132"/>
      <c r="AQ63" s="140"/>
      <c r="AR63" s="140"/>
      <c r="AS63" s="132"/>
      <c r="AT63" s="132"/>
      <c r="AU63" s="140"/>
      <c r="AV63" s="140"/>
      <c r="AW63" s="140">
        <v>3515</v>
      </c>
      <c r="AX63" s="140">
        <v>3078</v>
      </c>
      <c r="AY63" s="140"/>
      <c r="AZ63" s="140"/>
      <c r="BA63" s="140">
        <v>7518</v>
      </c>
      <c r="BB63" s="140">
        <v>6415</v>
      </c>
      <c r="BC63" s="142"/>
      <c r="BD63" s="142"/>
      <c r="BE63" s="140"/>
      <c r="BF63" s="140"/>
      <c r="BG63" s="140"/>
      <c r="BH63" s="140"/>
      <c r="BI63" s="132"/>
      <c r="BJ63" s="132"/>
      <c r="BK63" s="142"/>
      <c r="BL63" s="142"/>
      <c r="BM63" s="140"/>
      <c r="BN63" s="140"/>
      <c r="BO63" s="132"/>
      <c r="BP63" s="132"/>
      <c r="BQ63" s="142"/>
      <c r="BR63" s="142"/>
      <c r="BS63" s="140"/>
      <c r="BT63" s="140"/>
      <c r="BU63" s="132"/>
      <c r="BV63" s="132"/>
      <c r="BW63" s="142"/>
      <c r="BX63" s="142"/>
      <c r="BY63" s="140"/>
      <c r="BZ63" s="140"/>
      <c r="CA63" s="132"/>
      <c r="CB63" s="132"/>
      <c r="CC63" s="142"/>
      <c r="CD63" s="142"/>
      <c r="CE63" s="140"/>
      <c r="CF63" s="140"/>
      <c r="CG63" s="132"/>
      <c r="CH63" s="132"/>
      <c r="CI63" s="142"/>
      <c r="CJ63" s="142"/>
      <c r="CK63" s="140"/>
      <c r="CL63" s="140"/>
      <c r="CM63" s="132"/>
      <c r="CN63" s="132"/>
      <c r="CO63" s="142"/>
      <c r="CP63" s="142"/>
      <c r="CQ63" s="140"/>
      <c r="CR63" s="140"/>
      <c r="CS63" s="132"/>
      <c r="CT63" s="132"/>
      <c r="CU63" s="142"/>
      <c r="CV63" s="142"/>
      <c r="CW63" s="140"/>
      <c r="CX63" s="140"/>
      <c r="CY63" s="132"/>
      <c r="CZ63" s="132"/>
      <c r="DA63" s="142"/>
      <c r="DB63" s="142"/>
      <c r="DC63" s="140"/>
      <c r="DD63" s="140"/>
      <c r="DE63" s="132"/>
      <c r="DF63" s="132"/>
      <c r="DG63" s="142"/>
      <c r="DH63" s="142"/>
      <c r="DI63" s="140"/>
      <c r="DJ63" s="140"/>
      <c r="DK63" s="132">
        <v>3572</v>
      </c>
      <c r="DL63" s="132">
        <v>3023</v>
      </c>
      <c r="DM63" s="142">
        <f t="shared" si="26"/>
        <v>1.0162162162162163</v>
      </c>
      <c r="DN63" s="142">
        <f t="shared" si="27"/>
        <v>0.9821312540610786</v>
      </c>
      <c r="DO63" s="140"/>
      <c r="DP63" s="140"/>
      <c r="DQ63" s="140"/>
      <c r="DR63" s="140"/>
      <c r="DS63" s="140">
        <v>7518</v>
      </c>
      <c r="DT63" s="140">
        <v>6415</v>
      </c>
      <c r="DU63" s="135">
        <f t="shared" si="105"/>
        <v>1</v>
      </c>
      <c r="DV63" s="135">
        <f>IF($BA$10=0,1,DT63/$BB63)</f>
        <v>1</v>
      </c>
      <c r="DW63" s="135">
        <f t="shared" si="104"/>
        <v>1.0776949541284404</v>
      </c>
      <c r="DX63" s="197">
        <f>IF($G63=0,1,DT63/$H63)</f>
        <v>1.0647302904564315</v>
      </c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</row>
    <row r="64" spans="1:268" s="68" customFormat="1" ht="30" customHeight="1">
      <c r="A64" s="352" t="s">
        <v>201</v>
      </c>
      <c r="B64" s="298"/>
      <c r="C64" s="140">
        <v>16034</v>
      </c>
      <c r="D64" s="140">
        <v>4260</v>
      </c>
      <c r="E64" s="140">
        <v>1751</v>
      </c>
      <c r="F64" s="140">
        <v>0</v>
      </c>
      <c r="G64" s="132">
        <v>18</v>
      </c>
      <c r="H64" s="132">
        <v>18</v>
      </c>
      <c r="I64" s="140"/>
      <c r="J64" s="140"/>
      <c r="K64" s="140"/>
      <c r="L64" s="140"/>
      <c r="M64" s="132"/>
      <c r="N64" s="132"/>
      <c r="O64" s="140"/>
      <c r="P64" s="140"/>
      <c r="Q64" s="132"/>
      <c r="R64" s="132"/>
      <c r="S64" s="140"/>
      <c r="T64" s="140"/>
      <c r="U64" s="132"/>
      <c r="V64" s="132"/>
      <c r="W64" s="140"/>
      <c r="X64" s="140"/>
      <c r="Y64" s="132"/>
      <c r="Z64" s="132"/>
      <c r="AA64" s="140"/>
      <c r="AB64" s="140"/>
      <c r="AC64" s="132"/>
      <c r="AD64" s="132"/>
      <c r="AE64" s="140"/>
      <c r="AF64" s="140"/>
      <c r="AG64" s="132"/>
      <c r="AH64" s="132"/>
      <c r="AI64" s="140"/>
      <c r="AJ64" s="140"/>
      <c r="AK64" s="132"/>
      <c r="AL64" s="132"/>
      <c r="AM64" s="140"/>
      <c r="AN64" s="140"/>
      <c r="AO64" s="132"/>
      <c r="AP64" s="132"/>
      <c r="AQ64" s="140"/>
      <c r="AR64" s="140"/>
      <c r="AS64" s="132"/>
      <c r="AT64" s="132"/>
      <c r="AU64" s="140"/>
      <c r="AV64" s="140"/>
      <c r="AW64" s="140">
        <v>0</v>
      </c>
      <c r="AX64" s="140">
        <v>0</v>
      </c>
      <c r="AY64" s="140"/>
      <c r="AZ64" s="140"/>
      <c r="BA64" s="140">
        <v>1138</v>
      </c>
      <c r="BB64" s="140">
        <v>1138</v>
      </c>
      <c r="BC64" s="142"/>
      <c r="BD64" s="142"/>
      <c r="BE64" s="140"/>
      <c r="BF64" s="140"/>
      <c r="BG64" s="140"/>
      <c r="BH64" s="140"/>
      <c r="BI64" s="132"/>
      <c r="BJ64" s="132"/>
      <c r="BK64" s="142"/>
      <c r="BL64" s="142"/>
      <c r="BM64" s="140"/>
      <c r="BN64" s="140"/>
      <c r="BO64" s="132"/>
      <c r="BP64" s="132"/>
      <c r="BQ64" s="142"/>
      <c r="BR64" s="142"/>
      <c r="BS64" s="140"/>
      <c r="BT64" s="140"/>
      <c r="BU64" s="132"/>
      <c r="BV64" s="132"/>
      <c r="BW64" s="142"/>
      <c r="BX64" s="142"/>
      <c r="BY64" s="140"/>
      <c r="BZ64" s="140"/>
      <c r="CA64" s="132"/>
      <c r="CB64" s="132"/>
      <c r="CC64" s="142"/>
      <c r="CD64" s="142"/>
      <c r="CE64" s="140"/>
      <c r="CF64" s="140"/>
      <c r="CG64" s="132"/>
      <c r="CH64" s="132"/>
      <c r="CI64" s="142"/>
      <c r="CJ64" s="142"/>
      <c r="CK64" s="140"/>
      <c r="CL64" s="140"/>
      <c r="CM64" s="132"/>
      <c r="CN64" s="132"/>
      <c r="CO64" s="142"/>
      <c r="CP64" s="142"/>
      <c r="CQ64" s="140"/>
      <c r="CR64" s="140"/>
      <c r="CS64" s="132"/>
      <c r="CT64" s="132"/>
      <c r="CU64" s="142"/>
      <c r="CV64" s="142"/>
      <c r="CW64" s="140"/>
      <c r="CX64" s="140"/>
      <c r="CY64" s="132"/>
      <c r="CZ64" s="132"/>
      <c r="DA64" s="142"/>
      <c r="DB64" s="142"/>
      <c r="DC64" s="140"/>
      <c r="DD64" s="140"/>
      <c r="DE64" s="132"/>
      <c r="DF64" s="132"/>
      <c r="DG64" s="142"/>
      <c r="DH64" s="142"/>
      <c r="DI64" s="140"/>
      <c r="DJ64" s="140"/>
      <c r="DK64" s="132">
        <v>0</v>
      </c>
      <c r="DL64" s="132">
        <v>0</v>
      </c>
      <c r="DM64" s="142">
        <f t="shared" si="26"/>
        <v>1</v>
      </c>
      <c r="DN64" s="142">
        <f t="shared" si="27"/>
        <v>1</v>
      </c>
      <c r="DO64" s="140"/>
      <c r="DP64" s="140"/>
      <c r="DQ64" s="140"/>
      <c r="DR64" s="140"/>
      <c r="DS64" s="140">
        <v>1138</v>
      </c>
      <c r="DT64" s="140">
        <v>1138</v>
      </c>
      <c r="DU64" s="135">
        <f t="shared" si="105"/>
        <v>1</v>
      </c>
      <c r="DV64" s="135">
        <f>IF($BA$10=0,1,DT64/$BB64)</f>
        <v>1</v>
      </c>
      <c r="DW64" s="135">
        <f t="shared" si="104"/>
        <v>63.222222222222221</v>
      </c>
      <c r="DX64" s="251" t="s">
        <v>34</v>
      </c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</row>
    <row r="65" spans="1:268" s="68" customFormat="1" ht="17.25">
      <c r="A65" s="246" t="s">
        <v>203</v>
      </c>
      <c r="B65" s="241"/>
      <c r="C65" s="140">
        <v>75</v>
      </c>
      <c r="D65" s="140">
        <v>75</v>
      </c>
      <c r="E65" s="140">
        <v>400</v>
      </c>
      <c r="F65" s="140">
        <v>200</v>
      </c>
      <c r="G65" s="132">
        <v>425</v>
      </c>
      <c r="H65" s="132">
        <v>200</v>
      </c>
      <c r="I65" s="140"/>
      <c r="J65" s="140"/>
      <c r="K65" s="140"/>
      <c r="L65" s="140"/>
      <c r="M65" s="132"/>
      <c r="N65" s="132"/>
      <c r="O65" s="140"/>
      <c r="P65" s="140"/>
      <c r="Q65" s="132"/>
      <c r="R65" s="132"/>
      <c r="S65" s="140"/>
      <c r="T65" s="140"/>
      <c r="U65" s="132"/>
      <c r="V65" s="132"/>
      <c r="W65" s="140"/>
      <c r="X65" s="140"/>
      <c r="Y65" s="132"/>
      <c r="Z65" s="132"/>
      <c r="AA65" s="140"/>
      <c r="AB65" s="140"/>
      <c r="AC65" s="132"/>
      <c r="AD65" s="132"/>
      <c r="AE65" s="140"/>
      <c r="AF65" s="140"/>
      <c r="AG65" s="132"/>
      <c r="AH65" s="132"/>
      <c r="AI65" s="140"/>
      <c r="AJ65" s="140"/>
      <c r="AK65" s="132"/>
      <c r="AL65" s="132"/>
      <c r="AM65" s="140"/>
      <c r="AN65" s="140"/>
      <c r="AO65" s="132"/>
      <c r="AP65" s="132"/>
      <c r="AQ65" s="140"/>
      <c r="AR65" s="140"/>
      <c r="AS65" s="132"/>
      <c r="AT65" s="132"/>
      <c r="AU65" s="140"/>
      <c r="AV65" s="140"/>
      <c r="AW65" s="140">
        <v>0</v>
      </c>
      <c r="AX65" s="140">
        <v>0</v>
      </c>
      <c r="AY65" s="140"/>
      <c r="AZ65" s="140"/>
      <c r="BA65" s="140">
        <v>32</v>
      </c>
      <c r="BB65" s="140">
        <v>32</v>
      </c>
      <c r="BC65" s="142"/>
      <c r="BD65" s="142"/>
      <c r="BE65" s="140"/>
      <c r="BF65" s="140"/>
      <c r="BG65" s="140"/>
      <c r="BH65" s="140"/>
      <c r="BI65" s="132"/>
      <c r="BJ65" s="132"/>
      <c r="BK65" s="142"/>
      <c r="BL65" s="142"/>
      <c r="BM65" s="140"/>
      <c r="BN65" s="140"/>
      <c r="BO65" s="132"/>
      <c r="BP65" s="132"/>
      <c r="BQ65" s="142"/>
      <c r="BR65" s="142"/>
      <c r="BS65" s="140"/>
      <c r="BT65" s="140"/>
      <c r="BU65" s="132"/>
      <c r="BV65" s="132"/>
      <c r="BW65" s="142"/>
      <c r="BX65" s="142"/>
      <c r="BY65" s="140"/>
      <c r="BZ65" s="140"/>
      <c r="CA65" s="132"/>
      <c r="CB65" s="132"/>
      <c r="CC65" s="142"/>
      <c r="CD65" s="142"/>
      <c r="CE65" s="140"/>
      <c r="CF65" s="140"/>
      <c r="CG65" s="132"/>
      <c r="CH65" s="132"/>
      <c r="CI65" s="142"/>
      <c r="CJ65" s="142"/>
      <c r="CK65" s="140"/>
      <c r="CL65" s="140"/>
      <c r="CM65" s="132"/>
      <c r="CN65" s="132"/>
      <c r="CO65" s="142"/>
      <c r="CP65" s="142"/>
      <c r="CQ65" s="140"/>
      <c r="CR65" s="140"/>
      <c r="CS65" s="132"/>
      <c r="CT65" s="132"/>
      <c r="CU65" s="142"/>
      <c r="CV65" s="142"/>
      <c r="CW65" s="140"/>
      <c r="CX65" s="140"/>
      <c r="CY65" s="132"/>
      <c r="CZ65" s="132"/>
      <c r="DA65" s="142"/>
      <c r="DB65" s="142"/>
      <c r="DC65" s="140"/>
      <c r="DD65" s="140"/>
      <c r="DE65" s="132"/>
      <c r="DF65" s="132"/>
      <c r="DG65" s="142"/>
      <c r="DH65" s="142"/>
      <c r="DI65" s="140"/>
      <c r="DJ65" s="140"/>
      <c r="DK65" s="132">
        <v>32</v>
      </c>
      <c r="DL65" s="132">
        <v>32</v>
      </c>
      <c r="DM65" s="142">
        <f t="shared" si="26"/>
        <v>1</v>
      </c>
      <c r="DN65" s="142">
        <f t="shared" si="27"/>
        <v>1</v>
      </c>
      <c r="DO65" s="140"/>
      <c r="DP65" s="140"/>
      <c r="DQ65" s="140"/>
      <c r="DR65" s="140"/>
      <c r="DS65" s="140">
        <v>32</v>
      </c>
      <c r="DT65" s="140">
        <v>32</v>
      </c>
      <c r="DU65" s="135">
        <f t="shared" si="105"/>
        <v>1</v>
      </c>
      <c r="DV65" s="135">
        <f>IF($BA$10=0,1,DT65/$BB65)</f>
        <v>1</v>
      </c>
      <c r="DW65" s="135">
        <f t="shared" si="104"/>
        <v>7.5294117647058817E-2</v>
      </c>
      <c r="DX65" s="197">
        <f t="shared" ref="DX65:DX73" si="110">IF($G65=0,1,DT65/$H65)</f>
        <v>0.16</v>
      </c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</row>
    <row r="66" spans="1:268" s="68" customFormat="1" ht="29.25">
      <c r="A66" s="246" t="s">
        <v>202</v>
      </c>
      <c r="B66" s="241"/>
      <c r="C66" s="140">
        <v>1023</v>
      </c>
      <c r="D66" s="140">
        <v>868</v>
      </c>
      <c r="E66" s="140">
        <v>2329</v>
      </c>
      <c r="F66" s="140">
        <v>1238</v>
      </c>
      <c r="G66" s="132">
        <v>745</v>
      </c>
      <c r="H66" s="132">
        <v>640</v>
      </c>
      <c r="I66" s="140"/>
      <c r="J66" s="140"/>
      <c r="K66" s="140"/>
      <c r="L66" s="140"/>
      <c r="M66" s="132"/>
      <c r="N66" s="132"/>
      <c r="O66" s="140"/>
      <c r="P66" s="140"/>
      <c r="Q66" s="132"/>
      <c r="R66" s="132"/>
      <c r="S66" s="140"/>
      <c r="T66" s="140"/>
      <c r="U66" s="132"/>
      <c r="V66" s="132"/>
      <c r="W66" s="140"/>
      <c r="X66" s="140"/>
      <c r="Y66" s="132"/>
      <c r="Z66" s="132"/>
      <c r="AA66" s="140"/>
      <c r="AB66" s="140"/>
      <c r="AC66" s="132"/>
      <c r="AD66" s="132"/>
      <c r="AE66" s="140"/>
      <c r="AF66" s="140"/>
      <c r="AG66" s="132"/>
      <c r="AH66" s="132"/>
      <c r="AI66" s="140"/>
      <c r="AJ66" s="140"/>
      <c r="AK66" s="132"/>
      <c r="AL66" s="132"/>
      <c r="AM66" s="140"/>
      <c r="AN66" s="140"/>
      <c r="AO66" s="132"/>
      <c r="AP66" s="132"/>
      <c r="AQ66" s="140"/>
      <c r="AR66" s="140"/>
      <c r="AS66" s="132"/>
      <c r="AT66" s="132"/>
      <c r="AU66" s="140"/>
      <c r="AV66" s="140"/>
      <c r="AW66" s="140">
        <v>95</v>
      </c>
      <c r="AX66" s="140">
        <v>82</v>
      </c>
      <c r="AY66" s="140"/>
      <c r="AZ66" s="140"/>
      <c r="BA66" s="140">
        <v>3365</v>
      </c>
      <c r="BB66" s="140">
        <v>3308</v>
      </c>
      <c r="BC66" s="142"/>
      <c r="BD66" s="142"/>
      <c r="BE66" s="140"/>
      <c r="BF66" s="140"/>
      <c r="BG66" s="140"/>
      <c r="BH66" s="140"/>
      <c r="BI66" s="132"/>
      <c r="BJ66" s="132"/>
      <c r="BK66" s="142"/>
      <c r="BL66" s="142"/>
      <c r="BM66" s="140"/>
      <c r="BN66" s="140"/>
      <c r="BO66" s="132"/>
      <c r="BP66" s="132"/>
      <c r="BQ66" s="142"/>
      <c r="BR66" s="142"/>
      <c r="BS66" s="140"/>
      <c r="BT66" s="140"/>
      <c r="BU66" s="132"/>
      <c r="BV66" s="132"/>
      <c r="BW66" s="142"/>
      <c r="BX66" s="142"/>
      <c r="BY66" s="140"/>
      <c r="BZ66" s="140"/>
      <c r="CA66" s="132"/>
      <c r="CB66" s="132"/>
      <c r="CC66" s="142"/>
      <c r="CD66" s="142"/>
      <c r="CE66" s="140"/>
      <c r="CF66" s="140"/>
      <c r="CG66" s="132"/>
      <c r="CH66" s="132"/>
      <c r="CI66" s="142"/>
      <c r="CJ66" s="142"/>
      <c r="CK66" s="140"/>
      <c r="CL66" s="140"/>
      <c r="CM66" s="132"/>
      <c r="CN66" s="132"/>
      <c r="CO66" s="142"/>
      <c r="CP66" s="142"/>
      <c r="CQ66" s="140"/>
      <c r="CR66" s="140"/>
      <c r="CS66" s="132"/>
      <c r="CT66" s="132"/>
      <c r="CU66" s="142"/>
      <c r="CV66" s="142"/>
      <c r="CW66" s="140"/>
      <c r="CX66" s="140"/>
      <c r="CY66" s="132"/>
      <c r="CZ66" s="132"/>
      <c r="DA66" s="142"/>
      <c r="DB66" s="142"/>
      <c r="DC66" s="140"/>
      <c r="DD66" s="140"/>
      <c r="DE66" s="132"/>
      <c r="DF66" s="132"/>
      <c r="DG66" s="142"/>
      <c r="DH66" s="142"/>
      <c r="DI66" s="140"/>
      <c r="DJ66" s="140"/>
      <c r="DK66" s="132">
        <v>1512</v>
      </c>
      <c r="DL66" s="132">
        <v>1456</v>
      </c>
      <c r="DM66" s="142">
        <f t="shared" si="26"/>
        <v>15.91578947368421</v>
      </c>
      <c r="DN66" s="142">
        <f t="shared" si="27"/>
        <v>17.756097560975611</v>
      </c>
      <c r="DO66" s="140"/>
      <c r="DP66" s="140"/>
      <c r="DQ66" s="140"/>
      <c r="DR66" s="140"/>
      <c r="DS66" s="140">
        <v>3365</v>
      </c>
      <c r="DT66" s="140">
        <v>3308</v>
      </c>
      <c r="DU66" s="135">
        <f t="shared" si="105"/>
        <v>1</v>
      </c>
      <c r="DV66" s="135">
        <f>IF($BA$10=0,1,DT66/$BB66)</f>
        <v>1</v>
      </c>
      <c r="DW66" s="135">
        <f t="shared" si="104"/>
        <v>4.5167785234899327</v>
      </c>
      <c r="DX66" s="197">
        <f t="shared" si="110"/>
        <v>5.1687500000000002</v>
      </c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</row>
    <row r="67" spans="1:268" s="68" customFormat="1" ht="29.25">
      <c r="A67" s="246" t="s">
        <v>204</v>
      </c>
      <c r="B67" s="241"/>
      <c r="C67" s="140">
        <v>0</v>
      </c>
      <c r="D67" s="140">
        <v>0</v>
      </c>
      <c r="E67" s="140">
        <v>0</v>
      </c>
      <c r="F67" s="140">
        <v>0</v>
      </c>
      <c r="G67" s="132">
        <v>0</v>
      </c>
      <c r="H67" s="132">
        <v>0</v>
      </c>
      <c r="I67" s="140"/>
      <c r="J67" s="140"/>
      <c r="K67" s="140"/>
      <c r="L67" s="140"/>
      <c r="M67" s="132"/>
      <c r="N67" s="132"/>
      <c r="O67" s="140"/>
      <c r="P67" s="140"/>
      <c r="Q67" s="132"/>
      <c r="R67" s="132"/>
      <c r="S67" s="140"/>
      <c r="T67" s="140"/>
      <c r="U67" s="132"/>
      <c r="V67" s="132"/>
      <c r="W67" s="140"/>
      <c r="X67" s="140"/>
      <c r="Y67" s="132"/>
      <c r="Z67" s="132"/>
      <c r="AA67" s="140"/>
      <c r="AB67" s="140"/>
      <c r="AC67" s="132"/>
      <c r="AD67" s="132"/>
      <c r="AE67" s="140"/>
      <c r="AF67" s="140"/>
      <c r="AG67" s="132"/>
      <c r="AH67" s="132"/>
      <c r="AI67" s="140"/>
      <c r="AJ67" s="140"/>
      <c r="AK67" s="132"/>
      <c r="AL67" s="132"/>
      <c r="AM67" s="140"/>
      <c r="AN67" s="140"/>
      <c r="AO67" s="132"/>
      <c r="AP67" s="132"/>
      <c r="AQ67" s="140"/>
      <c r="AR67" s="140"/>
      <c r="AS67" s="132"/>
      <c r="AT67" s="132"/>
      <c r="AU67" s="140"/>
      <c r="AV67" s="140"/>
      <c r="AW67" s="140">
        <v>0</v>
      </c>
      <c r="AX67" s="140">
        <v>0</v>
      </c>
      <c r="AY67" s="140"/>
      <c r="AZ67" s="140"/>
      <c r="BA67" s="140">
        <v>0</v>
      </c>
      <c r="BB67" s="140">
        <v>0</v>
      </c>
      <c r="BC67" s="142"/>
      <c r="BD67" s="142"/>
      <c r="BE67" s="140"/>
      <c r="BF67" s="140"/>
      <c r="BG67" s="140"/>
      <c r="BH67" s="140"/>
      <c r="BI67" s="132"/>
      <c r="BJ67" s="132"/>
      <c r="BK67" s="142"/>
      <c r="BL67" s="142"/>
      <c r="BM67" s="140"/>
      <c r="BN67" s="140"/>
      <c r="BO67" s="132"/>
      <c r="BP67" s="132"/>
      <c r="BQ67" s="142"/>
      <c r="BR67" s="142"/>
      <c r="BS67" s="140"/>
      <c r="BT67" s="140"/>
      <c r="BU67" s="132"/>
      <c r="BV67" s="132"/>
      <c r="BW67" s="142"/>
      <c r="BX67" s="142"/>
      <c r="BY67" s="140"/>
      <c r="BZ67" s="140"/>
      <c r="CA67" s="132"/>
      <c r="CB67" s="132"/>
      <c r="CC67" s="142"/>
      <c r="CD67" s="142"/>
      <c r="CE67" s="140"/>
      <c r="CF67" s="140"/>
      <c r="CG67" s="132"/>
      <c r="CH67" s="132"/>
      <c r="CI67" s="142"/>
      <c r="CJ67" s="142"/>
      <c r="CK67" s="140"/>
      <c r="CL67" s="140"/>
      <c r="CM67" s="132"/>
      <c r="CN67" s="132"/>
      <c r="CO67" s="142"/>
      <c r="CP67" s="142"/>
      <c r="CQ67" s="140"/>
      <c r="CR67" s="140"/>
      <c r="CS67" s="132"/>
      <c r="CT67" s="132"/>
      <c r="CU67" s="142"/>
      <c r="CV67" s="142"/>
      <c r="CW67" s="140"/>
      <c r="CX67" s="140"/>
      <c r="CY67" s="132"/>
      <c r="CZ67" s="132"/>
      <c r="DA67" s="142"/>
      <c r="DB67" s="142"/>
      <c r="DC67" s="140"/>
      <c r="DD67" s="140"/>
      <c r="DE67" s="132"/>
      <c r="DF67" s="132"/>
      <c r="DG67" s="142"/>
      <c r="DH67" s="142"/>
      <c r="DI67" s="140"/>
      <c r="DJ67" s="140"/>
      <c r="DK67" s="132">
        <v>0</v>
      </c>
      <c r="DL67" s="132">
        <v>0</v>
      </c>
      <c r="DM67" s="142">
        <f t="shared" si="26"/>
        <v>1</v>
      </c>
      <c r="DN67" s="142">
        <f t="shared" si="27"/>
        <v>1</v>
      </c>
      <c r="DO67" s="140"/>
      <c r="DP67" s="140"/>
      <c r="DQ67" s="140"/>
      <c r="DR67" s="140"/>
      <c r="DS67" s="140">
        <v>0</v>
      </c>
      <c r="DT67" s="140">
        <v>0</v>
      </c>
      <c r="DU67" s="230" t="s">
        <v>34</v>
      </c>
      <c r="DV67" s="230" t="s">
        <v>34</v>
      </c>
      <c r="DW67" s="135">
        <f t="shared" si="104"/>
        <v>1</v>
      </c>
      <c r="DX67" s="197">
        <f t="shared" si="110"/>
        <v>1</v>
      </c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  <c r="GG67" s="67"/>
      <c r="GH67" s="67"/>
      <c r="GI67" s="67"/>
      <c r="GJ67" s="67"/>
      <c r="GK67" s="67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</row>
    <row r="68" spans="1:268" s="68" customFormat="1" ht="30.75" customHeight="1">
      <c r="A68" s="347" t="s">
        <v>205</v>
      </c>
      <c r="B68" s="290"/>
      <c r="C68" s="140">
        <v>4093</v>
      </c>
      <c r="D68" s="140">
        <v>3784</v>
      </c>
      <c r="E68" s="140">
        <v>3469</v>
      </c>
      <c r="F68" s="140">
        <v>3336</v>
      </c>
      <c r="G68" s="132">
        <v>4302</v>
      </c>
      <c r="H68" s="132">
        <v>3947</v>
      </c>
      <c r="I68" s="140"/>
      <c r="J68" s="140"/>
      <c r="K68" s="140"/>
      <c r="L68" s="140"/>
      <c r="M68" s="132"/>
      <c r="N68" s="132"/>
      <c r="O68" s="140"/>
      <c r="P68" s="140"/>
      <c r="Q68" s="132"/>
      <c r="R68" s="132"/>
      <c r="S68" s="140"/>
      <c r="T68" s="140"/>
      <c r="U68" s="132"/>
      <c r="V68" s="132"/>
      <c r="W68" s="140"/>
      <c r="X68" s="140"/>
      <c r="Y68" s="132"/>
      <c r="Z68" s="132"/>
      <c r="AA68" s="140"/>
      <c r="AB68" s="140"/>
      <c r="AC68" s="132"/>
      <c r="AD68" s="132"/>
      <c r="AE68" s="140"/>
      <c r="AF68" s="140"/>
      <c r="AG68" s="132"/>
      <c r="AH68" s="132"/>
      <c r="AI68" s="140"/>
      <c r="AJ68" s="140"/>
      <c r="AK68" s="132"/>
      <c r="AL68" s="132"/>
      <c r="AM68" s="140"/>
      <c r="AN68" s="140"/>
      <c r="AO68" s="132"/>
      <c r="AP68" s="132"/>
      <c r="AQ68" s="140"/>
      <c r="AR68" s="140"/>
      <c r="AS68" s="132"/>
      <c r="AT68" s="132"/>
      <c r="AU68" s="140"/>
      <c r="AV68" s="140"/>
      <c r="AW68" s="140">
        <v>1913</v>
      </c>
      <c r="AX68" s="140">
        <v>1716</v>
      </c>
      <c r="AY68" s="140"/>
      <c r="AZ68" s="140"/>
      <c r="BA68" s="140">
        <v>3501</v>
      </c>
      <c r="BB68" s="140">
        <v>3202</v>
      </c>
      <c r="BC68" s="142"/>
      <c r="BD68" s="142"/>
      <c r="BE68" s="140"/>
      <c r="BF68" s="140"/>
      <c r="BG68" s="140"/>
      <c r="BH68" s="140"/>
      <c r="BI68" s="132"/>
      <c r="BJ68" s="132"/>
      <c r="BK68" s="142"/>
      <c r="BL68" s="142"/>
      <c r="BM68" s="140"/>
      <c r="BN68" s="140"/>
      <c r="BO68" s="132"/>
      <c r="BP68" s="132"/>
      <c r="BQ68" s="142"/>
      <c r="BR68" s="142"/>
      <c r="BS68" s="140"/>
      <c r="BT68" s="140"/>
      <c r="BU68" s="132"/>
      <c r="BV68" s="132"/>
      <c r="BW68" s="142"/>
      <c r="BX68" s="142"/>
      <c r="BY68" s="140"/>
      <c r="BZ68" s="140"/>
      <c r="CA68" s="132"/>
      <c r="CB68" s="132"/>
      <c r="CC68" s="142"/>
      <c r="CD68" s="142"/>
      <c r="CE68" s="140"/>
      <c r="CF68" s="140"/>
      <c r="CG68" s="132"/>
      <c r="CH68" s="132"/>
      <c r="CI68" s="142"/>
      <c r="CJ68" s="142"/>
      <c r="CK68" s="140"/>
      <c r="CL68" s="140"/>
      <c r="CM68" s="132"/>
      <c r="CN68" s="132"/>
      <c r="CO68" s="142"/>
      <c r="CP68" s="142"/>
      <c r="CQ68" s="140"/>
      <c r="CR68" s="140"/>
      <c r="CS68" s="132"/>
      <c r="CT68" s="132"/>
      <c r="CU68" s="142"/>
      <c r="CV68" s="142"/>
      <c r="CW68" s="140"/>
      <c r="CX68" s="140"/>
      <c r="CY68" s="132"/>
      <c r="CZ68" s="132"/>
      <c r="DA68" s="142"/>
      <c r="DB68" s="142"/>
      <c r="DC68" s="140"/>
      <c r="DD68" s="140"/>
      <c r="DE68" s="132"/>
      <c r="DF68" s="132"/>
      <c r="DG68" s="142"/>
      <c r="DH68" s="142"/>
      <c r="DI68" s="140"/>
      <c r="DJ68" s="140"/>
      <c r="DK68" s="132">
        <v>1607</v>
      </c>
      <c r="DL68" s="132">
        <v>1452</v>
      </c>
      <c r="DM68" s="142">
        <f t="shared" si="26"/>
        <v>0.84004181913225295</v>
      </c>
      <c r="DN68" s="142">
        <f t="shared" si="27"/>
        <v>0.84615384615384615</v>
      </c>
      <c r="DO68" s="140"/>
      <c r="DP68" s="140"/>
      <c r="DQ68" s="140"/>
      <c r="DR68" s="140"/>
      <c r="DS68" s="140">
        <v>3501</v>
      </c>
      <c r="DT68" s="140">
        <v>3202</v>
      </c>
      <c r="DU68" s="135">
        <f>IF($BA$10=0,1,DS68/$BA68)</f>
        <v>1</v>
      </c>
      <c r="DV68" s="135">
        <f>IF($BA$10=0,1,DT68/$BB68)</f>
        <v>1</v>
      </c>
      <c r="DW68" s="135">
        <f t="shared" si="104"/>
        <v>0.81380753138075312</v>
      </c>
      <c r="DX68" s="197">
        <f t="shared" si="110"/>
        <v>0.81124904991132507</v>
      </c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</row>
    <row r="69" spans="1:268" s="68" customFormat="1" ht="17.25">
      <c r="A69" s="347" t="s">
        <v>206</v>
      </c>
      <c r="B69" s="290"/>
      <c r="C69" s="140">
        <v>0</v>
      </c>
      <c r="D69" s="140">
        <v>0</v>
      </c>
      <c r="E69" s="140">
        <v>0</v>
      </c>
      <c r="F69" s="140">
        <v>0</v>
      </c>
      <c r="G69" s="132">
        <v>0</v>
      </c>
      <c r="H69" s="132">
        <v>0</v>
      </c>
      <c r="I69" s="140"/>
      <c r="J69" s="140"/>
      <c r="K69" s="140"/>
      <c r="L69" s="140"/>
      <c r="M69" s="132"/>
      <c r="N69" s="132"/>
      <c r="O69" s="140"/>
      <c r="P69" s="140"/>
      <c r="Q69" s="132"/>
      <c r="R69" s="132"/>
      <c r="S69" s="140"/>
      <c r="T69" s="140"/>
      <c r="U69" s="132"/>
      <c r="V69" s="132"/>
      <c r="W69" s="140"/>
      <c r="X69" s="140"/>
      <c r="Y69" s="132"/>
      <c r="Z69" s="132"/>
      <c r="AA69" s="140"/>
      <c r="AB69" s="140"/>
      <c r="AC69" s="132"/>
      <c r="AD69" s="132"/>
      <c r="AE69" s="140"/>
      <c r="AF69" s="140"/>
      <c r="AG69" s="132"/>
      <c r="AH69" s="132"/>
      <c r="AI69" s="140"/>
      <c r="AJ69" s="140"/>
      <c r="AK69" s="132"/>
      <c r="AL69" s="132"/>
      <c r="AM69" s="140"/>
      <c r="AN69" s="140"/>
      <c r="AO69" s="132"/>
      <c r="AP69" s="132"/>
      <c r="AQ69" s="140"/>
      <c r="AR69" s="140"/>
      <c r="AS69" s="132"/>
      <c r="AT69" s="132"/>
      <c r="AU69" s="140"/>
      <c r="AV69" s="140"/>
      <c r="AW69" s="140">
        <v>0</v>
      </c>
      <c r="AX69" s="140">
        <v>0</v>
      </c>
      <c r="AY69" s="140"/>
      <c r="AZ69" s="140"/>
      <c r="BA69" s="140">
        <v>160</v>
      </c>
      <c r="BB69" s="140">
        <v>50</v>
      </c>
      <c r="BC69" s="142"/>
      <c r="BD69" s="142"/>
      <c r="BE69" s="140"/>
      <c r="BF69" s="140"/>
      <c r="BG69" s="140"/>
      <c r="BH69" s="140"/>
      <c r="BI69" s="132"/>
      <c r="BJ69" s="132"/>
      <c r="BK69" s="142"/>
      <c r="BL69" s="142"/>
      <c r="BM69" s="140"/>
      <c r="BN69" s="140"/>
      <c r="BO69" s="132"/>
      <c r="BP69" s="132"/>
      <c r="BQ69" s="142"/>
      <c r="BR69" s="142"/>
      <c r="BS69" s="140"/>
      <c r="BT69" s="140"/>
      <c r="BU69" s="132"/>
      <c r="BV69" s="132"/>
      <c r="BW69" s="142"/>
      <c r="BX69" s="142"/>
      <c r="BY69" s="140"/>
      <c r="BZ69" s="140"/>
      <c r="CA69" s="132"/>
      <c r="CB69" s="132"/>
      <c r="CC69" s="142"/>
      <c r="CD69" s="142"/>
      <c r="CE69" s="140"/>
      <c r="CF69" s="140"/>
      <c r="CG69" s="132"/>
      <c r="CH69" s="132"/>
      <c r="CI69" s="142"/>
      <c r="CJ69" s="142"/>
      <c r="CK69" s="140"/>
      <c r="CL69" s="140"/>
      <c r="CM69" s="132"/>
      <c r="CN69" s="132"/>
      <c r="CO69" s="142"/>
      <c r="CP69" s="142"/>
      <c r="CQ69" s="140"/>
      <c r="CR69" s="140"/>
      <c r="CS69" s="132"/>
      <c r="CT69" s="132"/>
      <c r="CU69" s="142"/>
      <c r="CV69" s="142"/>
      <c r="CW69" s="140"/>
      <c r="CX69" s="140"/>
      <c r="CY69" s="132"/>
      <c r="CZ69" s="132"/>
      <c r="DA69" s="142"/>
      <c r="DB69" s="142"/>
      <c r="DC69" s="140"/>
      <c r="DD69" s="140"/>
      <c r="DE69" s="132"/>
      <c r="DF69" s="132"/>
      <c r="DG69" s="142"/>
      <c r="DH69" s="142"/>
      <c r="DI69" s="140"/>
      <c r="DJ69" s="140"/>
      <c r="DK69" s="132">
        <v>22</v>
      </c>
      <c r="DL69" s="132">
        <v>22</v>
      </c>
      <c r="DM69" s="142">
        <f t="shared" si="26"/>
        <v>1</v>
      </c>
      <c r="DN69" s="142">
        <f t="shared" si="27"/>
        <v>1</v>
      </c>
      <c r="DO69" s="140"/>
      <c r="DP69" s="140"/>
      <c r="DQ69" s="140"/>
      <c r="DR69" s="140"/>
      <c r="DS69" s="140">
        <v>160</v>
      </c>
      <c r="DT69" s="140">
        <v>50</v>
      </c>
      <c r="DU69" s="135">
        <f>IF($BA$10=0,1,DS69/$BA69)</f>
        <v>1</v>
      </c>
      <c r="DV69" s="135">
        <f>IF($BA$10=0,1,DT69/$BB69)</f>
        <v>1</v>
      </c>
      <c r="DW69" s="135">
        <f t="shared" si="104"/>
        <v>1</v>
      </c>
      <c r="DX69" s="197">
        <f t="shared" si="110"/>
        <v>1</v>
      </c>
      <c r="DY69" s="67"/>
      <c r="DZ69" s="67"/>
      <c r="EA69" s="67"/>
      <c r="EB69" s="67"/>
      <c r="EC69" s="67"/>
      <c r="ED69" s="67"/>
      <c r="EE69" s="67"/>
      <c r="EF69" s="67"/>
      <c r="EG69" s="67"/>
      <c r="EH69" s="67"/>
      <c r="EI69" s="67"/>
      <c r="EJ69" s="67"/>
      <c r="EK69" s="67"/>
      <c r="EL69" s="67"/>
      <c r="EM69" s="67"/>
      <c r="EN69" s="67"/>
      <c r="EO69" s="67"/>
      <c r="EP69" s="67"/>
      <c r="EQ69" s="67"/>
      <c r="ER69" s="67"/>
      <c r="ES69" s="67"/>
      <c r="ET69" s="67"/>
      <c r="EU69" s="67"/>
      <c r="EV69" s="67"/>
      <c r="EW69" s="67"/>
      <c r="EX69" s="67"/>
      <c r="EY69" s="67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67"/>
      <c r="FU69" s="67"/>
      <c r="FV69" s="67"/>
      <c r="FW69" s="67"/>
      <c r="FX69" s="67"/>
      <c r="FY69" s="67"/>
      <c r="FZ69" s="67"/>
      <c r="GA69" s="67"/>
      <c r="GB69" s="67"/>
      <c r="GC69" s="67"/>
      <c r="GD69" s="67"/>
      <c r="GE69" s="67"/>
      <c r="GF69" s="67"/>
      <c r="GG69" s="67"/>
      <c r="GH69" s="67"/>
      <c r="GI69" s="67"/>
      <c r="GJ69" s="67"/>
      <c r="GK69" s="67"/>
      <c r="GL69" s="67"/>
      <c r="GM69" s="67"/>
      <c r="GN69" s="67"/>
      <c r="GO69" s="67"/>
      <c r="GP69" s="67"/>
      <c r="GQ69" s="67"/>
      <c r="GR69" s="67"/>
      <c r="GS69" s="67"/>
      <c r="GT69" s="67"/>
      <c r="GU69" s="67"/>
      <c r="GV69" s="67"/>
      <c r="GW69" s="67"/>
      <c r="GX69" s="67"/>
      <c r="GY69" s="67"/>
      <c r="GZ69" s="67"/>
      <c r="HA69" s="67"/>
      <c r="HB69" s="67"/>
      <c r="HC69" s="67"/>
      <c r="HD69" s="67"/>
      <c r="HE69" s="67"/>
      <c r="HF69" s="67"/>
      <c r="HG69" s="67"/>
      <c r="HH69" s="67"/>
      <c r="HI69" s="67"/>
      <c r="HJ69" s="67"/>
      <c r="HK69" s="67"/>
      <c r="HL69" s="67"/>
      <c r="HM69" s="67"/>
      <c r="HN69" s="67"/>
      <c r="HO69" s="67"/>
      <c r="HP69" s="67"/>
      <c r="HQ69" s="67"/>
      <c r="HR69" s="67"/>
      <c r="HS69" s="67"/>
      <c r="HT69" s="67"/>
      <c r="HU69" s="67"/>
      <c r="HV69" s="67"/>
      <c r="HW69" s="67"/>
      <c r="HX69" s="67"/>
      <c r="HY69" s="67"/>
      <c r="HZ69" s="67"/>
      <c r="IA69" s="67"/>
      <c r="IB69" s="67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</row>
    <row r="70" spans="1:268" s="68" customFormat="1" ht="31.5" customHeight="1">
      <c r="A70" s="347" t="s">
        <v>207</v>
      </c>
      <c r="B70" s="290"/>
      <c r="C70" s="140">
        <v>2540</v>
      </c>
      <c r="D70" s="140">
        <v>2097</v>
      </c>
      <c r="E70" s="140">
        <v>3405</v>
      </c>
      <c r="F70" s="140">
        <v>2852</v>
      </c>
      <c r="G70" s="132">
        <v>3573</v>
      </c>
      <c r="H70" s="132">
        <v>3088</v>
      </c>
      <c r="I70" s="140"/>
      <c r="J70" s="140"/>
      <c r="K70" s="140"/>
      <c r="L70" s="140"/>
      <c r="M70" s="132"/>
      <c r="N70" s="132"/>
      <c r="O70" s="140"/>
      <c r="P70" s="140"/>
      <c r="Q70" s="132"/>
      <c r="R70" s="132"/>
      <c r="S70" s="140"/>
      <c r="T70" s="140"/>
      <c r="U70" s="132"/>
      <c r="V70" s="132"/>
      <c r="W70" s="140"/>
      <c r="X70" s="140"/>
      <c r="Y70" s="132"/>
      <c r="Z70" s="132"/>
      <c r="AA70" s="140"/>
      <c r="AB70" s="140"/>
      <c r="AC70" s="132"/>
      <c r="AD70" s="132"/>
      <c r="AE70" s="140"/>
      <c r="AF70" s="140"/>
      <c r="AG70" s="132"/>
      <c r="AH70" s="132"/>
      <c r="AI70" s="140"/>
      <c r="AJ70" s="140"/>
      <c r="AK70" s="132"/>
      <c r="AL70" s="132"/>
      <c r="AM70" s="140"/>
      <c r="AN70" s="140"/>
      <c r="AO70" s="132"/>
      <c r="AP70" s="132"/>
      <c r="AQ70" s="140"/>
      <c r="AR70" s="140"/>
      <c r="AS70" s="132"/>
      <c r="AT70" s="132"/>
      <c r="AU70" s="140"/>
      <c r="AV70" s="140"/>
      <c r="AW70" s="140">
        <v>1626</v>
      </c>
      <c r="AX70" s="140">
        <v>1381</v>
      </c>
      <c r="AY70" s="140"/>
      <c r="AZ70" s="140"/>
      <c r="BA70" s="140">
        <v>4400</v>
      </c>
      <c r="BB70" s="140">
        <v>3900</v>
      </c>
      <c r="BC70" s="142"/>
      <c r="BD70" s="142"/>
      <c r="BE70" s="140"/>
      <c r="BF70" s="140"/>
      <c r="BG70" s="140"/>
      <c r="BH70" s="140"/>
      <c r="BI70" s="132"/>
      <c r="BJ70" s="132"/>
      <c r="BK70" s="142"/>
      <c r="BL70" s="142"/>
      <c r="BM70" s="140"/>
      <c r="BN70" s="140"/>
      <c r="BO70" s="132"/>
      <c r="BP70" s="132"/>
      <c r="BQ70" s="142"/>
      <c r="BR70" s="142"/>
      <c r="BS70" s="140"/>
      <c r="BT70" s="140"/>
      <c r="BU70" s="132"/>
      <c r="BV70" s="132"/>
      <c r="BW70" s="142"/>
      <c r="BX70" s="142"/>
      <c r="BY70" s="140"/>
      <c r="BZ70" s="140"/>
      <c r="CA70" s="132"/>
      <c r="CB70" s="132"/>
      <c r="CC70" s="142"/>
      <c r="CD70" s="142"/>
      <c r="CE70" s="140"/>
      <c r="CF70" s="140"/>
      <c r="CG70" s="132"/>
      <c r="CH70" s="132"/>
      <c r="CI70" s="142"/>
      <c r="CJ70" s="142"/>
      <c r="CK70" s="140"/>
      <c r="CL70" s="140"/>
      <c r="CM70" s="132"/>
      <c r="CN70" s="132"/>
      <c r="CO70" s="142"/>
      <c r="CP70" s="142"/>
      <c r="CQ70" s="140"/>
      <c r="CR70" s="140"/>
      <c r="CS70" s="132"/>
      <c r="CT70" s="132"/>
      <c r="CU70" s="142"/>
      <c r="CV70" s="142"/>
      <c r="CW70" s="140"/>
      <c r="CX70" s="140"/>
      <c r="CY70" s="132"/>
      <c r="CZ70" s="132"/>
      <c r="DA70" s="142"/>
      <c r="DB70" s="142"/>
      <c r="DC70" s="140"/>
      <c r="DD70" s="140"/>
      <c r="DE70" s="132"/>
      <c r="DF70" s="132"/>
      <c r="DG70" s="142"/>
      <c r="DH70" s="142"/>
      <c r="DI70" s="140"/>
      <c r="DJ70" s="140"/>
      <c r="DK70" s="132">
        <v>1859</v>
      </c>
      <c r="DL70" s="132">
        <v>1684</v>
      </c>
      <c r="DM70" s="142">
        <f t="shared" si="26"/>
        <v>1.1432964329643296</v>
      </c>
      <c r="DN70" s="142">
        <f t="shared" si="27"/>
        <v>1.2194062273714699</v>
      </c>
      <c r="DO70" s="140"/>
      <c r="DP70" s="140"/>
      <c r="DQ70" s="140"/>
      <c r="DR70" s="140"/>
      <c r="DS70" s="140">
        <v>4400</v>
      </c>
      <c r="DT70" s="140">
        <v>3900</v>
      </c>
      <c r="DU70" s="135">
        <f>IF($BA$10=0,1,DS70/$BA70)</f>
        <v>1</v>
      </c>
      <c r="DV70" s="135">
        <f>IF($BA$10=0,1,DT70/$BB70)</f>
        <v>1</v>
      </c>
      <c r="DW70" s="135">
        <f t="shared" si="104"/>
        <v>1.2314581584102995</v>
      </c>
      <c r="DX70" s="197">
        <f t="shared" si="110"/>
        <v>1.2629533678756477</v>
      </c>
      <c r="DY70" s="67"/>
      <c r="DZ70" s="67"/>
      <c r="EA70" s="67"/>
      <c r="EB70" s="67"/>
      <c r="EC70" s="67"/>
      <c r="ED70" s="67"/>
      <c r="EE70" s="67"/>
      <c r="EF70" s="67"/>
      <c r="EG70" s="67"/>
      <c r="EH70" s="67"/>
      <c r="EI70" s="67"/>
      <c r="EJ70" s="67"/>
      <c r="EK70" s="67"/>
      <c r="EL70" s="67"/>
      <c r="EM70" s="67"/>
      <c r="EN70" s="67"/>
      <c r="EO70" s="67"/>
      <c r="EP70" s="67"/>
      <c r="EQ70" s="67"/>
      <c r="ER70" s="67"/>
      <c r="ES70" s="67"/>
      <c r="ET70" s="67"/>
      <c r="EU70" s="67"/>
      <c r="EV70" s="67"/>
      <c r="EW70" s="67"/>
      <c r="EX70" s="67"/>
      <c r="EY70" s="67"/>
      <c r="EZ70" s="67"/>
      <c r="FA70" s="67"/>
      <c r="FB70" s="67"/>
      <c r="FC70" s="67"/>
      <c r="FD70" s="67"/>
      <c r="FE70" s="67"/>
      <c r="FF70" s="67"/>
      <c r="FG70" s="67"/>
      <c r="FH70" s="67"/>
      <c r="FI70" s="67"/>
      <c r="FJ70" s="67"/>
      <c r="FK70" s="67"/>
      <c r="FL70" s="67"/>
      <c r="FM70" s="67"/>
      <c r="FN70" s="67"/>
      <c r="FO70" s="67"/>
      <c r="FP70" s="67"/>
      <c r="FQ70" s="67"/>
      <c r="FR70" s="67"/>
      <c r="FS70" s="67"/>
      <c r="FT70" s="67"/>
      <c r="FU70" s="67"/>
      <c r="FV70" s="67"/>
      <c r="FW70" s="67"/>
      <c r="FX70" s="67"/>
      <c r="FY70" s="67"/>
      <c r="FZ70" s="67"/>
      <c r="GA70" s="67"/>
      <c r="GB70" s="67"/>
      <c r="GC70" s="67"/>
      <c r="GD70" s="67"/>
      <c r="GE70" s="67"/>
      <c r="GF70" s="67"/>
      <c r="GG70" s="67"/>
      <c r="GH70" s="67"/>
      <c r="GI70" s="67"/>
      <c r="GJ70" s="67"/>
      <c r="GK70" s="67"/>
      <c r="GL70" s="67"/>
      <c r="GM70" s="67"/>
      <c r="GN70" s="67"/>
      <c r="GO70" s="67"/>
      <c r="GP70" s="67"/>
      <c r="GQ70" s="67"/>
      <c r="GR70" s="67"/>
      <c r="GS70" s="67"/>
      <c r="GT70" s="67"/>
      <c r="GU70" s="67"/>
      <c r="GV70" s="67"/>
      <c r="GW70" s="67"/>
      <c r="GX70" s="67"/>
      <c r="GY70" s="67"/>
      <c r="GZ70" s="67"/>
      <c r="HA70" s="67"/>
      <c r="HB70" s="67"/>
      <c r="HC70" s="67"/>
      <c r="HD70" s="67"/>
      <c r="HE70" s="67"/>
      <c r="HF70" s="67"/>
      <c r="HG70" s="67"/>
      <c r="HH70" s="67"/>
      <c r="HI70" s="67"/>
      <c r="HJ70" s="67"/>
      <c r="HK70" s="67"/>
      <c r="HL70" s="67"/>
      <c r="HM70" s="67"/>
      <c r="HN70" s="67"/>
      <c r="HO70" s="67"/>
      <c r="HP70" s="67"/>
      <c r="HQ70" s="67"/>
      <c r="HR70" s="67"/>
      <c r="HS70" s="67"/>
      <c r="HT70" s="67"/>
      <c r="HU70" s="67"/>
      <c r="HV70" s="67"/>
      <c r="HW70" s="67"/>
      <c r="HX70" s="67"/>
      <c r="HY70" s="67"/>
      <c r="HZ70" s="67"/>
      <c r="IA70" s="67"/>
      <c r="IB70" s="67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</row>
    <row r="71" spans="1:268" s="64" customFormat="1" ht="16.5">
      <c r="A71" s="347" t="s">
        <v>208</v>
      </c>
      <c r="B71" s="290"/>
      <c r="C71" s="134">
        <v>45825</v>
      </c>
      <c r="D71" s="137">
        <v>44509</v>
      </c>
      <c r="E71" s="134">
        <v>51348</v>
      </c>
      <c r="F71" s="137">
        <v>35595</v>
      </c>
      <c r="G71" s="134">
        <v>47811</v>
      </c>
      <c r="H71" s="134">
        <v>42732</v>
      </c>
      <c r="I71" s="134"/>
      <c r="J71" s="137"/>
      <c r="K71" s="134"/>
      <c r="L71" s="137"/>
      <c r="M71" s="134"/>
      <c r="N71" s="134"/>
      <c r="O71" s="134"/>
      <c r="P71" s="137"/>
      <c r="Q71" s="134"/>
      <c r="R71" s="134"/>
      <c r="S71" s="134"/>
      <c r="T71" s="137"/>
      <c r="U71" s="134"/>
      <c r="V71" s="134"/>
      <c r="W71" s="134"/>
      <c r="X71" s="137"/>
      <c r="Y71" s="134"/>
      <c r="Z71" s="134"/>
      <c r="AA71" s="134"/>
      <c r="AB71" s="137"/>
      <c r="AC71" s="134"/>
      <c r="AD71" s="134"/>
      <c r="AE71" s="134"/>
      <c r="AF71" s="137"/>
      <c r="AG71" s="134"/>
      <c r="AH71" s="134"/>
      <c r="AI71" s="134"/>
      <c r="AJ71" s="137"/>
      <c r="AK71" s="134"/>
      <c r="AL71" s="134"/>
      <c r="AM71" s="134"/>
      <c r="AN71" s="137"/>
      <c r="AO71" s="134"/>
      <c r="AP71" s="134"/>
      <c r="AQ71" s="134"/>
      <c r="AR71" s="137"/>
      <c r="AS71" s="134"/>
      <c r="AT71" s="134"/>
      <c r="AU71" s="134"/>
      <c r="AV71" s="137"/>
      <c r="AW71" s="134">
        <v>16315</v>
      </c>
      <c r="AX71" s="137">
        <v>10209</v>
      </c>
      <c r="AY71" s="134"/>
      <c r="AZ71" s="137"/>
      <c r="BA71" s="134">
        <v>66184</v>
      </c>
      <c r="BB71" s="137">
        <v>41840</v>
      </c>
      <c r="BC71" s="135"/>
      <c r="BD71" s="135"/>
      <c r="BE71" s="134"/>
      <c r="BF71" s="137"/>
      <c r="BG71" s="134"/>
      <c r="BH71" s="137"/>
      <c r="BI71" s="134"/>
      <c r="BJ71" s="134"/>
      <c r="BK71" s="135"/>
      <c r="BL71" s="135"/>
      <c r="BM71" s="134"/>
      <c r="BN71" s="137"/>
      <c r="BO71" s="134"/>
      <c r="BP71" s="134"/>
      <c r="BQ71" s="135"/>
      <c r="BR71" s="135"/>
      <c r="BS71" s="134"/>
      <c r="BT71" s="137"/>
      <c r="BU71" s="134"/>
      <c r="BV71" s="134"/>
      <c r="BW71" s="135"/>
      <c r="BX71" s="135"/>
      <c r="BY71" s="134"/>
      <c r="BZ71" s="137"/>
      <c r="CA71" s="134"/>
      <c r="CB71" s="134"/>
      <c r="CC71" s="135"/>
      <c r="CD71" s="135"/>
      <c r="CE71" s="134"/>
      <c r="CF71" s="137"/>
      <c r="CG71" s="134"/>
      <c r="CH71" s="134"/>
      <c r="CI71" s="135"/>
      <c r="CJ71" s="135"/>
      <c r="CK71" s="134"/>
      <c r="CL71" s="137"/>
      <c r="CM71" s="134"/>
      <c r="CN71" s="134"/>
      <c r="CO71" s="135"/>
      <c r="CP71" s="135"/>
      <c r="CQ71" s="134"/>
      <c r="CR71" s="137"/>
      <c r="CS71" s="134"/>
      <c r="CT71" s="134"/>
      <c r="CU71" s="135"/>
      <c r="CV71" s="135"/>
      <c r="CW71" s="134"/>
      <c r="CX71" s="137"/>
      <c r="CY71" s="134"/>
      <c r="CZ71" s="134"/>
      <c r="DA71" s="135"/>
      <c r="DB71" s="135"/>
      <c r="DC71" s="134"/>
      <c r="DD71" s="137"/>
      <c r="DE71" s="134"/>
      <c r="DF71" s="134"/>
      <c r="DG71" s="135"/>
      <c r="DH71" s="135"/>
      <c r="DI71" s="134"/>
      <c r="DJ71" s="137"/>
      <c r="DK71" s="134">
        <v>18369</v>
      </c>
      <c r="DL71" s="134">
        <v>11192</v>
      </c>
      <c r="DM71" s="135">
        <f t="shared" si="26"/>
        <v>1.1258964143426295</v>
      </c>
      <c r="DN71" s="135">
        <f t="shared" si="27"/>
        <v>1.0962875893819179</v>
      </c>
      <c r="DO71" s="134">
        <f>'бюджет округа (района)'!BH62+'бюджеты поселений'!BH62</f>
        <v>0</v>
      </c>
      <c r="DP71" s="137">
        <f>'бюджет округа (района)'!BH62</f>
        <v>0</v>
      </c>
      <c r="DQ71" s="134">
        <f>'бюджет округа (района)'!BI62+'бюджеты поселений'!BI62</f>
        <v>0</v>
      </c>
      <c r="DR71" s="137">
        <f>'бюджет округа (района)'!BI62</f>
        <v>0</v>
      </c>
      <c r="DS71" s="134">
        <v>50632</v>
      </c>
      <c r="DT71" s="137">
        <v>41840</v>
      </c>
      <c r="DU71" s="135">
        <f>IF($BA$10=0,1,DS71/$BA71)</f>
        <v>0.76501873564607759</v>
      </c>
      <c r="DV71" s="135">
        <f>IF($BA$10=0,1,DT71/$BB71)</f>
        <v>1</v>
      </c>
      <c r="DW71" s="135">
        <f t="shared" si="104"/>
        <v>1.0590031582690176</v>
      </c>
      <c r="DX71" s="197">
        <f t="shared" si="110"/>
        <v>0.97912571375081903</v>
      </c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38.25" customHeight="1">
      <c r="A72" s="347" t="s">
        <v>133</v>
      </c>
      <c r="B72" s="290"/>
      <c r="C72" s="134">
        <v>0</v>
      </c>
      <c r="D72" s="137">
        <v>0</v>
      </c>
      <c r="E72" s="134">
        <v>0</v>
      </c>
      <c r="F72" s="137">
        <v>0</v>
      </c>
      <c r="G72" s="134">
        <v>0</v>
      </c>
      <c r="H72" s="134">
        <v>0</v>
      </c>
      <c r="I72" s="134"/>
      <c r="J72" s="137"/>
      <c r="K72" s="134"/>
      <c r="L72" s="137"/>
      <c r="M72" s="134"/>
      <c r="N72" s="134"/>
      <c r="O72" s="134"/>
      <c r="P72" s="137"/>
      <c r="Q72" s="134"/>
      <c r="R72" s="134"/>
      <c r="S72" s="134"/>
      <c r="T72" s="137"/>
      <c r="U72" s="134"/>
      <c r="V72" s="134"/>
      <c r="W72" s="134"/>
      <c r="X72" s="137"/>
      <c r="Y72" s="134"/>
      <c r="Z72" s="134"/>
      <c r="AA72" s="134"/>
      <c r="AB72" s="137"/>
      <c r="AC72" s="134"/>
      <c r="AD72" s="134"/>
      <c r="AE72" s="134"/>
      <c r="AF72" s="137"/>
      <c r="AG72" s="134"/>
      <c r="AH72" s="134"/>
      <c r="AI72" s="134"/>
      <c r="AJ72" s="137"/>
      <c r="AK72" s="134"/>
      <c r="AL72" s="134"/>
      <c r="AM72" s="134"/>
      <c r="AN72" s="137"/>
      <c r="AO72" s="134"/>
      <c r="AP72" s="134"/>
      <c r="AQ72" s="134"/>
      <c r="AR72" s="137"/>
      <c r="AS72" s="134"/>
      <c r="AT72" s="134"/>
      <c r="AU72" s="134"/>
      <c r="AV72" s="137"/>
      <c r="AW72" s="134">
        <v>0</v>
      </c>
      <c r="AX72" s="137">
        <v>0</v>
      </c>
      <c r="AY72" s="134"/>
      <c r="AZ72" s="137"/>
      <c r="BA72" s="134">
        <v>0</v>
      </c>
      <c r="BB72" s="137">
        <v>0</v>
      </c>
      <c r="BC72" s="135"/>
      <c r="BD72" s="135"/>
      <c r="BE72" s="134"/>
      <c r="BF72" s="137"/>
      <c r="BG72" s="134"/>
      <c r="BH72" s="137"/>
      <c r="BI72" s="134"/>
      <c r="BJ72" s="134"/>
      <c r="BK72" s="135"/>
      <c r="BL72" s="135"/>
      <c r="BM72" s="134"/>
      <c r="BN72" s="137"/>
      <c r="BO72" s="134"/>
      <c r="BP72" s="134"/>
      <c r="BQ72" s="135"/>
      <c r="BR72" s="135"/>
      <c r="BS72" s="134"/>
      <c r="BT72" s="137"/>
      <c r="BU72" s="134"/>
      <c r="BV72" s="134"/>
      <c r="BW72" s="135"/>
      <c r="BX72" s="135"/>
      <c r="BY72" s="134"/>
      <c r="BZ72" s="137"/>
      <c r="CA72" s="134"/>
      <c r="CB72" s="134"/>
      <c r="CC72" s="135"/>
      <c r="CD72" s="135"/>
      <c r="CE72" s="134"/>
      <c r="CF72" s="137"/>
      <c r="CG72" s="134"/>
      <c r="CH72" s="134"/>
      <c r="CI72" s="135"/>
      <c r="CJ72" s="135"/>
      <c r="CK72" s="134"/>
      <c r="CL72" s="137"/>
      <c r="CM72" s="134"/>
      <c r="CN72" s="134"/>
      <c r="CO72" s="135"/>
      <c r="CP72" s="135"/>
      <c r="CQ72" s="134"/>
      <c r="CR72" s="137"/>
      <c r="CS72" s="134"/>
      <c r="CT72" s="134"/>
      <c r="CU72" s="135"/>
      <c r="CV72" s="135"/>
      <c r="CW72" s="134"/>
      <c r="CX72" s="137"/>
      <c r="CY72" s="134"/>
      <c r="CZ72" s="134"/>
      <c r="DA72" s="135"/>
      <c r="DB72" s="135"/>
      <c r="DC72" s="134"/>
      <c r="DD72" s="137"/>
      <c r="DE72" s="134"/>
      <c r="DF72" s="134"/>
      <c r="DG72" s="135"/>
      <c r="DH72" s="135"/>
      <c r="DI72" s="134"/>
      <c r="DJ72" s="137"/>
      <c r="DK72" s="134">
        <v>0</v>
      </c>
      <c r="DL72" s="134">
        <v>0</v>
      </c>
      <c r="DM72" s="135">
        <f t="shared" si="26"/>
        <v>1</v>
      </c>
      <c r="DN72" s="135">
        <f t="shared" si="27"/>
        <v>1</v>
      </c>
      <c r="DO72" s="134">
        <f>'бюджет округа (района)'!BH63+'бюджеты поселений'!BH63</f>
        <v>0</v>
      </c>
      <c r="DP72" s="137">
        <f>'бюджет округа (района)'!BH63</f>
        <v>0</v>
      </c>
      <c r="DQ72" s="134">
        <f>'бюджет округа (района)'!BI63+'бюджеты поселений'!BI63</f>
        <v>0</v>
      </c>
      <c r="DR72" s="137">
        <f>'бюджет округа (района)'!BI63</f>
        <v>0</v>
      </c>
      <c r="DS72" s="134">
        <v>0</v>
      </c>
      <c r="DT72" s="137">
        <v>0</v>
      </c>
      <c r="DU72" s="230" t="s">
        <v>34</v>
      </c>
      <c r="DV72" s="230" t="s">
        <v>34</v>
      </c>
      <c r="DW72" s="135">
        <f t="shared" si="104"/>
        <v>1</v>
      </c>
      <c r="DX72" s="197">
        <f t="shared" si="110"/>
        <v>1</v>
      </c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6.5">
      <c r="A73" s="347" t="s">
        <v>209</v>
      </c>
      <c r="B73" s="290"/>
      <c r="C73" s="134">
        <v>16593</v>
      </c>
      <c r="D73" s="137">
        <v>16593</v>
      </c>
      <c r="E73" s="134">
        <v>11561</v>
      </c>
      <c r="F73" s="137">
        <v>11561</v>
      </c>
      <c r="G73" s="134">
        <v>14714</v>
      </c>
      <c r="H73" s="134">
        <v>14714</v>
      </c>
      <c r="I73" s="134"/>
      <c r="J73" s="137"/>
      <c r="K73" s="134"/>
      <c r="L73" s="137"/>
      <c r="M73" s="134"/>
      <c r="N73" s="134"/>
      <c r="O73" s="134"/>
      <c r="P73" s="137"/>
      <c r="Q73" s="134"/>
      <c r="R73" s="134"/>
      <c r="S73" s="134"/>
      <c r="T73" s="137"/>
      <c r="U73" s="134"/>
      <c r="V73" s="134"/>
      <c r="W73" s="134"/>
      <c r="X73" s="137"/>
      <c r="Y73" s="134"/>
      <c r="Z73" s="134"/>
      <c r="AA73" s="134"/>
      <c r="AB73" s="137"/>
      <c r="AC73" s="134"/>
      <c r="AD73" s="134"/>
      <c r="AE73" s="134"/>
      <c r="AF73" s="137"/>
      <c r="AG73" s="134"/>
      <c r="AH73" s="134"/>
      <c r="AI73" s="134"/>
      <c r="AJ73" s="137"/>
      <c r="AK73" s="134"/>
      <c r="AL73" s="134"/>
      <c r="AM73" s="134"/>
      <c r="AN73" s="137"/>
      <c r="AO73" s="134"/>
      <c r="AP73" s="134"/>
      <c r="AQ73" s="134"/>
      <c r="AR73" s="137"/>
      <c r="AS73" s="134"/>
      <c r="AT73" s="134"/>
      <c r="AU73" s="134"/>
      <c r="AV73" s="137"/>
      <c r="AW73" s="134">
        <v>6398</v>
      </c>
      <c r="AX73" s="137">
        <v>6398</v>
      </c>
      <c r="AY73" s="134"/>
      <c r="AZ73" s="137"/>
      <c r="BA73" s="134">
        <v>15368</v>
      </c>
      <c r="BB73" s="137">
        <v>15368</v>
      </c>
      <c r="BC73" s="135"/>
      <c r="BD73" s="135"/>
      <c r="BE73" s="134"/>
      <c r="BF73" s="137"/>
      <c r="BG73" s="134"/>
      <c r="BH73" s="137"/>
      <c r="BI73" s="134"/>
      <c r="BJ73" s="134"/>
      <c r="BK73" s="135"/>
      <c r="BL73" s="135"/>
      <c r="BM73" s="134"/>
      <c r="BN73" s="137"/>
      <c r="BO73" s="134"/>
      <c r="BP73" s="134"/>
      <c r="BQ73" s="135"/>
      <c r="BR73" s="135"/>
      <c r="BS73" s="134"/>
      <c r="BT73" s="137"/>
      <c r="BU73" s="134"/>
      <c r="BV73" s="134"/>
      <c r="BW73" s="135"/>
      <c r="BX73" s="135"/>
      <c r="BY73" s="134"/>
      <c r="BZ73" s="137"/>
      <c r="CA73" s="134"/>
      <c r="CB73" s="134"/>
      <c r="CC73" s="135"/>
      <c r="CD73" s="135"/>
      <c r="CE73" s="134"/>
      <c r="CF73" s="137"/>
      <c r="CG73" s="134"/>
      <c r="CH73" s="134"/>
      <c r="CI73" s="135"/>
      <c r="CJ73" s="135"/>
      <c r="CK73" s="134"/>
      <c r="CL73" s="137"/>
      <c r="CM73" s="134"/>
      <c r="CN73" s="134"/>
      <c r="CO73" s="135"/>
      <c r="CP73" s="135"/>
      <c r="CQ73" s="134"/>
      <c r="CR73" s="137"/>
      <c r="CS73" s="134"/>
      <c r="CT73" s="134"/>
      <c r="CU73" s="135"/>
      <c r="CV73" s="135"/>
      <c r="CW73" s="134"/>
      <c r="CX73" s="137"/>
      <c r="CY73" s="134"/>
      <c r="CZ73" s="134"/>
      <c r="DA73" s="135"/>
      <c r="DB73" s="135"/>
      <c r="DC73" s="134"/>
      <c r="DD73" s="137"/>
      <c r="DE73" s="134"/>
      <c r="DF73" s="134"/>
      <c r="DG73" s="135"/>
      <c r="DH73" s="135"/>
      <c r="DI73" s="134"/>
      <c r="DJ73" s="137"/>
      <c r="DK73" s="134">
        <v>6214</v>
      </c>
      <c r="DL73" s="134">
        <v>6214</v>
      </c>
      <c r="DM73" s="135">
        <f t="shared" si="26"/>
        <v>0.97124101281650521</v>
      </c>
      <c r="DN73" s="135">
        <f t="shared" si="27"/>
        <v>0.97124101281650521</v>
      </c>
      <c r="DO73" s="134">
        <f>'бюджет округа (района)'!BH64+'бюджеты поселений'!BH64</f>
        <v>0</v>
      </c>
      <c r="DP73" s="137">
        <f>'бюджет округа (района)'!BH64</f>
        <v>0</v>
      </c>
      <c r="DQ73" s="134">
        <f>'бюджет округа (района)'!BI64+'бюджеты поселений'!BI64</f>
        <v>0</v>
      </c>
      <c r="DR73" s="137">
        <f>'бюджет округа (района)'!BI64</f>
        <v>0</v>
      </c>
      <c r="DS73" s="134">
        <v>15368</v>
      </c>
      <c r="DT73" s="137">
        <v>15368</v>
      </c>
      <c r="DU73" s="135">
        <f>IF($BA$10=0,1,DS73/$BA73)</f>
        <v>1</v>
      </c>
      <c r="DV73" s="135">
        <f>IF($BA$10=0,1,DT73/$BB73)</f>
        <v>1</v>
      </c>
      <c r="DW73" s="135">
        <f t="shared" si="104"/>
        <v>1.0444474649993203</v>
      </c>
      <c r="DX73" s="197">
        <f t="shared" si="110"/>
        <v>1.0444474649993203</v>
      </c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340" t="s">
        <v>50</v>
      </c>
      <c r="B74" s="279"/>
      <c r="C74" s="248">
        <f t="shared" ref="C74:AH74" si="111">C10-C55</f>
        <v>-20846</v>
      </c>
      <c r="D74" s="248">
        <f t="shared" si="111"/>
        <v>6340</v>
      </c>
      <c r="E74" s="248">
        <f t="shared" si="111"/>
        <v>7125</v>
      </c>
      <c r="F74" s="248">
        <f t="shared" si="111"/>
        <v>829</v>
      </c>
      <c r="G74" s="248">
        <f t="shared" si="111"/>
        <v>13617</v>
      </c>
      <c r="H74" s="248">
        <f t="shared" si="111"/>
        <v>-2284</v>
      </c>
      <c r="I74" s="248">
        <f t="shared" si="111"/>
        <v>0</v>
      </c>
      <c r="J74" s="248">
        <f t="shared" si="111"/>
        <v>0</v>
      </c>
      <c r="K74" s="248">
        <f t="shared" si="111"/>
        <v>0</v>
      </c>
      <c r="L74" s="248">
        <f t="shared" si="111"/>
        <v>0</v>
      </c>
      <c r="M74" s="248">
        <f t="shared" si="111"/>
        <v>0</v>
      </c>
      <c r="N74" s="248">
        <f t="shared" si="111"/>
        <v>0</v>
      </c>
      <c r="O74" s="248">
        <f t="shared" si="111"/>
        <v>0</v>
      </c>
      <c r="P74" s="248">
        <f t="shared" si="111"/>
        <v>0</v>
      </c>
      <c r="Q74" s="248">
        <f t="shared" si="111"/>
        <v>0</v>
      </c>
      <c r="R74" s="248">
        <f t="shared" si="111"/>
        <v>0</v>
      </c>
      <c r="S74" s="248">
        <f t="shared" si="111"/>
        <v>0</v>
      </c>
      <c r="T74" s="248">
        <f t="shared" si="111"/>
        <v>0</v>
      </c>
      <c r="U74" s="248">
        <f t="shared" si="111"/>
        <v>0</v>
      </c>
      <c r="V74" s="248">
        <f t="shared" si="111"/>
        <v>0</v>
      </c>
      <c r="W74" s="248">
        <f t="shared" si="111"/>
        <v>0</v>
      </c>
      <c r="X74" s="248">
        <f t="shared" si="111"/>
        <v>0</v>
      </c>
      <c r="Y74" s="248">
        <f t="shared" si="111"/>
        <v>0</v>
      </c>
      <c r="Z74" s="248">
        <f t="shared" si="111"/>
        <v>0</v>
      </c>
      <c r="AA74" s="248">
        <f t="shared" si="111"/>
        <v>0</v>
      </c>
      <c r="AB74" s="248">
        <f t="shared" si="111"/>
        <v>0</v>
      </c>
      <c r="AC74" s="248">
        <f t="shared" si="111"/>
        <v>0</v>
      </c>
      <c r="AD74" s="248">
        <f t="shared" si="111"/>
        <v>0</v>
      </c>
      <c r="AE74" s="248">
        <f t="shared" si="111"/>
        <v>0</v>
      </c>
      <c r="AF74" s="248">
        <f t="shared" si="111"/>
        <v>0</v>
      </c>
      <c r="AG74" s="248">
        <f t="shared" si="111"/>
        <v>0</v>
      </c>
      <c r="AH74" s="248">
        <f t="shared" si="111"/>
        <v>0</v>
      </c>
      <c r="AI74" s="248">
        <f t="shared" ref="AI74:AZ74" si="112">AI10-AI55</f>
        <v>0</v>
      </c>
      <c r="AJ74" s="248">
        <f t="shared" si="112"/>
        <v>0</v>
      </c>
      <c r="AK74" s="248">
        <f t="shared" si="112"/>
        <v>0</v>
      </c>
      <c r="AL74" s="248">
        <f t="shared" si="112"/>
        <v>0</v>
      </c>
      <c r="AM74" s="248">
        <f t="shared" si="112"/>
        <v>0</v>
      </c>
      <c r="AN74" s="248">
        <f t="shared" si="112"/>
        <v>0</v>
      </c>
      <c r="AO74" s="248">
        <f t="shared" si="112"/>
        <v>0</v>
      </c>
      <c r="AP74" s="248">
        <f t="shared" si="112"/>
        <v>0</v>
      </c>
      <c r="AQ74" s="248">
        <f t="shared" si="112"/>
        <v>0</v>
      </c>
      <c r="AR74" s="248">
        <f t="shared" si="112"/>
        <v>0</v>
      </c>
      <c r="AS74" s="248">
        <f t="shared" si="112"/>
        <v>0</v>
      </c>
      <c r="AT74" s="248">
        <f t="shared" si="112"/>
        <v>0</v>
      </c>
      <c r="AU74" s="248">
        <f t="shared" si="112"/>
        <v>0</v>
      </c>
      <c r="AV74" s="248">
        <f t="shared" si="112"/>
        <v>0</v>
      </c>
      <c r="AW74" s="248">
        <f t="shared" si="112"/>
        <v>12425</v>
      </c>
      <c r="AX74" s="248">
        <f t="shared" si="112"/>
        <v>11504</v>
      </c>
      <c r="AY74" s="248">
        <f t="shared" si="112"/>
        <v>0</v>
      </c>
      <c r="AZ74" s="248">
        <f t="shared" si="112"/>
        <v>0</v>
      </c>
      <c r="BA74" s="248">
        <f>BA10-BA55+8641</f>
        <v>-35890</v>
      </c>
      <c r="BB74" s="248">
        <f>BB10-BB55+1962</f>
        <v>-16575</v>
      </c>
      <c r="BC74" s="143" t="s">
        <v>51</v>
      </c>
      <c r="BD74" s="143" t="s">
        <v>51</v>
      </c>
      <c r="BE74" s="248">
        <f t="shared" ref="BE74:BJ74" si="113">BE10-BE55</f>
        <v>0</v>
      </c>
      <c r="BF74" s="248">
        <f t="shared" si="113"/>
        <v>0</v>
      </c>
      <c r="BG74" s="248">
        <f t="shared" si="113"/>
        <v>0</v>
      </c>
      <c r="BH74" s="248">
        <f t="shared" si="113"/>
        <v>0</v>
      </c>
      <c r="BI74" s="248">
        <f t="shared" si="113"/>
        <v>0</v>
      </c>
      <c r="BJ74" s="248">
        <f t="shared" si="113"/>
        <v>0</v>
      </c>
      <c r="BK74" s="143" t="s">
        <v>51</v>
      </c>
      <c r="BL74" s="143" t="s">
        <v>51</v>
      </c>
      <c r="BM74" s="248">
        <f>BM10-BM55</f>
        <v>0</v>
      </c>
      <c r="BN74" s="248">
        <f>BN10-BN55</f>
        <v>0</v>
      </c>
      <c r="BO74" s="248">
        <f>BO10-BO55</f>
        <v>0</v>
      </c>
      <c r="BP74" s="248">
        <f>BP10-BP55</f>
        <v>0</v>
      </c>
      <c r="BQ74" s="143" t="s">
        <v>51</v>
      </c>
      <c r="BR74" s="143" t="s">
        <v>51</v>
      </c>
      <c r="BS74" s="248">
        <f>BS10-BS55</f>
        <v>0</v>
      </c>
      <c r="BT74" s="248">
        <f>BT10-BT55</f>
        <v>0</v>
      </c>
      <c r="BU74" s="248">
        <f>BU10-BU55</f>
        <v>0</v>
      </c>
      <c r="BV74" s="248">
        <f>BV10-BV55</f>
        <v>0</v>
      </c>
      <c r="BW74" s="143" t="s">
        <v>51</v>
      </c>
      <c r="BX74" s="143" t="s">
        <v>51</v>
      </c>
      <c r="BY74" s="248">
        <f>BY10-BY55</f>
        <v>0</v>
      </c>
      <c r="BZ74" s="248">
        <f>BZ10-BZ55</f>
        <v>0</v>
      </c>
      <c r="CA74" s="248">
        <f>CA10-CA55</f>
        <v>0</v>
      </c>
      <c r="CB74" s="248">
        <f>CB10-CB55</f>
        <v>0</v>
      </c>
      <c r="CC74" s="143" t="s">
        <v>51</v>
      </c>
      <c r="CD74" s="143" t="s">
        <v>51</v>
      </c>
      <c r="CE74" s="248">
        <f>CE10-CE55</f>
        <v>0</v>
      </c>
      <c r="CF74" s="248">
        <f>CF10-CF55</f>
        <v>0</v>
      </c>
      <c r="CG74" s="248">
        <f>CG10-CG55</f>
        <v>0</v>
      </c>
      <c r="CH74" s="248">
        <f>CH10-CH55</f>
        <v>0</v>
      </c>
      <c r="CI74" s="143" t="s">
        <v>51</v>
      </c>
      <c r="CJ74" s="143" t="s">
        <v>51</v>
      </c>
      <c r="CK74" s="248">
        <f>CK10-CK55</f>
        <v>0</v>
      </c>
      <c r="CL74" s="248">
        <f>CL10-CL55</f>
        <v>0</v>
      </c>
      <c r="CM74" s="248">
        <f>CM10-CM55</f>
        <v>0</v>
      </c>
      <c r="CN74" s="248">
        <f>CN10-CN55</f>
        <v>0</v>
      </c>
      <c r="CO74" s="143" t="s">
        <v>51</v>
      </c>
      <c r="CP74" s="143" t="s">
        <v>51</v>
      </c>
      <c r="CQ74" s="248">
        <f>CQ10-CQ55</f>
        <v>0</v>
      </c>
      <c r="CR74" s="248">
        <f>CR10-CR55</f>
        <v>0</v>
      </c>
      <c r="CS74" s="248">
        <f>CS10-CS55</f>
        <v>0</v>
      </c>
      <c r="CT74" s="248">
        <f>CT10-CT55</f>
        <v>0</v>
      </c>
      <c r="CU74" s="143" t="s">
        <v>51</v>
      </c>
      <c r="CV74" s="143" t="s">
        <v>51</v>
      </c>
      <c r="CW74" s="248">
        <f>CW10-CW55</f>
        <v>0</v>
      </c>
      <c r="CX74" s="248">
        <f>CX10-CX55</f>
        <v>0</v>
      </c>
      <c r="CY74" s="248">
        <f>CY10-CY55</f>
        <v>0</v>
      </c>
      <c r="CZ74" s="248">
        <f>CZ10-CZ55</f>
        <v>0</v>
      </c>
      <c r="DA74" s="143" t="s">
        <v>51</v>
      </c>
      <c r="DB74" s="143" t="s">
        <v>51</v>
      </c>
      <c r="DC74" s="248">
        <f>DC10-DC55</f>
        <v>0</v>
      </c>
      <c r="DD74" s="248">
        <f>DD10-DD55</f>
        <v>0</v>
      </c>
      <c r="DE74" s="248">
        <f>DE10-DE55</f>
        <v>0</v>
      </c>
      <c r="DF74" s="248">
        <f>DF10-DF55</f>
        <v>0</v>
      </c>
      <c r="DG74" s="143" t="s">
        <v>51</v>
      </c>
      <c r="DH74" s="143" t="s">
        <v>51</v>
      </c>
      <c r="DI74" s="248">
        <f>DI10-DI55</f>
        <v>0</v>
      </c>
      <c r="DJ74" s="248">
        <f>DJ10-DJ55</f>
        <v>0</v>
      </c>
      <c r="DK74" s="248">
        <f>DK10-DK55</f>
        <v>-4368</v>
      </c>
      <c r="DL74" s="248">
        <f>DL10-DL55</f>
        <v>2468</v>
      </c>
      <c r="DM74" s="143" t="s">
        <v>51</v>
      </c>
      <c r="DN74" s="143" t="s">
        <v>51</v>
      </c>
      <c r="DO74" s="248" t="e">
        <f t="shared" ref="DO74:DT74" si="114">DO10-DO55</f>
        <v>#REF!</v>
      </c>
      <c r="DP74" s="248" t="e">
        <f t="shared" si="114"/>
        <v>#REF!</v>
      </c>
      <c r="DQ74" s="248" t="e">
        <f t="shared" si="114"/>
        <v>#REF!</v>
      </c>
      <c r="DR74" s="248" t="e">
        <f t="shared" si="114"/>
        <v>#REF!</v>
      </c>
      <c r="DS74" s="248">
        <f>DS10-DS55</f>
        <v>-50300</v>
      </c>
      <c r="DT74" s="248">
        <f t="shared" si="114"/>
        <v>-22910</v>
      </c>
      <c r="DU74" s="143" t="s">
        <v>51</v>
      </c>
      <c r="DV74" s="143" t="s">
        <v>51</v>
      </c>
      <c r="DW74" s="234" t="s">
        <v>51</v>
      </c>
      <c r="DX74" s="198" t="s">
        <v>51</v>
      </c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350" t="s">
        <v>52</v>
      </c>
      <c r="B75" s="28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44" t="s">
        <v>51</v>
      </c>
      <c r="DN75" s="144" t="s">
        <v>51</v>
      </c>
      <c r="DO75" s="133" t="e">
        <f>IF(DO74&gt;0,"-",-DO74/(DO12-DO14))</f>
        <v>#REF!</v>
      </c>
      <c r="DP75" s="133" t="e">
        <f>IF(DP74&gt;0,"-",-DP74/(DP12-DP14))</f>
        <v>#REF!</v>
      </c>
      <c r="DQ75" s="133">
        <v>0</v>
      </c>
      <c r="DR75" s="133">
        <v>0</v>
      </c>
      <c r="DS75" s="133"/>
      <c r="DT75" s="133"/>
      <c r="DU75" s="144" t="s">
        <v>51</v>
      </c>
      <c r="DV75" s="144" t="s">
        <v>51</v>
      </c>
      <c r="DW75" s="233" t="s">
        <v>51</v>
      </c>
      <c r="DX75" s="199" t="s">
        <v>51</v>
      </c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26.25" customHeight="1">
      <c r="A76" s="358" t="s">
        <v>127</v>
      </c>
      <c r="B76" s="306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144"/>
      <c r="BD76" s="144"/>
      <c r="BE76" s="232"/>
      <c r="BF76" s="232"/>
      <c r="BG76" s="232"/>
      <c r="BH76" s="232"/>
      <c r="BI76" s="232"/>
      <c r="BJ76" s="232"/>
      <c r="BK76" s="144"/>
      <c r="BL76" s="144"/>
      <c r="BM76" s="232"/>
      <c r="BN76" s="232"/>
      <c r="BO76" s="232"/>
      <c r="BP76" s="232"/>
      <c r="BQ76" s="144"/>
      <c r="BR76" s="144"/>
      <c r="BS76" s="232"/>
      <c r="BT76" s="232"/>
      <c r="BU76" s="232"/>
      <c r="BV76" s="232"/>
      <c r="BW76" s="144"/>
      <c r="BX76" s="144"/>
      <c r="BY76" s="232"/>
      <c r="BZ76" s="232"/>
      <c r="CA76" s="232"/>
      <c r="CB76" s="232"/>
      <c r="CC76" s="144"/>
      <c r="CD76" s="144"/>
      <c r="CE76" s="232"/>
      <c r="CF76" s="232"/>
      <c r="CG76" s="232"/>
      <c r="CH76" s="232"/>
      <c r="CI76" s="144"/>
      <c r="CJ76" s="144"/>
      <c r="CK76" s="232"/>
      <c r="CL76" s="232"/>
      <c r="CM76" s="232"/>
      <c r="CN76" s="232"/>
      <c r="CO76" s="144"/>
      <c r="CP76" s="144"/>
      <c r="CQ76" s="232"/>
      <c r="CR76" s="232"/>
      <c r="CS76" s="232"/>
      <c r="CT76" s="232"/>
      <c r="CU76" s="144"/>
      <c r="CV76" s="144"/>
      <c r="CW76" s="232"/>
      <c r="CX76" s="232"/>
      <c r="CY76" s="232"/>
      <c r="CZ76" s="232"/>
      <c r="DA76" s="144"/>
      <c r="DB76" s="144"/>
      <c r="DC76" s="232"/>
      <c r="DD76" s="232"/>
      <c r="DE76" s="232"/>
      <c r="DF76" s="232"/>
      <c r="DG76" s="144"/>
      <c r="DH76" s="144"/>
      <c r="DI76" s="232"/>
      <c r="DJ76" s="232"/>
      <c r="DK76" s="232"/>
      <c r="DL76" s="232"/>
      <c r="DM76" s="144" t="s">
        <v>51</v>
      </c>
      <c r="DN76" s="144" t="s">
        <v>51</v>
      </c>
      <c r="DO76" s="232" t="e">
        <f>IF(OR(DO12-DO14=0,DO74&gt;=0),"-",IF(AND(DO78&lt;=0,DO87&lt;=0),(-DO74)/(DO12-DO14),IF(AND(DO87&gt;0,DO78&lt;=0),(-DO74-DO87)/(DO12-DO14),IF(AND(DO87&lt;=0,DO78&gt;0),(-DO74-DO78)/(DO12-DO14),(-DO74-DO78-DO87)/(DO12-DO14)))))</f>
        <v>#REF!</v>
      </c>
      <c r="DP76" s="232" t="e">
        <f>IF(OR(DP12-DP14=0,DP74&gt;=0),"-",IF(AND(DP78&lt;=0,DP87&lt;=0),(-DP74)/(DP12-DP14),IF(AND(DP87&gt;0,DP78&lt;=0),(-DP74-DP87)/(DP12-DP14),IF(AND(DP87&lt;=0,DP78&gt;0),(-DP74-DP78)/(DP12-DP14),(-DP74-DP78-DP87)/(DP12-DP14)))))</f>
        <v>#REF!</v>
      </c>
      <c r="DQ76" s="232" t="e">
        <f>IF(OR(DQ12-DQ14=0,DQ74&gt;=0),"-",IF(AND(DQ78&lt;=0,DQ87&lt;=0),(-DQ74)/(DQ12-DQ14),IF(AND(DQ87&gt;0,DQ78&lt;=0),(-DQ74-DQ87)/(DQ12-DQ14),IF(AND(DQ87&lt;=0,DQ78&gt;0),(-DQ74-DQ78)/(DQ12-DQ14),(-DQ74-DQ78-DQ87)/(DQ12-DQ14)))))</f>
        <v>#REF!</v>
      </c>
      <c r="DR76" s="232" t="e">
        <f>IF(OR(DR12-DR14=0,DR74&gt;=0),"-",IF(AND(DR78&lt;=0,DR87&lt;=0),(-DR74)/(DR12-DR14),IF(AND(DR87&gt;0,DR78&lt;=0),(-DR74-DR87)/(DR12-DR14),IF(AND(DR87&lt;=0,DR78&gt;0),(-DR74-DR78)/(DR12-DR14),(-DR74-DR78-DR87)/(DR12-DR14)))))</f>
        <v>#REF!</v>
      </c>
      <c r="DS76" s="232"/>
      <c r="DT76" s="232"/>
      <c r="DU76" s="144" t="s">
        <v>51</v>
      </c>
      <c r="DV76" s="144" t="s">
        <v>51</v>
      </c>
      <c r="DW76" s="233" t="s">
        <v>51</v>
      </c>
      <c r="DX76" s="199" t="s">
        <v>51</v>
      </c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340" t="s">
        <v>53</v>
      </c>
      <c r="B77" s="279"/>
      <c r="C77" s="248">
        <f t="shared" ref="C77:D77" si="115">C78+C81+C84+C87</f>
        <v>20846</v>
      </c>
      <c r="D77" s="248">
        <f t="shared" si="115"/>
        <v>-6340</v>
      </c>
      <c r="E77" s="248">
        <f t="shared" ref="E77:F77" si="116">E78+E81+E84+E87</f>
        <v>-7125</v>
      </c>
      <c r="F77" s="248">
        <f t="shared" si="116"/>
        <v>-829</v>
      </c>
      <c r="G77" s="248">
        <f>G78+G81+G84+G87</f>
        <v>-13617</v>
      </c>
      <c r="H77" s="248">
        <f t="shared" ref="H77:N77" si="117">H78+H81+H84+H87</f>
        <v>2284</v>
      </c>
      <c r="I77" s="248">
        <f t="shared" ref="I77" si="118">I78+I81+I84+I87</f>
        <v>0</v>
      </c>
      <c r="J77" s="248">
        <f t="shared" ref="J77" si="119">J78+J81+J84+J87</f>
        <v>0</v>
      </c>
      <c r="K77" s="248">
        <f t="shared" ref="K77" si="120">K78+K81+K84+K87</f>
        <v>0</v>
      </c>
      <c r="L77" s="248">
        <f t="shared" ref="L77" si="121">L78+L81+L84+L87</f>
        <v>0</v>
      </c>
      <c r="M77" s="248">
        <f t="shared" si="117"/>
        <v>0</v>
      </c>
      <c r="N77" s="248">
        <f t="shared" si="117"/>
        <v>0</v>
      </c>
      <c r="O77" s="248">
        <f t="shared" ref="O77" si="122">O78+O81+O84+O87</f>
        <v>0</v>
      </c>
      <c r="P77" s="248">
        <f t="shared" ref="P77" si="123">P78+P81+P84+P87</f>
        <v>0</v>
      </c>
      <c r="Q77" s="248">
        <f>Q78+Q81+Q84+Q87</f>
        <v>0</v>
      </c>
      <c r="R77" s="248">
        <f t="shared" ref="R77" si="124">R78+R81+R84+R87</f>
        <v>0</v>
      </c>
      <c r="S77" s="248">
        <f t="shared" ref="S77" si="125">S78+S81+S84+S87</f>
        <v>0</v>
      </c>
      <c r="T77" s="248">
        <f t="shared" ref="T77" si="126">T78+T81+T84+T87</f>
        <v>0</v>
      </c>
      <c r="U77" s="248">
        <f>U78+U81+U84+U87</f>
        <v>0</v>
      </c>
      <c r="V77" s="248">
        <f t="shared" ref="V77" si="127">V78+V81+V84+V87</f>
        <v>0</v>
      </c>
      <c r="W77" s="248">
        <f t="shared" ref="W77" si="128">W78+W81+W84+W87</f>
        <v>0</v>
      </c>
      <c r="X77" s="248">
        <f t="shared" ref="X77" si="129">X78+X81+X84+X87</f>
        <v>0</v>
      </c>
      <c r="Y77" s="248">
        <f>Y78+Y81+Y84+Y87</f>
        <v>0</v>
      </c>
      <c r="Z77" s="248">
        <f t="shared" ref="Z77" si="130">Z78+Z81+Z84+Z87</f>
        <v>0</v>
      </c>
      <c r="AA77" s="248">
        <f t="shared" ref="AA77" si="131">AA78+AA81+AA84+AA87</f>
        <v>0</v>
      </c>
      <c r="AB77" s="248">
        <f t="shared" ref="AB77" si="132">AB78+AB81+AB84+AB87</f>
        <v>0</v>
      </c>
      <c r="AC77" s="248">
        <f>AC78+AC81+AC84+AC87</f>
        <v>0</v>
      </c>
      <c r="AD77" s="248">
        <f t="shared" ref="AD77" si="133">AD78+AD81+AD84+AD87</f>
        <v>0</v>
      </c>
      <c r="AE77" s="248">
        <f t="shared" ref="AE77" si="134">AE78+AE81+AE84+AE87</f>
        <v>0</v>
      </c>
      <c r="AF77" s="248">
        <f t="shared" ref="AF77" si="135">AF78+AF81+AF84+AF87</f>
        <v>0</v>
      </c>
      <c r="AG77" s="248">
        <f>AG78+AG81+AG84+AG87</f>
        <v>0</v>
      </c>
      <c r="AH77" s="248">
        <f t="shared" ref="AH77" si="136">AH78+AH81+AH84+AH87</f>
        <v>0</v>
      </c>
      <c r="AI77" s="248">
        <f t="shared" ref="AI77" si="137">AI78+AI81+AI84+AI87</f>
        <v>0</v>
      </c>
      <c r="AJ77" s="248">
        <f t="shared" ref="AJ77" si="138">AJ78+AJ81+AJ84+AJ87</f>
        <v>0</v>
      </c>
      <c r="AK77" s="248">
        <f>AK78+AK81+AK84+AK87</f>
        <v>0</v>
      </c>
      <c r="AL77" s="248">
        <f t="shared" ref="AL77" si="139">AL78+AL81+AL84+AL87</f>
        <v>0</v>
      </c>
      <c r="AM77" s="248">
        <f t="shared" ref="AM77" si="140">AM78+AM81+AM84+AM87</f>
        <v>0</v>
      </c>
      <c r="AN77" s="248">
        <f t="shared" ref="AN77" si="141">AN78+AN81+AN84+AN87</f>
        <v>0</v>
      </c>
      <c r="AO77" s="248">
        <f>AO78+AO81+AO84+AO87</f>
        <v>0</v>
      </c>
      <c r="AP77" s="248">
        <f t="shared" ref="AP77" si="142">AP78+AP81+AP84+AP87</f>
        <v>0</v>
      </c>
      <c r="AQ77" s="248">
        <f t="shared" ref="AQ77" si="143">AQ78+AQ81+AQ84+AQ87</f>
        <v>0</v>
      </c>
      <c r="AR77" s="248">
        <f t="shared" ref="AR77" si="144">AR78+AR81+AR84+AR87</f>
        <v>0</v>
      </c>
      <c r="AS77" s="248">
        <f>AS78+AS81+AS84+AS87</f>
        <v>0</v>
      </c>
      <c r="AT77" s="248">
        <f t="shared" ref="AT77" si="145">AT78+AT81+AT84+AT87</f>
        <v>0</v>
      </c>
      <c r="AU77" s="248">
        <f t="shared" ref="AU77" si="146">AU78+AU81+AU84+AU87</f>
        <v>0</v>
      </c>
      <c r="AV77" s="248">
        <f t="shared" ref="AV77" si="147">AV78+AV81+AV84+AV87</f>
        <v>0</v>
      </c>
      <c r="AW77" s="259">
        <f>AW78+AW81+AW84+AW87</f>
        <v>-12425</v>
      </c>
      <c r="AX77" s="259">
        <f t="shared" ref="AX77" si="148">AX78+AX81+AX84+AX87</f>
        <v>-11504</v>
      </c>
      <c r="AY77" s="259">
        <f t="shared" ref="AY77" si="149">AY78+AY81+AY84+AY87</f>
        <v>0</v>
      </c>
      <c r="AZ77" s="259">
        <f t="shared" ref="AZ77" si="150">AZ78+AZ81+AZ84+AZ87</f>
        <v>0</v>
      </c>
      <c r="BA77" s="259">
        <f t="shared" ref="BA77" si="151">BA78+BA81+BA84+BA87</f>
        <v>35890</v>
      </c>
      <c r="BB77" s="259">
        <f t="shared" ref="BB77" si="152">BB78+BB81+BB84+BB87</f>
        <v>16575</v>
      </c>
      <c r="BC77" s="143" t="s">
        <v>51</v>
      </c>
      <c r="BD77" s="143" t="s">
        <v>51</v>
      </c>
      <c r="BE77" s="259">
        <f t="shared" ref="BE77" si="153">BE78+BE81+BE84+BE87</f>
        <v>0</v>
      </c>
      <c r="BF77" s="259">
        <f t="shared" ref="BF77" si="154">BF78+BF81+BF84+BF87</f>
        <v>0</v>
      </c>
      <c r="BG77" s="259">
        <f t="shared" ref="BG77" si="155">BG78+BG81+BG84+BG87</f>
        <v>0</v>
      </c>
      <c r="BH77" s="259">
        <f t="shared" ref="BH77" si="156">BH78+BH81+BH84+BH87</f>
        <v>0</v>
      </c>
      <c r="BI77" s="259">
        <f t="shared" ref="BI77:DL77" si="157">BI78+BI81+BI84+BI87</f>
        <v>0</v>
      </c>
      <c r="BJ77" s="259">
        <f t="shared" si="157"/>
        <v>0</v>
      </c>
      <c r="BK77" s="143" t="s">
        <v>51</v>
      </c>
      <c r="BL77" s="143" t="s">
        <v>51</v>
      </c>
      <c r="BM77" s="259">
        <f t="shared" ref="BM77" si="158">BM78+BM81+BM84+BM87</f>
        <v>0</v>
      </c>
      <c r="BN77" s="259">
        <f t="shared" ref="BN77" si="159">BN78+BN81+BN84+BN87</f>
        <v>0</v>
      </c>
      <c r="BO77" s="259">
        <f t="shared" si="157"/>
        <v>0</v>
      </c>
      <c r="BP77" s="259">
        <f t="shared" si="157"/>
        <v>0</v>
      </c>
      <c r="BQ77" s="143" t="s">
        <v>51</v>
      </c>
      <c r="BR77" s="143" t="s">
        <v>51</v>
      </c>
      <c r="BS77" s="259">
        <f t="shared" ref="BS77" si="160">BS78+BS81+BS84+BS87</f>
        <v>0</v>
      </c>
      <c r="BT77" s="259">
        <f t="shared" ref="BT77" si="161">BT78+BT81+BT84+BT87</f>
        <v>0</v>
      </c>
      <c r="BU77" s="259">
        <f t="shared" si="157"/>
        <v>0</v>
      </c>
      <c r="BV77" s="259">
        <f t="shared" si="157"/>
        <v>0</v>
      </c>
      <c r="BW77" s="143" t="s">
        <v>51</v>
      </c>
      <c r="BX77" s="143" t="s">
        <v>51</v>
      </c>
      <c r="BY77" s="259">
        <f t="shared" ref="BY77" si="162">BY78+BY81+BY84+BY87</f>
        <v>0</v>
      </c>
      <c r="BZ77" s="259">
        <f t="shared" ref="BZ77" si="163">BZ78+BZ81+BZ84+BZ87</f>
        <v>0</v>
      </c>
      <c r="CA77" s="259">
        <f t="shared" si="157"/>
        <v>0</v>
      </c>
      <c r="CB77" s="259">
        <f t="shared" si="157"/>
        <v>0</v>
      </c>
      <c r="CC77" s="143" t="s">
        <v>51</v>
      </c>
      <c r="CD77" s="143" t="s">
        <v>51</v>
      </c>
      <c r="CE77" s="259">
        <f t="shared" ref="CE77" si="164">CE78+CE81+CE84+CE87</f>
        <v>0</v>
      </c>
      <c r="CF77" s="259">
        <f t="shared" ref="CF77" si="165">CF78+CF81+CF84+CF87</f>
        <v>0</v>
      </c>
      <c r="CG77" s="259">
        <f t="shared" si="157"/>
        <v>0</v>
      </c>
      <c r="CH77" s="259">
        <f t="shared" si="157"/>
        <v>0</v>
      </c>
      <c r="CI77" s="143" t="s">
        <v>51</v>
      </c>
      <c r="CJ77" s="143" t="s">
        <v>51</v>
      </c>
      <c r="CK77" s="259">
        <f t="shared" ref="CK77" si="166">CK78+CK81+CK84+CK87</f>
        <v>0</v>
      </c>
      <c r="CL77" s="259">
        <f t="shared" ref="CL77" si="167">CL78+CL81+CL84+CL87</f>
        <v>0</v>
      </c>
      <c r="CM77" s="259">
        <f t="shared" si="157"/>
        <v>0</v>
      </c>
      <c r="CN77" s="259">
        <f t="shared" si="157"/>
        <v>0</v>
      </c>
      <c r="CO77" s="143" t="s">
        <v>51</v>
      </c>
      <c r="CP77" s="143" t="s">
        <v>51</v>
      </c>
      <c r="CQ77" s="259">
        <f t="shared" ref="CQ77" si="168">CQ78+CQ81+CQ84+CQ87</f>
        <v>0</v>
      </c>
      <c r="CR77" s="259">
        <f t="shared" ref="CR77" si="169">CR78+CR81+CR84+CR87</f>
        <v>0</v>
      </c>
      <c r="CS77" s="259">
        <f t="shared" si="157"/>
        <v>0</v>
      </c>
      <c r="CT77" s="259">
        <f t="shared" si="157"/>
        <v>0</v>
      </c>
      <c r="CU77" s="143" t="s">
        <v>51</v>
      </c>
      <c r="CV77" s="143" t="s">
        <v>51</v>
      </c>
      <c r="CW77" s="259">
        <f t="shared" ref="CW77" si="170">CW78+CW81+CW84+CW87</f>
        <v>0</v>
      </c>
      <c r="CX77" s="259">
        <f t="shared" ref="CX77" si="171">CX78+CX81+CX84+CX87</f>
        <v>0</v>
      </c>
      <c r="CY77" s="259">
        <f t="shared" si="157"/>
        <v>0</v>
      </c>
      <c r="CZ77" s="259">
        <f t="shared" si="157"/>
        <v>0</v>
      </c>
      <c r="DA77" s="143" t="s">
        <v>51</v>
      </c>
      <c r="DB77" s="143" t="s">
        <v>51</v>
      </c>
      <c r="DC77" s="259">
        <f t="shared" ref="DC77" si="172">DC78+DC81+DC84+DC87</f>
        <v>0</v>
      </c>
      <c r="DD77" s="259">
        <f t="shared" ref="DD77" si="173">DD78+DD81+DD84+DD87</f>
        <v>0</v>
      </c>
      <c r="DE77" s="259">
        <f t="shared" si="157"/>
        <v>0</v>
      </c>
      <c r="DF77" s="259">
        <f t="shared" si="157"/>
        <v>0</v>
      </c>
      <c r="DG77" s="143" t="s">
        <v>51</v>
      </c>
      <c r="DH77" s="143" t="s">
        <v>51</v>
      </c>
      <c r="DI77" s="259">
        <f t="shared" ref="DI77" si="174">DI78+DI81+DI84+DI87</f>
        <v>0</v>
      </c>
      <c r="DJ77" s="259">
        <f t="shared" ref="DJ77" si="175">DJ78+DJ81+DJ84+DJ87</f>
        <v>0</v>
      </c>
      <c r="DK77" s="259">
        <f t="shared" si="157"/>
        <v>4368</v>
      </c>
      <c r="DL77" s="259">
        <f t="shared" si="157"/>
        <v>-2468</v>
      </c>
      <c r="DM77" s="143" t="s">
        <v>51</v>
      </c>
      <c r="DN77" s="143" t="s">
        <v>51</v>
      </c>
      <c r="DO77" s="248" t="e">
        <f t="shared" ref="DO77" si="176">DO78+DO81+DO84+DO87</f>
        <v>#REF!</v>
      </c>
      <c r="DP77" s="248" t="e">
        <f t="shared" ref="DP77" si="177">DP78+DP81+DP84+DP87</f>
        <v>#REF!</v>
      </c>
      <c r="DQ77" s="248" t="e">
        <f t="shared" ref="DQ77" si="178">DQ78+DQ81+DQ84+DQ87</f>
        <v>#REF!</v>
      </c>
      <c r="DR77" s="248" t="e">
        <f t="shared" ref="DR77" si="179">DR78+DR81+DR84+DR87</f>
        <v>#REF!</v>
      </c>
      <c r="DS77" s="248">
        <f t="shared" ref="DS77" si="180">DS78+DS81+DS84+DS87</f>
        <v>35890</v>
      </c>
      <c r="DT77" s="248">
        <f t="shared" ref="DT77" si="181">DT78+DT81+DT84+DT87</f>
        <v>16575</v>
      </c>
      <c r="DU77" s="143" t="s">
        <v>51</v>
      </c>
      <c r="DV77" s="143" t="s">
        <v>51</v>
      </c>
      <c r="DW77" s="234" t="s">
        <v>51</v>
      </c>
      <c r="DX77" s="198" t="s">
        <v>51</v>
      </c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35.25" customHeight="1">
      <c r="A78" s="354" t="s">
        <v>54</v>
      </c>
      <c r="B78" s="300"/>
      <c r="C78" s="148">
        <f t="shared" ref="C78:D78" si="182">C79-C80</f>
        <v>-18995</v>
      </c>
      <c r="D78" s="148">
        <f t="shared" si="182"/>
        <v>-18995</v>
      </c>
      <c r="E78" s="148">
        <f>E79-E80</f>
        <v>-17174</v>
      </c>
      <c r="F78" s="148">
        <f t="shared" ref="F78:H78" si="183">F79-F80</f>
        <v>-17174</v>
      </c>
      <c r="G78" s="148">
        <f t="shared" si="183"/>
        <v>-2793</v>
      </c>
      <c r="H78" s="148">
        <f t="shared" si="183"/>
        <v>-2793</v>
      </c>
      <c r="I78" s="148">
        <f t="shared" ref="I78:L78" si="184">I79-I80</f>
        <v>0</v>
      </c>
      <c r="J78" s="148">
        <f t="shared" si="184"/>
        <v>0</v>
      </c>
      <c r="K78" s="148">
        <f t="shared" si="184"/>
        <v>0</v>
      </c>
      <c r="L78" s="148">
        <f t="shared" si="184"/>
        <v>0</v>
      </c>
      <c r="M78" s="148">
        <f t="shared" ref="M78:R78" si="185">M79-M80</f>
        <v>0</v>
      </c>
      <c r="N78" s="148">
        <f t="shared" si="185"/>
        <v>0</v>
      </c>
      <c r="O78" s="148">
        <f t="shared" ref="O78:P78" si="186">O79-O80</f>
        <v>0</v>
      </c>
      <c r="P78" s="148">
        <f t="shared" si="186"/>
        <v>0</v>
      </c>
      <c r="Q78" s="148">
        <f t="shared" si="185"/>
        <v>0</v>
      </c>
      <c r="R78" s="148">
        <f t="shared" si="185"/>
        <v>0</v>
      </c>
      <c r="S78" s="148">
        <f t="shared" ref="S78:T78" si="187">S79-S80</f>
        <v>0</v>
      </c>
      <c r="T78" s="148">
        <f t="shared" si="187"/>
        <v>0</v>
      </c>
      <c r="U78" s="148">
        <f t="shared" ref="U78:X78" si="188">U79-U80</f>
        <v>0</v>
      </c>
      <c r="V78" s="148">
        <f t="shared" si="188"/>
        <v>0</v>
      </c>
      <c r="W78" s="148">
        <f t="shared" si="188"/>
        <v>0</v>
      </c>
      <c r="X78" s="148">
        <f t="shared" si="188"/>
        <v>0</v>
      </c>
      <c r="Y78" s="148">
        <f t="shared" ref="Y78:AB78" si="189">Y79-Y80</f>
        <v>0</v>
      </c>
      <c r="Z78" s="148">
        <f t="shared" si="189"/>
        <v>0</v>
      </c>
      <c r="AA78" s="148">
        <f t="shared" si="189"/>
        <v>0</v>
      </c>
      <c r="AB78" s="148">
        <f t="shared" si="189"/>
        <v>0</v>
      </c>
      <c r="AC78" s="148">
        <f t="shared" ref="AC78:AF78" si="190">AC79-AC80</f>
        <v>0</v>
      </c>
      <c r="AD78" s="148">
        <f t="shared" si="190"/>
        <v>0</v>
      </c>
      <c r="AE78" s="148">
        <f t="shared" si="190"/>
        <v>0</v>
      </c>
      <c r="AF78" s="148">
        <f t="shared" si="190"/>
        <v>0</v>
      </c>
      <c r="AG78" s="148">
        <f t="shared" ref="AG78:AJ78" si="191">AG79-AG80</f>
        <v>0</v>
      </c>
      <c r="AH78" s="148">
        <f t="shared" si="191"/>
        <v>0</v>
      </c>
      <c r="AI78" s="148">
        <f t="shared" si="191"/>
        <v>0</v>
      </c>
      <c r="AJ78" s="148">
        <f t="shared" si="191"/>
        <v>0</v>
      </c>
      <c r="AK78" s="148">
        <f t="shared" ref="AK78:AN78" si="192">AK79-AK80</f>
        <v>0</v>
      </c>
      <c r="AL78" s="148">
        <f t="shared" si="192"/>
        <v>0</v>
      </c>
      <c r="AM78" s="148">
        <f t="shared" si="192"/>
        <v>0</v>
      </c>
      <c r="AN78" s="148">
        <f t="shared" si="192"/>
        <v>0</v>
      </c>
      <c r="AO78" s="148">
        <f t="shared" ref="AO78:AR78" si="193">AO79-AO80</f>
        <v>0</v>
      </c>
      <c r="AP78" s="148">
        <f t="shared" si="193"/>
        <v>0</v>
      </c>
      <c r="AQ78" s="148">
        <f t="shared" si="193"/>
        <v>0</v>
      </c>
      <c r="AR78" s="148">
        <f t="shared" si="193"/>
        <v>0</v>
      </c>
      <c r="AS78" s="148">
        <f t="shared" ref="AS78:AV78" si="194">AS79-AS80</f>
        <v>0</v>
      </c>
      <c r="AT78" s="148">
        <f t="shared" si="194"/>
        <v>0</v>
      </c>
      <c r="AU78" s="148">
        <f t="shared" si="194"/>
        <v>0</v>
      </c>
      <c r="AV78" s="148">
        <f t="shared" si="194"/>
        <v>0</v>
      </c>
      <c r="AW78" s="148">
        <f t="shared" ref="AW78:BB78" si="195">AW79-AW80</f>
        <v>-6015</v>
      </c>
      <c r="AX78" s="148">
        <f t="shared" si="195"/>
        <v>-6015</v>
      </c>
      <c r="AY78" s="148">
        <f t="shared" si="195"/>
        <v>0</v>
      </c>
      <c r="AZ78" s="148">
        <f t="shared" si="195"/>
        <v>0</v>
      </c>
      <c r="BA78" s="148">
        <f t="shared" si="195"/>
        <v>0</v>
      </c>
      <c r="BB78" s="148">
        <f t="shared" si="195"/>
        <v>0</v>
      </c>
      <c r="BC78" s="133">
        <f t="shared" ref="BC78" si="196">IF(G78=0,1,BA78/G78-1)</f>
        <v>-1</v>
      </c>
      <c r="BD78" s="133">
        <f t="shared" ref="BD78" si="197">IF(H78=0,1,BB78/H78-1)</f>
        <v>-1</v>
      </c>
      <c r="BE78" s="148">
        <f t="shared" ref="BE78:BH78" si="198">BE79-BE80</f>
        <v>0</v>
      </c>
      <c r="BF78" s="148">
        <f t="shared" si="198"/>
        <v>0</v>
      </c>
      <c r="BG78" s="148">
        <f t="shared" si="198"/>
        <v>0</v>
      </c>
      <c r="BH78" s="148">
        <f t="shared" si="198"/>
        <v>0</v>
      </c>
      <c r="BI78" s="148">
        <f t="shared" ref="BI78:DL78" si="199">BI79-BI80</f>
        <v>0</v>
      </c>
      <c r="BJ78" s="148">
        <f t="shared" si="199"/>
        <v>0</v>
      </c>
      <c r="BK78" s="133">
        <f t="shared" ref="BK78:BK87" si="200">IF(M78=0,1,BI78/M78-1)</f>
        <v>1</v>
      </c>
      <c r="BL78" s="133">
        <f t="shared" ref="BL78:BL87" si="201">IF(N78=0,1,BJ78/N78-1)</f>
        <v>1</v>
      </c>
      <c r="BM78" s="148">
        <f t="shared" ref="BM78:BN78" si="202">BM79-BM80</f>
        <v>0</v>
      </c>
      <c r="BN78" s="148">
        <f t="shared" si="202"/>
        <v>0</v>
      </c>
      <c r="BO78" s="148">
        <f t="shared" si="199"/>
        <v>0</v>
      </c>
      <c r="BP78" s="148">
        <f t="shared" si="199"/>
        <v>0</v>
      </c>
      <c r="BQ78" s="133">
        <f t="shared" ref="BQ78:BQ87" si="203">IF(Q78=0,1,BO78/Q78-1)</f>
        <v>1</v>
      </c>
      <c r="BR78" s="133">
        <f t="shared" ref="BR78:BR87" si="204">IF(R78=0,1,BP78/R78-1)</f>
        <v>1</v>
      </c>
      <c r="BS78" s="148">
        <f t="shared" ref="BS78:BT78" si="205">BS79-BS80</f>
        <v>0</v>
      </c>
      <c r="BT78" s="148">
        <f t="shared" si="205"/>
        <v>0</v>
      </c>
      <c r="BU78" s="148">
        <f t="shared" si="199"/>
        <v>0</v>
      </c>
      <c r="BV78" s="148">
        <f t="shared" si="199"/>
        <v>0</v>
      </c>
      <c r="BW78" s="133">
        <f t="shared" ref="BW78:BW87" si="206">IF(U78=0,1,BU78/U78-1)</f>
        <v>1</v>
      </c>
      <c r="BX78" s="133">
        <f t="shared" ref="BX78:BX87" si="207">IF(V78=0,1,BV78/V78-1)</f>
        <v>1</v>
      </c>
      <c r="BY78" s="148">
        <f t="shared" ref="BY78:BZ78" si="208">BY79-BY80</f>
        <v>0</v>
      </c>
      <c r="BZ78" s="148">
        <f t="shared" si="208"/>
        <v>0</v>
      </c>
      <c r="CA78" s="148">
        <f t="shared" si="199"/>
        <v>0</v>
      </c>
      <c r="CB78" s="148">
        <f t="shared" si="199"/>
        <v>0</v>
      </c>
      <c r="CC78" s="133">
        <f t="shared" ref="CC78:CC87" si="209">IF(Y78=0,1,CA78/Y78-1)</f>
        <v>1</v>
      </c>
      <c r="CD78" s="133">
        <f t="shared" ref="CD78:CD87" si="210">IF(Z78=0,1,CB78/Z78-1)</f>
        <v>1</v>
      </c>
      <c r="CE78" s="148">
        <f t="shared" ref="CE78:CF78" si="211">CE79-CE80</f>
        <v>0</v>
      </c>
      <c r="CF78" s="148">
        <f t="shared" si="211"/>
        <v>0</v>
      </c>
      <c r="CG78" s="148">
        <f t="shared" si="199"/>
        <v>0</v>
      </c>
      <c r="CH78" s="148">
        <f t="shared" si="199"/>
        <v>0</v>
      </c>
      <c r="CI78" s="133">
        <f t="shared" ref="CI78:CI87" si="212">IF(AC78=0,1,CG78/AC78-1)</f>
        <v>1</v>
      </c>
      <c r="CJ78" s="133">
        <f t="shared" ref="CJ78:CJ87" si="213">IF(AD78=0,1,CH78/AD78-1)</f>
        <v>1</v>
      </c>
      <c r="CK78" s="148">
        <f t="shared" ref="CK78:CL78" si="214">CK79-CK80</f>
        <v>0</v>
      </c>
      <c r="CL78" s="148">
        <f t="shared" si="214"/>
        <v>0</v>
      </c>
      <c r="CM78" s="148">
        <f t="shared" si="199"/>
        <v>0</v>
      </c>
      <c r="CN78" s="148">
        <f t="shared" si="199"/>
        <v>0</v>
      </c>
      <c r="CO78" s="133">
        <f t="shared" ref="CO78:CO87" si="215">IF(AG78=0,1,CM78/AG78-1)</f>
        <v>1</v>
      </c>
      <c r="CP78" s="133">
        <f t="shared" ref="CP78:CP87" si="216">IF(AH78=0,1,CN78/AH78-1)</f>
        <v>1</v>
      </c>
      <c r="CQ78" s="148">
        <f t="shared" ref="CQ78:CR78" si="217">CQ79-CQ80</f>
        <v>0</v>
      </c>
      <c r="CR78" s="148">
        <f t="shared" si="217"/>
        <v>0</v>
      </c>
      <c r="CS78" s="148">
        <f t="shared" si="199"/>
        <v>0</v>
      </c>
      <c r="CT78" s="148">
        <f t="shared" si="199"/>
        <v>0</v>
      </c>
      <c r="CU78" s="133">
        <f t="shared" ref="CU78:CU87" si="218">IF(AK78=0,1,CS78/AK78-1)</f>
        <v>1</v>
      </c>
      <c r="CV78" s="133">
        <f t="shared" ref="CV78:CV87" si="219">IF(AL78=0,1,CT78/AL78-1)</f>
        <v>1</v>
      </c>
      <c r="CW78" s="148">
        <f t="shared" ref="CW78:CX78" si="220">CW79-CW80</f>
        <v>0</v>
      </c>
      <c r="CX78" s="148">
        <f t="shared" si="220"/>
        <v>0</v>
      </c>
      <c r="CY78" s="148">
        <f t="shared" si="199"/>
        <v>0</v>
      </c>
      <c r="CZ78" s="148">
        <f t="shared" si="199"/>
        <v>0</v>
      </c>
      <c r="DA78" s="133">
        <f t="shared" ref="DA78:DA87" si="221">IF(AO78=0,1,CY78/AO78-1)</f>
        <v>1</v>
      </c>
      <c r="DB78" s="133">
        <f t="shared" ref="DB78:DB87" si="222">IF(AP78=0,1,CZ78/AP78-1)</f>
        <v>1</v>
      </c>
      <c r="DC78" s="148">
        <f t="shared" ref="DC78:DD78" si="223">DC79-DC80</f>
        <v>0</v>
      </c>
      <c r="DD78" s="148">
        <f t="shared" si="223"/>
        <v>0</v>
      </c>
      <c r="DE78" s="148">
        <f t="shared" si="199"/>
        <v>0</v>
      </c>
      <c r="DF78" s="148">
        <f t="shared" si="199"/>
        <v>0</v>
      </c>
      <c r="DG78" s="133">
        <f t="shared" ref="DG78:DG87" si="224">IF(AS78=0,1,DE78/AS78-1)</f>
        <v>1</v>
      </c>
      <c r="DH78" s="133">
        <f t="shared" ref="DH78:DH87" si="225">IF(AT78=0,1,DF78/AT78-1)</f>
        <v>1</v>
      </c>
      <c r="DI78" s="148">
        <f t="shared" ref="DI78:DJ78" si="226">DI79-DI80</f>
        <v>0</v>
      </c>
      <c r="DJ78" s="148">
        <f t="shared" si="226"/>
        <v>0</v>
      </c>
      <c r="DK78" s="148">
        <f t="shared" si="199"/>
        <v>0</v>
      </c>
      <c r="DL78" s="148">
        <f t="shared" si="199"/>
        <v>0</v>
      </c>
      <c r="DM78" s="133">
        <f t="shared" ref="DM78" si="227">IF(AW78=0,1,DK78/AW78)</f>
        <v>0</v>
      </c>
      <c r="DN78" s="133">
        <f t="shared" ref="DN78" si="228">IF(AX78=0,1,DL78/AX78)</f>
        <v>0</v>
      </c>
      <c r="DO78" s="148">
        <f t="shared" ref="DO78:DT78" si="229">DO79-DO80</f>
        <v>0</v>
      </c>
      <c r="DP78" s="148">
        <f t="shared" si="229"/>
        <v>0</v>
      </c>
      <c r="DQ78" s="148">
        <f t="shared" si="229"/>
        <v>0</v>
      </c>
      <c r="DR78" s="148">
        <f t="shared" si="229"/>
        <v>0</v>
      </c>
      <c r="DS78" s="148">
        <f t="shared" si="229"/>
        <v>14769</v>
      </c>
      <c r="DT78" s="148">
        <f t="shared" si="229"/>
        <v>17969</v>
      </c>
      <c r="DU78" s="133" t="e">
        <f>IF($BA$10=0,1,DS78/$BA78)</f>
        <v>#DIV/0!</v>
      </c>
      <c r="DV78" s="133" t="e">
        <f>IF($BA$10=0,1,DT78/$BB78)</f>
        <v>#DIV/0!</v>
      </c>
      <c r="DW78" s="133">
        <f t="shared" ref="DW78:DW87" si="230">IF($G78=0,1,DS78/$G78)</f>
        <v>-5.2878625134264228</v>
      </c>
      <c r="DX78" s="254">
        <f t="shared" ref="DX78:DX87" si="231">IF($G78=0,1,DT78/$H78)</f>
        <v>-6.4335839598997495</v>
      </c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352" t="s">
        <v>144</v>
      </c>
      <c r="B79" s="298"/>
      <c r="C79" s="134"/>
      <c r="D79" s="137"/>
      <c r="E79" s="134"/>
      <c r="F79" s="137"/>
      <c r="G79" s="137">
        <v>5407</v>
      </c>
      <c r="H79" s="137">
        <v>5407</v>
      </c>
      <c r="I79" s="134"/>
      <c r="J79" s="137"/>
      <c r="K79" s="134"/>
      <c r="L79" s="137"/>
      <c r="M79" s="137"/>
      <c r="N79" s="137"/>
      <c r="O79" s="134"/>
      <c r="P79" s="137"/>
      <c r="Q79" s="137"/>
      <c r="R79" s="137"/>
      <c r="S79" s="134"/>
      <c r="T79" s="137"/>
      <c r="U79" s="137"/>
      <c r="V79" s="137"/>
      <c r="W79" s="134"/>
      <c r="X79" s="137"/>
      <c r="Y79" s="137"/>
      <c r="Z79" s="137"/>
      <c r="AA79" s="134"/>
      <c r="AB79" s="137"/>
      <c r="AC79" s="137"/>
      <c r="AD79" s="137"/>
      <c r="AE79" s="134"/>
      <c r="AF79" s="137"/>
      <c r="AG79" s="137"/>
      <c r="AH79" s="137"/>
      <c r="AI79" s="134"/>
      <c r="AJ79" s="137"/>
      <c r="AK79" s="137"/>
      <c r="AL79" s="137"/>
      <c r="AM79" s="134"/>
      <c r="AN79" s="137"/>
      <c r="AO79" s="137"/>
      <c r="AP79" s="137"/>
      <c r="AQ79" s="134"/>
      <c r="AR79" s="137"/>
      <c r="AS79" s="137"/>
      <c r="AT79" s="137"/>
      <c r="AU79" s="134"/>
      <c r="AV79" s="137"/>
      <c r="AW79" s="137">
        <v>0</v>
      </c>
      <c r="AX79" s="137">
        <v>0</v>
      </c>
      <c r="AY79" s="134"/>
      <c r="AZ79" s="137"/>
      <c r="BA79" s="134">
        <v>0</v>
      </c>
      <c r="BB79" s="137">
        <v>0</v>
      </c>
      <c r="BC79" s="135"/>
      <c r="BD79" s="135"/>
      <c r="BE79" s="134"/>
      <c r="BF79" s="137"/>
      <c r="BG79" s="134"/>
      <c r="BH79" s="137"/>
      <c r="BI79" s="137"/>
      <c r="BJ79" s="137"/>
      <c r="BK79" s="135"/>
      <c r="BL79" s="135"/>
      <c r="BM79" s="134"/>
      <c r="BN79" s="137"/>
      <c r="BO79" s="137"/>
      <c r="BP79" s="137"/>
      <c r="BQ79" s="135"/>
      <c r="BR79" s="135"/>
      <c r="BS79" s="134"/>
      <c r="BT79" s="137"/>
      <c r="BU79" s="137"/>
      <c r="BV79" s="137"/>
      <c r="BW79" s="135"/>
      <c r="BX79" s="135"/>
      <c r="BY79" s="134"/>
      <c r="BZ79" s="137"/>
      <c r="CA79" s="137"/>
      <c r="CB79" s="137"/>
      <c r="CC79" s="135"/>
      <c r="CD79" s="135"/>
      <c r="CE79" s="134"/>
      <c r="CF79" s="137"/>
      <c r="CG79" s="137"/>
      <c r="CH79" s="137"/>
      <c r="CI79" s="135"/>
      <c r="CJ79" s="135"/>
      <c r="CK79" s="134"/>
      <c r="CL79" s="137"/>
      <c r="CM79" s="137"/>
      <c r="CN79" s="137"/>
      <c r="CO79" s="135"/>
      <c r="CP79" s="135"/>
      <c r="CQ79" s="134"/>
      <c r="CR79" s="137"/>
      <c r="CS79" s="137"/>
      <c r="CT79" s="137"/>
      <c r="CU79" s="135"/>
      <c r="CV79" s="135"/>
      <c r="CW79" s="134"/>
      <c r="CX79" s="137"/>
      <c r="CY79" s="137"/>
      <c r="CZ79" s="137"/>
      <c r="DA79" s="135"/>
      <c r="DB79" s="135"/>
      <c r="DC79" s="134"/>
      <c r="DD79" s="137"/>
      <c r="DE79" s="137"/>
      <c r="DF79" s="137"/>
      <c r="DG79" s="135"/>
      <c r="DH79" s="135"/>
      <c r="DI79" s="134"/>
      <c r="DJ79" s="137"/>
      <c r="DK79" s="137">
        <v>0</v>
      </c>
      <c r="DL79" s="137">
        <v>0</v>
      </c>
      <c r="DM79" s="135">
        <f>IF(AW79=0,1,DK79/AW79)</f>
        <v>1</v>
      </c>
      <c r="DN79" s="135">
        <f t="shared" ref="DN79:DN87" si="232">IF(AX79=0,1,DL79/AX79)</f>
        <v>1</v>
      </c>
      <c r="DO79" s="134">
        <f>'бюджет округа (района)'!BH79+'бюджеты поселений'!BH79</f>
        <v>0</v>
      </c>
      <c r="DP79" s="137">
        <f>'бюджет округа (района)'!BH79</f>
        <v>0</v>
      </c>
      <c r="DQ79" s="134">
        <f>'бюджет округа (района)'!BI79+'бюджеты поселений'!BI79</f>
        <v>0</v>
      </c>
      <c r="DR79" s="137">
        <f>'бюджет округа (района)'!BI79</f>
        <v>0</v>
      </c>
      <c r="DS79" s="134">
        <v>17969</v>
      </c>
      <c r="DT79" s="137">
        <v>17969</v>
      </c>
      <c r="DU79" s="230" t="s">
        <v>34</v>
      </c>
      <c r="DV79" s="230" t="s">
        <v>34</v>
      </c>
      <c r="DW79" s="135">
        <f t="shared" si="230"/>
        <v>3.3232846310338449</v>
      </c>
      <c r="DX79" s="197">
        <f t="shared" si="231"/>
        <v>3.3232846310338449</v>
      </c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352" t="s">
        <v>145</v>
      </c>
      <c r="B80" s="298"/>
      <c r="C80" s="134">
        <v>18995</v>
      </c>
      <c r="D80" s="137">
        <v>18995</v>
      </c>
      <c r="E80" s="134">
        <v>17174</v>
      </c>
      <c r="F80" s="137">
        <v>17174</v>
      </c>
      <c r="G80" s="137">
        <v>8200</v>
      </c>
      <c r="H80" s="137">
        <v>8200</v>
      </c>
      <c r="I80" s="134"/>
      <c r="J80" s="137"/>
      <c r="K80" s="134"/>
      <c r="L80" s="137"/>
      <c r="M80" s="137"/>
      <c r="N80" s="137"/>
      <c r="O80" s="134"/>
      <c r="P80" s="137"/>
      <c r="Q80" s="137"/>
      <c r="R80" s="137"/>
      <c r="S80" s="134"/>
      <c r="T80" s="137"/>
      <c r="U80" s="137"/>
      <c r="V80" s="137"/>
      <c r="W80" s="134"/>
      <c r="X80" s="137"/>
      <c r="Y80" s="137"/>
      <c r="Z80" s="137"/>
      <c r="AA80" s="134"/>
      <c r="AB80" s="137"/>
      <c r="AC80" s="137"/>
      <c r="AD80" s="137"/>
      <c r="AE80" s="134"/>
      <c r="AF80" s="137"/>
      <c r="AG80" s="137"/>
      <c r="AH80" s="137"/>
      <c r="AI80" s="134"/>
      <c r="AJ80" s="137"/>
      <c r="AK80" s="137"/>
      <c r="AL80" s="137"/>
      <c r="AM80" s="134"/>
      <c r="AN80" s="137"/>
      <c r="AO80" s="137"/>
      <c r="AP80" s="137"/>
      <c r="AQ80" s="134"/>
      <c r="AR80" s="137"/>
      <c r="AS80" s="137"/>
      <c r="AT80" s="137"/>
      <c r="AU80" s="134"/>
      <c r="AV80" s="137"/>
      <c r="AW80" s="134">
        <v>6015</v>
      </c>
      <c r="AX80" s="137">
        <v>6015</v>
      </c>
      <c r="AY80" s="134"/>
      <c r="AZ80" s="137"/>
      <c r="BA80" s="134">
        <v>0</v>
      </c>
      <c r="BB80" s="137">
        <v>0</v>
      </c>
      <c r="BC80" s="135"/>
      <c r="BD80" s="135"/>
      <c r="BE80" s="134"/>
      <c r="BF80" s="137"/>
      <c r="BG80" s="134"/>
      <c r="BH80" s="137"/>
      <c r="BI80" s="137"/>
      <c r="BJ80" s="137"/>
      <c r="BK80" s="135"/>
      <c r="BL80" s="135"/>
      <c r="BM80" s="134"/>
      <c r="BN80" s="137"/>
      <c r="BO80" s="137"/>
      <c r="BP80" s="137"/>
      <c r="BQ80" s="135"/>
      <c r="BR80" s="135"/>
      <c r="BS80" s="134"/>
      <c r="BT80" s="137"/>
      <c r="BU80" s="137"/>
      <c r="BV80" s="137"/>
      <c r="BW80" s="135"/>
      <c r="BX80" s="135"/>
      <c r="BY80" s="134"/>
      <c r="BZ80" s="137"/>
      <c r="CA80" s="137"/>
      <c r="CB80" s="137"/>
      <c r="CC80" s="135"/>
      <c r="CD80" s="135"/>
      <c r="CE80" s="134"/>
      <c r="CF80" s="137"/>
      <c r="CG80" s="137"/>
      <c r="CH80" s="137"/>
      <c r="CI80" s="135"/>
      <c r="CJ80" s="135"/>
      <c r="CK80" s="134"/>
      <c r="CL80" s="137"/>
      <c r="CM80" s="137"/>
      <c r="CN80" s="137"/>
      <c r="CO80" s="135"/>
      <c r="CP80" s="135"/>
      <c r="CQ80" s="134"/>
      <c r="CR80" s="137"/>
      <c r="CS80" s="137"/>
      <c r="CT80" s="137"/>
      <c r="CU80" s="135"/>
      <c r="CV80" s="135"/>
      <c r="CW80" s="134"/>
      <c r="CX80" s="137"/>
      <c r="CY80" s="137"/>
      <c r="CZ80" s="137"/>
      <c r="DA80" s="135"/>
      <c r="DB80" s="135"/>
      <c r="DC80" s="134"/>
      <c r="DD80" s="137"/>
      <c r="DE80" s="137"/>
      <c r="DF80" s="137"/>
      <c r="DG80" s="135"/>
      <c r="DH80" s="135"/>
      <c r="DI80" s="134"/>
      <c r="DJ80" s="137"/>
      <c r="DK80" s="137">
        <v>0</v>
      </c>
      <c r="DL80" s="137">
        <v>0</v>
      </c>
      <c r="DM80" s="135">
        <f t="shared" ref="DM80:DM87" si="233">IF(AW80=0,1,DK80/AW80)</f>
        <v>0</v>
      </c>
      <c r="DN80" s="135">
        <f t="shared" si="232"/>
        <v>0</v>
      </c>
      <c r="DO80" s="134">
        <f>'бюджет округа (района)'!BH80+'бюджеты поселений'!BH80</f>
        <v>0</v>
      </c>
      <c r="DP80" s="137">
        <f>'бюджет округа (района)'!BH80</f>
        <v>0</v>
      </c>
      <c r="DQ80" s="134">
        <f>'бюджет округа (района)'!BI80+'бюджеты поселений'!BI80</f>
        <v>0</v>
      </c>
      <c r="DR80" s="137">
        <f>'бюджет округа (района)'!BI80</f>
        <v>0</v>
      </c>
      <c r="DS80" s="134">
        <v>3200</v>
      </c>
      <c r="DT80" s="137">
        <v>0</v>
      </c>
      <c r="DU80" s="135" t="e">
        <f>IF($BA$10=0,1,DS80/$BA80)</f>
        <v>#DIV/0!</v>
      </c>
      <c r="DV80" s="135" t="e">
        <f>IF($BA$10=0,1,DT80/$BB80)</f>
        <v>#DIV/0!</v>
      </c>
      <c r="DW80" s="135">
        <f t="shared" si="230"/>
        <v>0.3902439024390244</v>
      </c>
      <c r="DX80" s="197">
        <f t="shared" si="231"/>
        <v>0</v>
      </c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354" t="s">
        <v>57</v>
      </c>
      <c r="B81" s="300"/>
      <c r="C81" s="148">
        <f>C82-C83</f>
        <v>10200</v>
      </c>
      <c r="D81" s="148">
        <f t="shared" ref="D81:H81" si="234">D82-D83</f>
        <v>10000</v>
      </c>
      <c r="E81" s="148">
        <f t="shared" si="234"/>
        <v>15000</v>
      </c>
      <c r="F81" s="148">
        <f t="shared" si="234"/>
        <v>15000</v>
      </c>
      <c r="G81" s="148">
        <f t="shared" si="234"/>
        <v>4593</v>
      </c>
      <c r="H81" s="148">
        <f t="shared" si="234"/>
        <v>4593</v>
      </c>
      <c r="I81" s="148">
        <f>I82-I83</f>
        <v>0</v>
      </c>
      <c r="J81" s="148">
        <f t="shared" ref="J81" si="235">J82-J83</f>
        <v>0</v>
      </c>
      <c r="K81" s="148">
        <f>K82-K83</f>
        <v>0</v>
      </c>
      <c r="L81" s="148">
        <f t="shared" ref="L81" si="236">L82-L83</f>
        <v>0</v>
      </c>
      <c r="M81" s="148">
        <f t="shared" ref="M81:R81" si="237">M82-M83</f>
        <v>0</v>
      </c>
      <c r="N81" s="148">
        <f t="shared" si="237"/>
        <v>0</v>
      </c>
      <c r="O81" s="148">
        <f>O82-O83</f>
        <v>0</v>
      </c>
      <c r="P81" s="148">
        <f t="shared" ref="P81" si="238">P82-P83</f>
        <v>0</v>
      </c>
      <c r="Q81" s="148">
        <f t="shared" si="237"/>
        <v>0</v>
      </c>
      <c r="R81" s="148">
        <f t="shared" si="237"/>
        <v>0</v>
      </c>
      <c r="S81" s="148">
        <f>S82-S83</f>
        <v>0</v>
      </c>
      <c r="T81" s="148">
        <f t="shared" ref="T81" si="239">T82-T83</f>
        <v>0</v>
      </c>
      <c r="U81" s="148">
        <f t="shared" ref="U81:V81" si="240">U82-U83</f>
        <v>0</v>
      </c>
      <c r="V81" s="148">
        <f t="shared" si="240"/>
        <v>0</v>
      </c>
      <c r="W81" s="148">
        <f>W82-W83</f>
        <v>0</v>
      </c>
      <c r="X81" s="148">
        <f t="shared" ref="X81" si="241">X82-X83</f>
        <v>0</v>
      </c>
      <c r="Y81" s="148">
        <f t="shared" ref="Y81:Z81" si="242">Y82-Y83</f>
        <v>0</v>
      </c>
      <c r="Z81" s="148">
        <f t="shared" si="242"/>
        <v>0</v>
      </c>
      <c r="AA81" s="148">
        <f>AA82-AA83</f>
        <v>0</v>
      </c>
      <c r="AB81" s="148">
        <f t="shared" ref="AB81" si="243">AB82-AB83</f>
        <v>0</v>
      </c>
      <c r="AC81" s="148">
        <f t="shared" ref="AC81:AD81" si="244">AC82-AC83</f>
        <v>0</v>
      </c>
      <c r="AD81" s="148">
        <f t="shared" si="244"/>
        <v>0</v>
      </c>
      <c r="AE81" s="148">
        <f>AE82-AE83</f>
        <v>0</v>
      </c>
      <c r="AF81" s="148">
        <f t="shared" ref="AF81" si="245">AF82-AF83</f>
        <v>0</v>
      </c>
      <c r="AG81" s="148">
        <f t="shared" ref="AG81:AH81" si="246">AG82-AG83</f>
        <v>0</v>
      </c>
      <c r="AH81" s="148">
        <f t="shared" si="246"/>
        <v>0</v>
      </c>
      <c r="AI81" s="148">
        <f>AI82-AI83</f>
        <v>0</v>
      </c>
      <c r="AJ81" s="148">
        <f t="shared" ref="AJ81" si="247">AJ82-AJ83</f>
        <v>0</v>
      </c>
      <c r="AK81" s="148">
        <f t="shared" ref="AK81:AL81" si="248">AK82-AK83</f>
        <v>0</v>
      </c>
      <c r="AL81" s="148">
        <f t="shared" si="248"/>
        <v>0</v>
      </c>
      <c r="AM81" s="148">
        <f>AM82-AM83</f>
        <v>0</v>
      </c>
      <c r="AN81" s="148">
        <f t="shared" ref="AN81" si="249">AN82-AN83</f>
        <v>0</v>
      </c>
      <c r="AO81" s="148">
        <f t="shared" ref="AO81:AP81" si="250">AO82-AO83</f>
        <v>0</v>
      </c>
      <c r="AP81" s="148">
        <f t="shared" si="250"/>
        <v>0</v>
      </c>
      <c r="AQ81" s="148">
        <f>AQ82-AQ83</f>
        <v>0</v>
      </c>
      <c r="AR81" s="148">
        <f t="shared" ref="AR81" si="251">AR82-AR83</f>
        <v>0</v>
      </c>
      <c r="AS81" s="148">
        <f t="shared" ref="AS81:AT81" si="252">AS82-AS83</f>
        <v>0</v>
      </c>
      <c r="AT81" s="148">
        <f t="shared" si="252"/>
        <v>0</v>
      </c>
      <c r="AU81" s="148">
        <f>AU82-AU83</f>
        <v>0</v>
      </c>
      <c r="AV81" s="148">
        <f t="shared" ref="AV81" si="253">AV82-AV83</f>
        <v>0</v>
      </c>
      <c r="AW81" s="148">
        <f t="shared" ref="AW81:AX81" si="254">AW82-AW83</f>
        <v>-5000</v>
      </c>
      <c r="AX81" s="148">
        <f t="shared" si="254"/>
        <v>-5000</v>
      </c>
      <c r="AY81" s="148">
        <f>AY82-AY83</f>
        <v>0</v>
      </c>
      <c r="AZ81" s="148">
        <f t="shared" ref="AZ81" si="255">AZ82-AZ83</f>
        <v>0</v>
      </c>
      <c r="BA81" s="148">
        <f>BA82-BA83</f>
        <v>13376</v>
      </c>
      <c r="BB81" s="148">
        <f t="shared" ref="BB81" si="256">BB82-BB83</f>
        <v>13376</v>
      </c>
      <c r="BC81" s="133">
        <f t="shared" ref="BC81:BC87" si="257">IF(G81=0,1,BA81/G81-1)</f>
        <v>1.9122577835837142</v>
      </c>
      <c r="BD81" s="133">
        <f t="shared" ref="BD81:BD87" si="258">IF(H81=0,1,BB81/H81-1)</f>
        <v>1.9122577835837142</v>
      </c>
      <c r="BE81" s="148">
        <f>BE82-BE83</f>
        <v>0</v>
      </c>
      <c r="BF81" s="148">
        <f t="shared" ref="BF81" si="259">BF82-BF83</f>
        <v>0</v>
      </c>
      <c r="BG81" s="148">
        <f>BG82-BG83</f>
        <v>0</v>
      </c>
      <c r="BH81" s="148">
        <f t="shared" ref="BH81" si="260">BH82-BH83</f>
        <v>0</v>
      </c>
      <c r="BI81" s="148">
        <f t="shared" ref="BI81:DL81" si="261">BI82-BI83</f>
        <v>0</v>
      </c>
      <c r="BJ81" s="148">
        <f t="shared" si="261"/>
        <v>0</v>
      </c>
      <c r="BK81" s="133">
        <f t="shared" si="200"/>
        <v>1</v>
      </c>
      <c r="BL81" s="133">
        <f t="shared" si="201"/>
        <v>1</v>
      </c>
      <c r="BM81" s="148">
        <f>BM82-BM83</f>
        <v>0</v>
      </c>
      <c r="BN81" s="148">
        <f t="shared" ref="BN81" si="262">BN82-BN83</f>
        <v>0</v>
      </c>
      <c r="BO81" s="148">
        <f t="shared" si="261"/>
        <v>0</v>
      </c>
      <c r="BP81" s="148">
        <f t="shared" si="261"/>
        <v>0</v>
      </c>
      <c r="BQ81" s="133">
        <f t="shared" si="203"/>
        <v>1</v>
      </c>
      <c r="BR81" s="133">
        <f t="shared" si="204"/>
        <v>1</v>
      </c>
      <c r="BS81" s="148">
        <f>BS82-BS83</f>
        <v>0</v>
      </c>
      <c r="BT81" s="148">
        <f t="shared" ref="BT81" si="263">BT82-BT83</f>
        <v>0</v>
      </c>
      <c r="BU81" s="148">
        <f t="shared" si="261"/>
        <v>0</v>
      </c>
      <c r="BV81" s="148">
        <f t="shared" si="261"/>
        <v>0</v>
      </c>
      <c r="BW81" s="133">
        <f t="shared" si="206"/>
        <v>1</v>
      </c>
      <c r="BX81" s="133">
        <f t="shared" si="207"/>
        <v>1</v>
      </c>
      <c r="BY81" s="148">
        <f>BY82-BY83</f>
        <v>0</v>
      </c>
      <c r="BZ81" s="148">
        <f t="shared" ref="BZ81" si="264">BZ82-BZ83</f>
        <v>0</v>
      </c>
      <c r="CA81" s="148">
        <f t="shared" si="261"/>
        <v>0</v>
      </c>
      <c r="CB81" s="148">
        <f t="shared" si="261"/>
        <v>0</v>
      </c>
      <c r="CC81" s="133">
        <f t="shared" si="209"/>
        <v>1</v>
      </c>
      <c r="CD81" s="133">
        <f t="shared" si="210"/>
        <v>1</v>
      </c>
      <c r="CE81" s="148">
        <f>CE82-CE83</f>
        <v>0</v>
      </c>
      <c r="CF81" s="148">
        <f t="shared" ref="CF81" si="265">CF82-CF83</f>
        <v>0</v>
      </c>
      <c r="CG81" s="148">
        <f t="shared" si="261"/>
        <v>0</v>
      </c>
      <c r="CH81" s="148">
        <f t="shared" si="261"/>
        <v>0</v>
      </c>
      <c r="CI81" s="133">
        <f t="shared" si="212"/>
        <v>1</v>
      </c>
      <c r="CJ81" s="133">
        <f t="shared" si="213"/>
        <v>1</v>
      </c>
      <c r="CK81" s="148">
        <f>CK82-CK83</f>
        <v>0</v>
      </c>
      <c r="CL81" s="148">
        <f t="shared" ref="CL81" si="266">CL82-CL83</f>
        <v>0</v>
      </c>
      <c r="CM81" s="148">
        <f t="shared" si="261"/>
        <v>0</v>
      </c>
      <c r="CN81" s="148">
        <f t="shared" si="261"/>
        <v>0</v>
      </c>
      <c r="CO81" s="133">
        <f t="shared" si="215"/>
        <v>1</v>
      </c>
      <c r="CP81" s="133">
        <f t="shared" si="216"/>
        <v>1</v>
      </c>
      <c r="CQ81" s="148">
        <f>CQ82-CQ83</f>
        <v>0</v>
      </c>
      <c r="CR81" s="148">
        <f t="shared" ref="CR81" si="267">CR82-CR83</f>
        <v>0</v>
      </c>
      <c r="CS81" s="148">
        <f t="shared" si="261"/>
        <v>0</v>
      </c>
      <c r="CT81" s="148">
        <f t="shared" si="261"/>
        <v>0</v>
      </c>
      <c r="CU81" s="133">
        <f t="shared" si="218"/>
        <v>1</v>
      </c>
      <c r="CV81" s="133">
        <f t="shared" si="219"/>
        <v>1</v>
      </c>
      <c r="CW81" s="148">
        <f>CW82-CW83</f>
        <v>0</v>
      </c>
      <c r="CX81" s="148">
        <f t="shared" ref="CX81" si="268">CX82-CX83</f>
        <v>0</v>
      </c>
      <c r="CY81" s="148">
        <f t="shared" si="261"/>
        <v>0</v>
      </c>
      <c r="CZ81" s="148">
        <f t="shared" si="261"/>
        <v>0</v>
      </c>
      <c r="DA81" s="133">
        <f t="shared" si="221"/>
        <v>1</v>
      </c>
      <c r="DB81" s="133">
        <f t="shared" si="222"/>
        <v>1</v>
      </c>
      <c r="DC81" s="148">
        <f>DC82-DC83</f>
        <v>0</v>
      </c>
      <c r="DD81" s="148">
        <f t="shared" ref="DD81" si="269">DD82-DD83</f>
        <v>0</v>
      </c>
      <c r="DE81" s="148">
        <f t="shared" si="261"/>
        <v>0</v>
      </c>
      <c r="DF81" s="148">
        <f t="shared" si="261"/>
        <v>0</v>
      </c>
      <c r="DG81" s="133">
        <f t="shared" si="224"/>
        <v>1</v>
      </c>
      <c r="DH81" s="133">
        <f t="shared" si="225"/>
        <v>1</v>
      </c>
      <c r="DI81" s="148">
        <f>DI82-DI83</f>
        <v>0</v>
      </c>
      <c r="DJ81" s="148">
        <f t="shared" ref="DJ81" si="270">DJ82-DJ83</f>
        <v>0</v>
      </c>
      <c r="DK81" s="148">
        <f t="shared" si="261"/>
        <v>-2000</v>
      </c>
      <c r="DL81" s="148">
        <f t="shared" si="261"/>
        <v>0</v>
      </c>
      <c r="DM81" s="133">
        <f t="shared" si="233"/>
        <v>0.4</v>
      </c>
      <c r="DN81" s="133">
        <f t="shared" si="232"/>
        <v>0</v>
      </c>
      <c r="DO81" s="148">
        <f>DO82-DO83</f>
        <v>0</v>
      </c>
      <c r="DP81" s="148">
        <f t="shared" ref="DP81" si="271">DP82-DP83</f>
        <v>0</v>
      </c>
      <c r="DQ81" s="148">
        <f>DQ82-DQ83</f>
        <v>0</v>
      </c>
      <c r="DR81" s="148">
        <f t="shared" ref="DR81" si="272">DR82-DR83</f>
        <v>0</v>
      </c>
      <c r="DS81" s="148">
        <f>DS82-DS83</f>
        <v>-1393</v>
      </c>
      <c r="DT81" s="148">
        <f t="shared" ref="DT81" si="273">DT82-DT83</f>
        <v>-4593</v>
      </c>
      <c r="DU81" s="133">
        <f>IF($BA$10=0,1,DS81/$BA81)</f>
        <v>-0.10414174641148326</v>
      </c>
      <c r="DV81" s="133">
        <f>IF($BA$10=0,1,DT81/$BB81)</f>
        <v>-0.34337619617224879</v>
      </c>
      <c r="DW81" s="133">
        <f t="shared" si="230"/>
        <v>-0.30328761158284345</v>
      </c>
      <c r="DX81" s="254">
        <f t="shared" si="231"/>
        <v>-1</v>
      </c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352" t="s">
        <v>144</v>
      </c>
      <c r="B82" s="298"/>
      <c r="C82" s="134">
        <v>15200</v>
      </c>
      <c r="D82" s="137">
        <v>10000</v>
      </c>
      <c r="E82" s="134">
        <v>50000</v>
      </c>
      <c r="F82" s="137">
        <v>50000</v>
      </c>
      <c r="G82" s="137">
        <v>15000</v>
      </c>
      <c r="H82" s="137">
        <v>15000</v>
      </c>
      <c r="I82" s="134"/>
      <c r="J82" s="137"/>
      <c r="K82" s="134"/>
      <c r="L82" s="137"/>
      <c r="M82" s="137"/>
      <c r="N82" s="137"/>
      <c r="O82" s="134"/>
      <c r="P82" s="137"/>
      <c r="Q82" s="137"/>
      <c r="R82" s="137"/>
      <c r="S82" s="134"/>
      <c r="T82" s="137"/>
      <c r="U82" s="137"/>
      <c r="V82" s="137"/>
      <c r="W82" s="134"/>
      <c r="X82" s="137"/>
      <c r="Y82" s="137"/>
      <c r="Z82" s="137"/>
      <c r="AA82" s="134"/>
      <c r="AB82" s="137"/>
      <c r="AC82" s="137"/>
      <c r="AD82" s="137"/>
      <c r="AE82" s="134"/>
      <c r="AF82" s="137"/>
      <c r="AG82" s="137"/>
      <c r="AH82" s="137"/>
      <c r="AI82" s="134"/>
      <c r="AJ82" s="137"/>
      <c r="AK82" s="137"/>
      <c r="AL82" s="137"/>
      <c r="AM82" s="134"/>
      <c r="AN82" s="137"/>
      <c r="AO82" s="137"/>
      <c r="AP82" s="137"/>
      <c r="AQ82" s="134"/>
      <c r="AR82" s="137"/>
      <c r="AS82" s="137"/>
      <c r="AT82" s="137"/>
      <c r="AU82" s="134"/>
      <c r="AV82" s="137"/>
      <c r="AW82" s="134">
        <v>0</v>
      </c>
      <c r="AX82" s="137">
        <v>0</v>
      </c>
      <c r="AY82" s="134"/>
      <c r="AZ82" s="137"/>
      <c r="BA82" s="134">
        <v>23169</v>
      </c>
      <c r="BB82" s="137">
        <v>17969</v>
      </c>
      <c r="BC82" s="135"/>
      <c r="BD82" s="135"/>
      <c r="BE82" s="134"/>
      <c r="BF82" s="137"/>
      <c r="BG82" s="134"/>
      <c r="BH82" s="137"/>
      <c r="BI82" s="137"/>
      <c r="BJ82" s="137"/>
      <c r="BK82" s="135"/>
      <c r="BL82" s="135"/>
      <c r="BM82" s="134"/>
      <c r="BN82" s="137"/>
      <c r="BO82" s="137"/>
      <c r="BP82" s="137"/>
      <c r="BQ82" s="135"/>
      <c r="BR82" s="135"/>
      <c r="BS82" s="134"/>
      <c r="BT82" s="137"/>
      <c r="BU82" s="137"/>
      <c r="BV82" s="137"/>
      <c r="BW82" s="135"/>
      <c r="BX82" s="135"/>
      <c r="BY82" s="134"/>
      <c r="BZ82" s="137"/>
      <c r="CA82" s="137"/>
      <c r="CB82" s="137"/>
      <c r="CC82" s="135"/>
      <c r="CD82" s="135"/>
      <c r="CE82" s="134"/>
      <c r="CF82" s="137"/>
      <c r="CG82" s="137"/>
      <c r="CH82" s="137"/>
      <c r="CI82" s="135"/>
      <c r="CJ82" s="135"/>
      <c r="CK82" s="134"/>
      <c r="CL82" s="137"/>
      <c r="CM82" s="137"/>
      <c r="CN82" s="137"/>
      <c r="CO82" s="135"/>
      <c r="CP82" s="135"/>
      <c r="CQ82" s="134"/>
      <c r="CR82" s="137"/>
      <c r="CS82" s="137"/>
      <c r="CT82" s="137"/>
      <c r="CU82" s="135"/>
      <c r="CV82" s="135"/>
      <c r="CW82" s="134"/>
      <c r="CX82" s="137"/>
      <c r="CY82" s="137"/>
      <c r="CZ82" s="137"/>
      <c r="DA82" s="135"/>
      <c r="DB82" s="135"/>
      <c r="DC82" s="134"/>
      <c r="DD82" s="137"/>
      <c r="DE82" s="137"/>
      <c r="DF82" s="137"/>
      <c r="DG82" s="135"/>
      <c r="DH82" s="135"/>
      <c r="DI82" s="134"/>
      <c r="DJ82" s="137"/>
      <c r="DK82" s="137">
        <v>0</v>
      </c>
      <c r="DL82" s="137">
        <v>0</v>
      </c>
      <c r="DM82" s="135">
        <f t="shared" si="233"/>
        <v>1</v>
      </c>
      <c r="DN82" s="135">
        <f t="shared" si="232"/>
        <v>1</v>
      </c>
      <c r="DO82" s="134">
        <f>'бюджет округа (района)'!BH82+'бюджеты поселений'!BH82</f>
        <v>0</v>
      </c>
      <c r="DP82" s="137">
        <f>'бюджет округа (района)'!BH82</f>
        <v>0</v>
      </c>
      <c r="DQ82" s="134">
        <f>'бюджет округа (района)'!BI82+'бюджеты поселений'!BI82</f>
        <v>0</v>
      </c>
      <c r="DR82" s="137">
        <f>'бюджет округа (района)'!BI82</f>
        <v>0</v>
      </c>
      <c r="DS82" s="134">
        <v>5200</v>
      </c>
      <c r="DT82" s="137">
        <v>0</v>
      </c>
      <c r="DU82" s="135">
        <f>IF($BA$10=0,1,DS82/$BA82)</f>
        <v>0.22443782640597351</v>
      </c>
      <c r="DV82" s="135">
        <f>IF($BA$10=0,1,DT82/$BB82)</f>
        <v>0</v>
      </c>
      <c r="DW82" s="135">
        <f t="shared" si="230"/>
        <v>0.34666666666666668</v>
      </c>
      <c r="DX82" s="197">
        <f t="shared" si="231"/>
        <v>0</v>
      </c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352" t="s">
        <v>146</v>
      </c>
      <c r="B83" s="298"/>
      <c r="C83" s="134">
        <v>5000</v>
      </c>
      <c r="D83" s="137">
        <v>0</v>
      </c>
      <c r="E83" s="134">
        <v>35000</v>
      </c>
      <c r="F83" s="137">
        <v>35000</v>
      </c>
      <c r="G83" s="137">
        <v>10407</v>
      </c>
      <c r="H83" s="137">
        <v>10407</v>
      </c>
      <c r="I83" s="134"/>
      <c r="J83" s="137"/>
      <c r="K83" s="134"/>
      <c r="L83" s="137"/>
      <c r="M83" s="137"/>
      <c r="N83" s="137"/>
      <c r="O83" s="134"/>
      <c r="P83" s="137"/>
      <c r="Q83" s="137"/>
      <c r="R83" s="137"/>
      <c r="S83" s="134"/>
      <c r="T83" s="137"/>
      <c r="U83" s="137"/>
      <c r="V83" s="137"/>
      <c r="W83" s="134"/>
      <c r="X83" s="137"/>
      <c r="Y83" s="137"/>
      <c r="Z83" s="137"/>
      <c r="AA83" s="134"/>
      <c r="AB83" s="137"/>
      <c r="AC83" s="137"/>
      <c r="AD83" s="137"/>
      <c r="AE83" s="134"/>
      <c r="AF83" s="137"/>
      <c r="AG83" s="137"/>
      <c r="AH83" s="137"/>
      <c r="AI83" s="134"/>
      <c r="AJ83" s="137"/>
      <c r="AK83" s="137"/>
      <c r="AL83" s="137"/>
      <c r="AM83" s="134"/>
      <c r="AN83" s="137"/>
      <c r="AO83" s="137"/>
      <c r="AP83" s="137"/>
      <c r="AQ83" s="134"/>
      <c r="AR83" s="137"/>
      <c r="AS83" s="137"/>
      <c r="AT83" s="137"/>
      <c r="AU83" s="134"/>
      <c r="AV83" s="137"/>
      <c r="AW83" s="134">
        <v>5000</v>
      </c>
      <c r="AX83" s="137">
        <v>5000</v>
      </c>
      <c r="AY83" s="134"/>
      <c r="AZ83" s="137"/>
      <c r="BA83" s="134">
        <v>9793</v>
      </c>
      <c r="BB83" s="137">
        <v>4593</v>
      </c>
      <c r="BC83" s="135"/>
      <c r="BD83" s="135"/>
      <c r="BE83" s="134"/>
      <c r="BF83" s="137"/>
      <c r="BG83" s="134"/>
      <c r="BH83" s="137"/>
      <c r="BI83" s="137"/>
      <c r="BJ83" s="137"/>
      <c r="BK83" s="135"/>
      <c r="BL83" s="135"/>
      <c r="BM83" s="134"/>
      <c r="BN83" s="137"/>
      <c r="BO83" s="137"/>
      <c r="BP83" s="137"/>
      <c r="BQ83" s="135"/>
      <c r="BR83" s="135"/>
      <c r="BS83" s="134"/>
      <c r="BT83" s="137"/>
      <c r="BU83" s="137"/>
      <c r="BV83" s="137"/>
      <c r="BW83" s="135"/>
      <c r="BX83" s="135"/>
      <c r="BY83" s="134"/>
      <c r="BZ83" s="137"/>
      <c r="CA83" s="137"/>
      <c r="CB83" s="137"/>
      <c r="CC83" s="135"/>
      <c r="CD83" s="135"/>
      <c r="CE83" s="134"/>
      <c r="CF83" s="137"/>
      <c r="CG83" s="137"/>
      <c r="CH83" s="137"/>
      <c r="CI83" s="135"/>
      <c r="CJ83" s="135"/>
      <c r="CK83" s="134"/>
      <c r="CL83" s="137"/>
      <c r="CM83" s="137"/>
      <c r="CN83" s="137"/>
      <c r="CO83" s="135"/>
      <c r="CP83" s="135"/>
      <c r="CQ83" s="134"/>
      <c r="CR83" s="137"/>
      <c r="CS83" s="137"/>
      <c r="CT83" s="137"/>
      <c r="CU83" s="135"/>
      <c r="CV83" s="135"/>
      <c r="CW83" s="134"/>
      <c r="CX83" s="137"/>
      <c r="CY83" s="137"/>
      <c r="CZ83" s="137"/>
      <c r="DA83" s="135"/>
      <c r="DB83" s="135"/>
      <c r="DC83" s="134"/>
      <c r="DD83" s="137"/>
      <c r="DE83" s="137"/>
      <c r="DF83" s="137"/>
      <c r="DG83" s="135"/>
      <c r="DH83" s="135"/>
      <c r="DI83" s="134"/>
      <c r="DJ83" s="137"/>
      <c r="DK83" s="137">
        <v>2000</v>
      </c>
      <c r="DL83" s="137">
        <v>0</v>
      </c>
      <c r="DM83" s="135">
        <f t="shared" si="233"/>
        <v>0.4</v>
      </c>
      <c r="DN83" s="135">
        <f t="shared" si="232"/>
        <v>0</v>
      </c>
      <c r="DO83" s="134">
        <f>'бюджет округа (района)'!BH83+'бюджеты поселений'!BH83</f>
        <v>0</v>
      </c>
      <c r="DP83" s="137">
        <f>'бюджет округа (района)'!BH83</f>
        <v>0</v>
      </c>
      <c r="DQ83" s="134">
        <f>'бюджет округа (района)'!BI83+'бюджеты поселений'!BI83</f>
        <v>0</v>
      </c>
      <c r="DR83" s="137">
        <f>'бюджет округа (района)'!BI83</f>
        <v>0</v>
      </c>
      <c r="DS83" s="134">
        <v>6593</v>
      </c>
      <c r="DT83" s="137">
        <v>4593</v>
      </c>
      <c r="DU83" s="135">
        <f>IF($BA$10=0,1,DS83/$BA83)</f>
        <v>0.6732359848871643</v>
      </c>
      <c r="DV83" s="135">
        <f>IF($BA$10=0,1,DT83/$BB83)</f>
        <v>1</v>
      </c>
      <c r="DW83" s="135">
        <f t="shared" si="230"/>
        <v>0.63351590275775915</v>
      </c>
      <c r="DX83" s="197">
        <f t="shared" si="231"/>
        <v>0.44133756125684637</v>
      </c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354" t="s">
        <v>58</v>
      </c>
      <c r="B84" s="300"/>
      <c r="C84" s="148">
        <f t="shared" ref="C84:D84" si="274">C85-C86</f>
        <v>0</v>
      </c>
      <c r="D84" s="148">
        <f t="shared" si="274"/>
        <v>2442</v>
      </c>
      <c r="E84" s="148">
        <f t="shared" ref="E84:H84" si="275">E85-E86</f>
        <v>0</v>
      </c>
      <c r="F84" s="148">
        <f t="shared" si="275"/>
        <v>2501</v>
      </c>
      <c r="G84" s="148">
        <f t="shared" si="275"/>
        <v>0</v>
      </c>
      <c r="H84" s="148">
        <f t="shared" si="275"/>
        <v>1783</v>
      </c>
      <c r="I84" s="148">
        <f t="shared" ref="I84:L84" si="276">I85-I86</f>
        <v>0</v>
      </c>
      <c r="J84" s="148">
        <f t="shared" si="276"/>
        <v>0</v>
      </c>
      <c r="K84" s="148">
        <f t="shared" si="276"/>
        <v>0</v>
      </c>
      <c r="L84" s="148">
        <f t="shared" si="276"/>
        <v>0</v>
      </c>
      <c r="M84" s="148">
        <f t="shared" ref="M84:P84" si="277">M85-M86</f>
        <v>0</v>
      </c>
      <c r="N84" s="148">
        <f t="shared" si="277"/>
        <v>0</v>
      </c>
      <c r="O84" s="148">
        <f t="shared" si="277"/>
        <v>0</v>
      </c>
      <c r="P84" s="148">
        <f t="shared" si="277"/>
        <v>0</v>
      </c>
      <c r="Q84" s="148">
        <f t="shared" ref="Q84:T84" si="278">Q85-Q86</f>
        <v>0</v>
      </c>
      <c r="R84" s="148">
        <f t="shared" si="278"/>
        <v>0</v>
      </c>
      <c r="S84" s="148">
        <f t="shared" si="278"/>
        <v>0</v>
      </c>
      <c r="T84" s="148">
        <f t="shared" si="278"/>
        <v>0</v>
      </c>
      <c r="U84" s="148">
        <f t="shared" ref="U84:X84" si="279">U85-U86</f>
        <v>0</v>
      </c>
      <c r="V84" s="148">
        <f t="shared" si="279"/>
        <v>0</v>
      </c>
      <c r="W84" s="148">
        <f t="shared" si="279"/>
        <v>0</v>
      </c>
      <c r="X84" s="148">
        <f t="shared" si="279"/>
        <v>0</v>
      </c>
      <c r="Y84" s="148">
        <f t="shared" ref="Y84:AB84" si="280">Y85-Y86</f>
        <v>0</v>
      </c>
      <c r="Z84" s="148">
        <f t="shared" si="280"/>
        <v>0</v>
      </c>
      <c r="AA84" s="148">
        <f t="shared" si="280"/>
        <v>0</v>
      </c>
      <c r="AB84" s="148">
        <f t="shared" si="280"/>
        <v>0</v>
      </c>
      <c r="AC84" s="148">
        <f t="shared" ref="AC84:AF84" si="281">AC85-AC86</f>
        <v>0</v>
      </c>
      <c r="AD84" s="148">
        <f t="shared" si="281"/>
        <v>0</v>
      </c>
      <c r="AE84" s="148">
        <f t="shared" si="281"/>
        <v>0</v>
      </c>
      <c r="AF84" s="148">
        <f t="shared" si="281"/>
        <v>0</v>
      </c>
      <c r="AG84" s="148">
        <f t="shared" ref="AG84:AJ84" si="282">AG85-AG86</f>
        <v>0</v>
      </c>
      <c r="AH84" s="148">
        <f t="shared" si="282"/>
        <v>0</v>
      </c>
      <c r="AI84" s="148">
        <f t="shared" si="282"/>
        <v>0</v>
      </c>
      <c r="AJ84" s="148">
        <f t="shared" si="282"/>
        <v>0</v>
      </c>
      <c r="AK84" s="148">
        <f t="shared" ref="AK84:AN84" si="283">AK85-AK86</f>
        <v>0</v>
      </c>
      <c r="AL84" s="148">
        <f t="shared" si="283"/>
        <v>0</v>
      </c>
      <c r="AM84" s="148">
        <f t="shared" si="283"/>
        <v>0</v>
      </c>
      <c r="AN84" s="148">
        <f t="shared" si="283"/>
        <v>0</v>
      </c>
      <c r="AO84" s="148">
        <f t="shared" ref="AO84:AR84" si="284">AO85-AO86</f>
        <v>0</v>
      </c>
      <c r="AP84" s="148">
        <f t="shared" si="284"/>
        <v>0</v>
      </c>
      <c r="AQ84" s="148">
        <f t="shared" si="284"/>
        <v>0</v>
      </c>
      <c r="AR84" s="148">
        <f t="shared" si="284"/>
        <v>0</v>
      </c>
      <c r="AS84" s="148">
        <f t="shared" ref="AS84:AX84" si="285">AS85-AS86</f>
        <v>0</v>
      </c>
      <c r="AT84" s="148">
        <f t="shared" si="285"/>
        <v>0</v>
      </c>
      <c r="AU84" s="148">
        <f t="shared" si="285"/>
        <v>0</v>
      </c>
      <c r="AV84" s="148">
        <f t="shared" si="285"/>
        <v>0</v>
      </c>
      <c r="AW84" s="148">
        <f t="shared" si="285"/>
        <v>0</v>
      </c>
      <c r="AX84" s="148">
        <f t="shared" si="285"/>
        <v>1783</v>
      </c>
      <c r="AY84" s="148">
        <f t="shared" ref="AY84:BB84" si="286">AY85-AY86</f>
        <v>0</v>
      </c>
      <c r="AZ84" s="148">
        <f t="shared" si="286"/>
        <v>0</v>
      </c>
      <c r="BA84" s="148">
        <f t="shared" si="286"/>
        <v>0</v>
      </c>
      <c r="BB84" s="148">
        <f t="shared" si="286"/>
        <v>0</v>
      </c>
      <c r="BC84" s="133">
        <f t="shared" si="257"/>
        <v>1</v>
      </c>
      <c r="BD84" s="133">
        <f t="shared" si="258"/>
        <v>-1</v>
      </c>
      <c r="BE84" s="148">
        <f t="shared" ref="BE84:BH84" si="287">BE85-BE86</f>
        <v>0</v>
      </c>
      <c r="BF84" s="148">
        <f t="shared" si="287"/>
        <v>0</v>
      </c>
      <c r="BG84" s="148">
        <f t="shared" si="287"/>
        <v>0</v>
      </c>
      <c r="BH84" s="148">
        <f t="shared" si="287"/>
        <v>0</v>
      </c>
      <c r="BI84" s="148">
        <f t="shared" ref="BI84:DL84" si="288">BI85-BI86</f>
        <v>0</v>
      </c>
      <c r="BJ84" s="148">
        <f t="shared" si="288"/>
        <v>0</v>
      </c>
      <c r="BK84" s="133">
        <f t="shared" si="200"/>
        <v>1</v>
      </c>
      <c r="BL84" s="133">
        <f t="shared" si="201"/>
        <v>1</v>
      </c>
      <c r="BM84" s="148">
        <f t="shared" ref="BM84:BN84" si="289">BM85-BM86</f>
        <v>0</v>
      </c>
      <c r="BN84" s="148">
        <f t="shared" si="289"/>
        <v>0</v>
      </c>
      <c r="BO84" s="148">
        <f t="shared" si="288"/>
        <v>0</v>
      </c>
      <c r="BP84" s="148">
        <f t="shared" si="288"/>
        <v>0</v>
      </c>
      <c r="BQ84" s="133">
        <f t="shared" si="203"/>
        <v>1</v>
      </c>
      <c r="BR84" s="133">
        <f t="shared" si="204"/>
        <v>1</v>
      </c>
      <c r="BS84" s="148">
        <f t="shared" ref="BS84:BT84" si="290">BS85-BS86</f>
        <v>0</v>
      </c>
      <c r="BT84" s="148">
        <f t="shared" si="290"/>
        <v>0</v>
      </c>
      <c r="BU84" s="148">
        <f t="shared" si="288"/>
        <v>0</v>
      </c>
      <c r="BV84" s="148">
        <f t="shared" si="288"/>
        <v>0</v>
      </c>
      <c r="BW84" s="133">
        <f t="shared" si="206"/>
        <v>1</v>
      </c>
      <c r="BX84" s="133">
        <f t="shared" si="207"/>
        <v>1</v>
      </c>
      <c r="BY84" s="148">
        <f t="shared" ref="BY84:BZ84" si="291">BY85-BY86</f>
        <v>0</v>
      </c>
      <c r="BZ84" s="148">
        <f t="shared" si="291"/>
        <v>0</v>
      </c>
      <c r="CA84" s="148">
        <f t="shared" si="288"/>
        <v>0</v>
      </c>
      <c r="CB84" s="148">
        <f t="shared" si="288"/>
        <v>0</v>
      </c>
      <c r="CC84" s="133">
        <f t="shared" si="209"/>
        <v>1</v>
      </c>
      <c r="CD84" s="133">
        <f t="shared" si="210"/>
        <v>1</v>
      </c>
      <c r="CE84" s="148">
        <f t="shared" ref="CE84:CF84" si="292">CE85-CE86</f>
        <v>0</v>
      </c>
      <c r="CF84" s="148">
        <f t="shared" si="292"/>
        <v>0</v>
      </c>
      <c r="CG84" s="148">
        <f t="shared" si="288"/>
        <v>0</v>
      </c>
      <c r="CH84" s="148">
        <f t="shared" si="288"/>
        <v>0</v>
      </c>
      <c r="CI84" s="133">
        <f t="shared" si="212"/>
        <v>1</v>
      </c>
      <c r="CJ84" s="133">
        <f t="shared" si="213"/>
        <v>1</v>
      </c>
      <c r="CK84" s="148">
        <f t="shared" ref="CK84:CL84" si="293">CK85-CK86</f>
        <v>0</v>
      </c>
      <c r="CL84" s="148">
        <f t="shared" si="293"/>
        <v>0</v>
      </c>
      <c r="CM84" s="148">
        <f t="shared" si="288"/>
        <v>0</v>
      </c>
      <c r="CN84" s="148">
        <f t="shared" si="288"/>
        <v>0</v>
      </c>
      <c r="CO84" s="133">
        <f t="shared" si="215"/>
        <v>1</v>
      </c>
      <c r="CP84" s="133">
        <f t="shared" si="216"/>
        <v>1</v>
      </c>
      <c r="CQ84" s="148">
        <f t="shared" ref="CQ84:CR84" si="294">CQ85-CQ86</f>
        <v>0</v>
      </c>
      <c r="CR84" s="148">
        <f t="shared" si="294"/>
        <v>0</v>
      </c>
      <c r="CS84" s="148">
        <f t="shared" si="288"/>
        <v>0</v>
      </c>
      <c r="CT84" s="148">
        <f t="shared" si="288"/>
        <v>0</v>
      </c>
      <c r="CU84" s="133">
        <f t="shared" si="218"/>
        <v>1</v>
      </c>
      <c r="CV84" s="133">
        <f t="shared" si="219"/>
        <v>1</v>
      </c>
      <c r="CW84" s="148">
        <f t="shared" ref="CW84:CX84" si="295">CW85-CW86</f>
        <v>0</v>
      </c>
      <c r="CX84" s="148">
        <f t="shared" si="295"/>
        <v>0</v>
      </c>
      <c r="CY84" s="148">
        <f t="shared" si="288"/>
        <v>0</v>
      </c>
      <c r="CZ84" s="148">
        <f t="shared" si="288"/>
        <v>0</v>
      </c>
      <c r="DA84" s="133">
        <f t="shared" si="221"/>
        <v>1</v>
      </c>
      <c r="DB84" s="133">
        <f t="shared" si="222"/>
        <v>1</v>
      </c>
      <c r="DC84" s="148">
        <f t="shared" ref="DC84:DD84" si="296">DC85-DC86</f>
        <v>0</v>
      </c>
      <c r="DD84" s="148">
        <f t="shared" si="296"/>
        <v>0</v>
      </c>
      <c r="DE84" s="148">
        <f t="shared" si="288"/>
        <v>0</v>
      </c>
      <c r="DF84" s="148">
        <f t="shared" si="288"/>
        <v>0</v>
      </c>
      <c r="DG84" s="133">
        <f t="shared" si="224"/>
        <v>1</v>
      </c>
      <c r="DH84" s="133">
        <f t="shared" si="225"/>
        <v>1</v>
      </c>
      <c r="DI84" s="148">
        <f t="shared" ref="DI84:DJ84" si="297">DI85-DI86</f>
        <v>0</v>
      </c>
      <c r="DJ84" s="148">
        <f t="shared" si="297"/>
        <v>0</v>
      </c>
      <c r="DK84" s="148">
        <f t="shared" si="288"/>
        <v>0</v>
      </c>
      <c r="DL84" s="148">
        <f t="shared" si="288"/>
        <v>0</v>
      </c>
      <c r="DM84" s="133">
        <f t="shared" si="233"/>
        <v>1</v>
      </c>
      <c r="DN84" s="133">
        <f t="shared" si="232"/>
        <v>0</v>
      </c>
      <c r="DO84" s="148">
        <f t="shared" ref="DO84:DT84" si="298">DO85-DO86</f>
        <v>0</v>
      </c>
      <c r="DP84" s="148">
        <f t="shared" si="298"/>
        <v>0</v>
      </c>
      <c r="DQ84" s="148">
        <f t="shared" si="298"/>
        <v>0</v>
      </c>
      <c r="DR84" s="148">
        <f t="shared" si="298"/>
        <v>0</v>
      </c>
      <c r="DS84" s="148">
        <f t="shared" si="298"/>
        <v>0</v>
      </c>
      <c r="DT84" s="148">
        <f t="shared" si="298"/>
        <v>0</v>
      </c>
      <c r="DU84" s="133" t="e">
        <f>IF($BA$10=0,1,DS84/$BA84)</f>
        <v>#DIV/0!</v>
      </c>
      <c r="DV84" s="133" t="e">
        <f>IF($BA$10=0,1,DT84/$BB84)</f>
        <v>#DIV/0!</v>
      </c>
      <c r="DW84" s="133">
        <f t="shared" si="230"/>
        <v>1</v>
      </c>
      <c r="DX84" s="254">
        <f t="shared" si="231"/>
        <v>1</v>
      </c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352" t="s">
        <v>147</v>
      </c>
      <c r="B85" s="298"/>
      <c r="C85" s="134">
        <v>0</v>
      </c>
      <c r="D85" s="137">
        <v>5442</v>
      </c>
      <c r="E85" s="134">
        <v>0</v>
      </c>
      <c r="F85" s="137">
        <v>2501</v>
      </c>
      <c r="G85" s="137">
        <v>0</v>
      </c>
      <c r="H85" s="137">
        <v>1783</v>
      </c>
      <c r="I85" s="134"/>
      <c r="J85" s="137"/>
      <c r="K85" s="134"/>
      <c r="L85" s="137"/>
      <c r="M85" s="137"/>
      <c r="N85" s="137"/>
      <c r="O85" s="134"/>
      <c r="P85" s="137"/>
      <c r="Q85" s="137"/>
      <c r="R85" s="137"/>
      <c r="S85" s="134"/>
      <c r="T85" s="137"/>
      <c r="U85" s="137"/>
      <c r="V85" s="137"/>
      <c r="W85" s="134"/>
      <c r="X85" s="137"/>
      <c r="Y85" s="137"/>
      <c r="Z85" s="137"/>
      <c r="AA85" s="134"/>
      <c r="AB85" s="137"/>
      <c r="AC85" s="137"/>
      <c r="AD85" s="137"/>
      <c r="AE85" s="134"/>
      <c r="AF85" s="137"/>
      <c r="AG85" s="137"/>
      <c r="AH85" s="137"/>
      <c r="AI85" s="134"/>
      <c r="AJ85" s="137"/>
      <c r="AK85" s="137"/>
      <c r="AL85" s="137"/>
      <c r="AM85" s="134"/>
      <c r="AN85" s="137"/>
      <c r="AO85" s="137"/>
      <c r="AP85" s="137"/>
      <c r="AQ85" s="134"/>
      <c r="AR85" s="137"/>
      <c r="AS85" s="137"/>
      <c r="AT85" s="137"/>
      <c r="AU85" s="134"/>
      <c r="AV85" s="137"/>
      <c r="AW85" s="134">
        <v>0</v>
      </c>
      <c r="AX85" s="137">
        <v>1783</v>
      </c>
      <c r="AY85" s="134"/>
      <c r="AZ85" s="137"/>
      <c r="BA85" s="134">
        <v>0</v>
      </c>
      <c r="BB85" s="137">
        <v>0</v>
      </c>
      <c r="BC85" s="135"/>
      <c r="BD85" s="135"/>
      <c r="BE85" s="134"/>
      <c r="BF85" s="137"/>
      <c r="BG85" s="134"/>
      <c r="BH85" s="137"/>
      <c r="BI85" s="137"/>
      <c r="BJ85" s="137"/>
      <c r="BK85" s="135"/>
      <c r="BL85" s="135"/>
      <c r="BM85" s="134"/>
      <c r="BN85" s="137"/>
      <c r="BO85" s="137"/>
      <c r="BP85" s="137"/>
      <c r="BQ85" s="135"/>
      <c r="BR85" s="135"/>
      <c r="BS85" s="134"/>
      <c r="BT85" s="137"/>
      <c r="BU85" s="137"/>
      <c r="BV85" s="137"/>
      <c r="BW85" s="135"/>
      <c r="BX85" s="135"/>
      <c r="BY85" s="134"/>
      <c r="BZ85" s="137"/>
      <c r="CA85" s="137"/>
      <c r="CB85" s="137"/>
      <c r="CC85" s="135"/>
      <c r="CD85" s="135"/>
      <c r="CE85" s="134"/>
      <c r="CF85" s="137"/>
      <c r="CG85" s="137"/>
      <c r="CH85" s="137"/>
      <c r="CI85" s="135"/>
      <c r="CJ85" s="135"/>
      <c r="CK85" s="134"/>
      <c r="CL85" s="137"/>
      <c r="CM85" s="137"/>
      <c r="CN85" s="137"/>
      <c r="CO85" s="135"/>
      <c r="CP85" s="135"/>
      <c r="CQ85" s="134"/>
      <c r="CR85" s="137"/>
      <c r="CS85" s="137"/>
      <c r="CT85" s="137"/>
      <c r="CU85" s="135"/>
      <c r="CV85" s="135"/>
      <c r="CW85" s="134"/>
      <c r="CX85" s="137"/>
      <c r="CY85" s="137"/>
      <c r="CZ85" s="137"/>
      <c r="DA85" s="135"/>
      <c r="DB85" s="135"/>
      <c r="DC85" s="134"/>
      <c r="DD85" s="137"/>
      <c r="DE85" s="137"/>
      <c r="DF85" s="137"/>
      <c r="DG85" s="135"/>
      <c r="DH85" s="135"/>
      <c r="DI85" s="134"/>
      <c r="DJ85" s="137"/>
      <c r="DK85" s="137">
        <v>0</v>
      </c>
      <c r="DL85" s="137">
        <v>0</v>
      </c>
      <c r="DM85" s="135">
        <f t="shared" si="233"/>
        <v>1</v>
      </c>
      <c r="DN85" s="135">
        <f t="shared" si="232"/>
        <v>0</v>
      </c>
      <c r="DO85" s="134">
        <f>'бюджет округа (района)'!BH85+'бюджеты поселений'!BH85</f>
        <v>0</v>
      </c>
      <c r="DP85" s="137">
        <f>'бюджет округа (района)'!BH85</f>
        <v>0</v>
      </c>
      <c r="DQ85" s="134">
        <f>'бюджет округа (района)'!BI85+'бюджеты поселений'!BI85</f>
        <v>0</v>
      </c>
      <c r="DR85" s="137">
        <f>'бюджет округа (района)'!BI85</f>
        <v>0</v>
      </c>
      <c r="DS85" s="134">
        <v>0</v>
      </c>
      <c r="DT85" s="137">
        <v>0</v>
      </c>
      <c r="DU85" s="230" t="s">
        <v>34</v>
      </c>
      <c r="DV85" s="230" t="s">
        <v>34</v>
      </c>
      <c r="DW85" s="135">
        <f t="shared" si="230"/>
        <v>1</v>
      </c>
      <c r="DX85" s="197">
        <f t="shared" si="231"/>
        <v>1</v>
      </c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352" t="s">
        <v>148</v>
      </c>
      <c r="B86" s="298"/>
      <c r="C86" s="134">
        <v>0</v>
      </c>
      <c r="D86" s="137">
        <v>3000</v>
      </c>
      <c r="E86" s="134">
        <v>0</v>
      </c>
      <c r="F86" s="137">
        <v>0</v>
      </c>
      <c r="G86" s="137">
        <v>0</v>
      </c>
      <c r="H86" s="137">
        <v>0</v>
      </c>
      <c r="I86" s="134"/>
      <c r="J86" s="137"/>
      <c r="K86" s="134"/>
      <c r="L86" s="137"/>
      <c r="M86" s="137"/>
      <c r="N86" s="137"/>
      <c r="O86" s="134"/>
      <c r="P86" s="137"/>
      <c r="Q86" s="137"/>
      <c r="R86" s="137"/>
      <c r="S86" s="134"/>
      <c r="T86" s="137"/>
      <c r="U86" s="137"/>
      <c r="V86" s="137"/>
      <c r="W86" s="134"/>
      <c r="X86" s="137"/>
      <c r="Y86" s="137"/>
      <c r="Z86" s="137"/>
      <c r="AA86" s="134"/>
      <c r="AB86" s="137"/>
      <c r="AC86" s="137"/>
      <c r="AD86" s="137"/>
      <c r="AE86" s="134"/>
      <c r="AF86" s="137"/>
      <c r="AG86" s="137"/>
      <c r="AH86" s="137"/>
      <c r="AI86" s="134"/>
      <c r="AJ86" s="137"/>
      <c r="AK86" s="137"/>
      <c r="AL86" s="137"/>
      <c r="AM86" s="134"/>
      <c r="AN86" s="137"/>
      <c r="AO86" s="137"/>
      <c r="AP86" s="137"/>
      <c r="AQ86" s="134"/>
      <c r="AR86" s="137"/>
      <c r="AS86" s="137"/>
      <c r="AT86" s="137"/>
      <c r="AU86" s="134"/>
      <c r="AV86" s="137"/>
      <c r="AW86" s="134">
        <v>0</v>
      </c>
      <c r="AX86" s="137">
        <v>0</v>
      </c>
      <c r="AY86" s="134"/>
      <c r="AZ86" s="137"/>
      <c r="BA86" s="134">
        <v>0</v>
      </c>
      <c r="BB86" s="137">
        <v>0</v>
      </c>
      <c r="BC86" s="135"/>
      <c r="BD86" s="135"/>
      <c r="BE86" s="134"/>
      <c r="BF86" s="137"/>
      <c r="BG86" s="134"/>
      <c r="BH86" s="137"/>
      <c r="BI86" s="137"/>
      <c r="BJ86" s="137"/>
      <c r="BK86" s="135"/>
      <c r="BL86" s="135"/>
      <c r="BM86" s="134"/>
      <c r="BN86" s="137"/>
      <c r="BO86" s="137"/>
      <c r="BP86" s="137"/>
      <c r="BQ86" s="135"/>
      <c r="BR86" s="135"/>
      <c r="BS86" s="134"/>
      <c r="BT86" s="137"/>
      <c r="BU86" s="137"/>
      <c r="BV86" s="137"/>
      <c r="BW86" s="135"/>
      <c r="BX86" s="135"/>
      <c r="BY86" s="134"/>
      <c r="BZ86" s="137"/>
      <c r="CA86" s="137"/>
      <c r="CB86" s="137"/>
      <c r="CC86" s="135"/>
      <c r="CD86" s="135"/>
      <c r="CE86" s="134"/>
      <c r="CF86" s="137"/>
      <c r="CG86" s="137"/>
      <c r="CH86" s="137"/>
      <c r="CI86" s="135"/>
      <c r="CJ86" s="135"/>
      <c r="CK86" s="134"/>
      <c r="CL86" s="137"/>
      <c r="CM86" s="137"/>
      <c r="CN86" s="137"/>
      <c r="CO86" s="135"/>
      <c r="CP86" s="135"/>
      <c r="CQ86" s="134"/>
      <c r="CR86" s="137"/>
      <c r="CS86" s="137"/>
      <c r="CT86" s="137"/>
      <c r="CU86" s="135"/>
      <c r="CV86" s="135"/>
      <c r="CW86" s="134"/>
      <c r="CX86" s="137"/>
      <c r="CY86" s="137"/>
      <c r="CZ86" s="137"/>
      <c r="DA86" s="135"/>
      <c r="DB86" s="135"/>
      <c r="DC86" s="134"/>
      <c r="DD86" s="137"/>
      <c r="DE86" s="137"/>
      <c r="DF86" s="137"/>
      <c r="DG86" s="135"/>
      <c r="DH86" s="135"/>
      <c r="DI86" s="134"/>
      <c r="DJ86" s="137"/>
      <c r="DK86" s="137">
        <v>0</v>
      </c>
      <c r="DL86" s="137">
        <v>0</v>
      </c>
      <c r="DM86" s="135">
        <f t="shared" si="233"/>
        <v>1</v>
      </c>
      <c r="DN86" s="135">
        <f t="shared" si="232"/>
        <v>1</v>
      </c>
      <c r="DO86" s="134">
        <f>'бюджет округа (района)'!BH86+'бюджеты поселений'!BH86</f>
        <v>0</v>
      </c>
      <c r="DP86" s="137">
        <f>'бюджет округа (района)'!BH86</f>
        <v>0</v>
      </c>
      <c r="DQ86" s="134">
        <f>'бюджет округа (района)'!BI86+'бюджеты поселений'!BI86</f>
        <v>0</v>
      </c>
      <c r="DR86" s="137">
        <f>'бюджет округа (района)'!BI86</f>
        <v>0</v>
      </c>
      <c r="DS86" s="134">
        <v>0</v>
      </c>
      <c r="DT86" s="137">
        <v>0</v>
      </c>
      <c r="DU86" s="135" t="e">
        <f>IF($BA$10=0,1,DS86/$BA86)</f>
        <v>#DIV/0!</v>
      </c>
      <c r="DV86" s="135" t="e">
        <f>IF($BA$10=0,1,DT86/$BB86)</f>
        <v>#DIV/0!</v>
      </c>
      <c r="DW86" s="135">
        <f t="shared" si="230"/>
        <v>1</v>
      </c>
      <c r="DX86" s="197">
        <f t="shared" si="231"/>
        <v>1</v>
      </c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354" t="s">
        <v>61</v>
      </c>
      <c r="B87" s="300"/>
      <c r="C87" s="148">
        <f t="shared" ref="C87:F87" si="299">(C86+C83+C80+C55)-(C10+C79+C82+C85)</f>
        <v>29641</v>
      </c>
      <c r="D87" s="148">
        <f t="shared" si="299"/>
        <v>213</v>
      </c>
      <c r="E87" s="148">
        <f t="shared" si="299"/>
        <v>-4951</v>
      </c>
      <c r="F87" s="148">
        <f t="shared" si="299"/>
        <v>-1156</v>
      </c>
      <c r="G87" s="148">
        <f>(G86+G83+G80+G55)-(G10+G79+G82+G85)</f>
        <v>-15417</v>
      </c>
      <c r="H87" s="148">
        <f>(H86+H83+H80+H55)-(H10+H79+H82+H85)</f>
        <v>-1299</v>
      </c>
      <c r="I87" s="148">
        <f t="shared" ref="I87:AH87" si="300">(I86+I83+I80+I55)-(I10+I79+I82+I85)</f>
        <v>0</v>
      </c>
      <c r="J87" s="148">
        <f t="shared" si="300"/>
        <v>0</v>
      </c>
      <c r="K87" s="148">
        <f t="shared" si="300"/>
        <v>0</v>
      </c>
      <c r="L87" s="148">
        <f t="shared" si="300"/>
        <v>0</v>
      </c>
      <c r="M87" s="148">
        <f t="shared" si="300"/>
        <v>0</v>
      </c>
      <c r="N87" s="148">
        <f t="shared" si="300"/>
        <v>0</v>
      </c>
      <c r="O87" s="148">
        <f t="shared" si="300"/>
        <v>0</v>
      </c>
      <c r="P87" s="148">
        <f t="shared" si="300"/>
        <v>0</v>
      </c>
      <c r="Q87" s="148">
        <f t="shared" si="300"/>
        <v>0</v>
      </c>
      <c r="R87" s="148">
        <f t="shared" si="300"/>
        <v>0</v>
      </c>
      <c r="S87" s="148">
        <f t="shared" si="300"/>
        <v>0</v>
      </c>
      <c r="T87" s="148">
        <f t="shared" si="300"/>
        <v>0</v>
      </c>
      <c r="U87" s="148">
        <f t="shared" si="300"/>
        <v>0</v>
      </c>
      <c r="V87" s="148">
        <f t="shared" si="300"/>
        <v>0</v>
      </c>
      <c r="W87" s="148">
        <f t="shared" si="300"/>
        <v>0</v>
      </c>
      <c r="X87" s="148">
        <f t="shared" si="300"/>
        <v>0</v>
      </c>
      <c r="Y87" s="148">
        <f t="shared" si="300"/>
        <v>0</v>
      </c>
      <c r="Z87" s="148">
        <f t="shared" si="300"/>
        <v>0</v>
      </c>
      <c r="AA87" s="148">
        <f t="shared" si="300"/>
        <v>0</v>
      </c>
      <c r="AB87" s="148">
        <f t="shared" si="300"/>
        <v>0</v>
      </c>
      <c r="AC87" s="148">
        <f t="shared" si="300"/>
        <v>0</v>
      </c>
      <c r="AD87" s="148">
        <f t="shared" si="300"/>
        <v>0</v>
      </c>
      <c r="AE87" s="148">
        <f t="shared" si="300"/>
        <v>0</v>
      </c>
      <c r="AF87" s="148">
        <f t="shared" si="300"/>
        <v>0</v>
      </c>
      <c r="AG87" s="148">
        <f t="shared" si="300"/>
        <v>0</v>
      </c>
      <c r="AH87" s="148">
        <f t="shared" si="300"/>
        <v>0</v>
      </c>
      <c r="AI87" s="148">
        <f t="shared" ref="AI87:AZ87" si="301">(AI86+AI83+AI80+AI55)-(AI10+AI79+AI82+AI85)</f>
        <v>0</v>
      </c>
      <c r="AJ87" s="148">
        <f t="shared" si="301"/>
        <v>0</v>
      </c>
      <c r="AK87" s="148">
        <f t="shared" si="301"/>
        <v>0</v>
      </c>
      <c r="AL87" s="148">
        <f t="shared" si="301"/>
        <v>0</v>
      </c>
      <c r="AM87" s="148">
        <f t="shared" si="301"/>
        <v>0</v>
      </c>
      <c r="AN87" s="148">
        <f t="shared" si="301"/>
        <v>0</v>
      </c>
      <c r="AO87" s="148">
        <f t="shared" si="301"/>
        <v>0</v>
      </c>
      <c r="AP87" s="148">
        <f t="shared" si="301"/>
        <v>0</v>
      </c>
      <c r="AQ87" s="148">
        <f t="shared" si="301"/>
        <v>0</v>
      </c>
      <c r="AR87" s="148">
        <f t="shared" si="301"/>
        <v>0</v>
      </c>
      <c r="AS87" s="148">
        <f t="shared" si="301"/>
        <v>0</v>
      </c>
      <c r="AT87" s="148">
        <f t="shared" si="301"/>
        <v>0</v>
      </c>
      <c r="AU87" s="148">
        <f t="shared" si="301"/>
        <v>0</v>
      </c>
      <c r="AV87" s="148">
        <f t="shared" si="301"/>
        <v>0</v>
      </c>
      <c r="AW87" s="148">
        <f t="shared" si="301"/>
        <v>-1410</v>
      </c>
      <c r="AX87" s="148">
        <f t="shared" si="301"/>
        <v>-2272</v>
      </c>
      <c r="AY87" s="148">
        <f t="shared" si="301"/>
        <v>0</v>
      </c>
      <c r="AZ87" s="148">
        <f t="shared" si="301"/>
        <v>0</v>
      </c>
      <c r="BA87" s="148">
        <f>(BA86+BA83+BA80+BA55)-(BA10+BA79+BA82+BA85)-8641</f>
        <v>22514</v>
      </c>
      <c r="BB87" s="148">
        <f>(BB86+BB83+BB80+BB55)-(BB10+BB79+BB82+BB85)-1962</f>
        <v>3199</v>
      </c>
      <c r="BC87" s="133">
        <f t="shared" si="257"/>
        <v>-2.4603359927352919</v>
      </c>
      <c r="BD87" s="133">
        <f t="shared" si="258"/>
        <v>-3.4626635873749039</v>
      </c>
      <c r="BE87" s="148">
        <f t="shared" ref="BE87:BJ87" si="302">(BE86+BE83+BE80+BE55)-(BE10+BE79+BE82+BE85)</f>
        <v>0</v>
      </c>
      <c r="BF87" s="148">
        <f t="shared" si="302"/>
        <v>0</v>
      </c>
      <c r="BG87" s="148">
        <f t="shared" si="302"/>
        <v>0</v>
      </c>
      <c r="BH87" s="148">
        <f t="shared" si="302"/>
        <v>0</v>
      </c>
      <c r="BI87" s="148">
        <f t="shared" si="302"/>
        <v>0</v>
      </c>
      <c r="BJ87" s="148">
        <f t="shared" si="302"/>
        <v>0</v>
      </c>
      <c r="BK87" s="133">
        <f t="shared" si="200"/>
        <v>1</v>
      </c>
      <c r="BL87" s="133">
        <f t="shared" si="201"/>
        <v>1</v>
      </c>
      <c r="BM87" s="148">
        <f>(BM86+BM83+BM80+BM55)-(BM10+BM79+BM82+BM85)</f>
        <v>0</v>
      </c>
      <c r="BN87" s="148">
        <f>(BN86+BN83+BN80+BN55)-(BN10+BN79+BN82+BN85)</f>
        <v>0</v>
      </c>
      <c r="BO87" s="148">
        <f>(BO86+BO83+BO80+BO55)-(BO10+BO79+BO82+BO85)</f>
        <v>0</v>
      </c>
      <c r="BP87" s="148">
        <f>(BP86+BP83+BP80+BP55)-(BP10+BP79+BP82+BP85)</f>
        <v>0</v>
      </c>
      <c r="BQ87" s="133">
        <f t="shared" si="203"/>
        <v>1</v>
      </c>
      <c r="BR87" s="133">
        <f t="shared" si="204"/>
        <v>1</v>
      </c>
      <c r="BS87" s="148">
        <f>(BS86+BS83+BS80+BS55)-(BS10+BS79+BS82+BS85)</f>
        <v>0</v>
      </c>
      <c r="BT87" s="148">
        <f>(BT86+BT83+BT80+BT55)-(BT10+BT79+BT82+BT85)</f>
        <v>0</v>
      </c>
      <c r="BU87" s="148">
        <f>(BU86+BU83+BU80+BU55)-(BU10+BU79+BU82+BU85)</f>
        <v>0</v>
      </c>
      <c r="BV87" s="148">
        <f>(BV86+BV83+BV80+BV55)-(BV10+BV79+BV82+BV85)</f>
        <v>0</v>
      </c>
      <c r="BW87" s="133">
        <f t="shared" si="206"/>
        <v>1</v>
      </c>
      <c r="BX87" s="133">
        <f t="shared" si="207"/>
        <v>1</v>
      </c>
      <c r="BY87" s="148">
        <f>(BY86+BY83+BY80+BY55)-(BY10+BY79+BY82+BY85)</f>
        <v>0</v>
      </c>
      <c r="BZ87" s="148">
        <f>(BZ86+BZ83+BZ80+BZ55)-(BZ10+BZ79+BZ82+BZ85)</f>
        <v>0</v>
      </c>
      <c r="CA87" s="148">
        <f>(CA86+CA83+CA80+CA55)-(CA10+CA79+CA82+CA85)</f>
        <v>0</v>
      </c>
      <c r="CB87" s="148">
        <f>(CB86+CB83+CB80+CB55)-(CB10+CB79+CB82+CB85)</f>
        <v>0</v>
      </c>
      <c r="CC87" s="133">
        <f t="shared" si="209"/>
        <v>1</v>
      </c>
      <c r="CD87" s="133">
        <f t="shared" si="210"/>
        <v>1</v>
      </c>
      <c r="CE87" s="148">
        <f>(CE86+CE83+CE80+CE55)-(CE10+CE79+CE82+CE85)</f>
        <v>0</v>
      </c>
      <c r="CF87" s="148">
        <f>(CF86+CF83+CF80+CF55)-(CF10+CF79+CF82+CF85)</f>
        <v>0</v>
      </c>
      <c r="CG87" s="148">
        <f>(CG86+CG83+CG80+CG55)-(CG10+CG79+CG82+CG85)</f>
        <v>0</v>
      </c>
      <c r="CH87" s="148">
        <f>(CH86+CH83+CH80+CH55)-(CH10+CH79+CH82+CH85)</f>
        <v>0</v>
      </c>
      <c r="CI87" s="133">
        <f t="shared" si="212"/>
        <v>1</v>
      </c>
      <c r="CJ87" s="133">
        <f t="shared" si="213"/>
        <v>1</v>
      </c>
      <c r="CK87" s="148">
        <f>(CK86+CK83+CK80+CK55)-(CK10+CK79+CK82+CK85)</f>
        <v>0</v>
      </c>
      <c r="CL87" s="148">
        <f>(CL86+CL83+CL80+CL55)-(CL10+CL79+CL82+CL85)</f>
        <v>0</v>
      </c>
      <c r="CM87" s="148">
        <f>(CM86+CM83+CM80+CM55)-(CM10+CM79+CM82+CM85)</f>
        <v>0</v>
      </c>
      <c r="CN87" s="148">
        <f>(CN86+CN83+CN80+CN55)-(CN10+CN79+CN82+CN85)</f>
        <v>0</v>
      </c>
      <c r="CO87" s="133">
        <f t="shared" si="215"/>
        <v>1</v>
      </c>
      <c r="CP87" s="133">
        <f t="shared" si="216"/>
        <v>1</v>
      </c>
      <c r="CQ87" s="148">
        <f>(CQ86+CQ83+CQ80+CQ55)-(CQ10+CQ79+CQ82+CQ85)</f>
        <v>0</v>
      </c>
      <c r="CR87" s="148">
        <f>(CR86+CR83+CR80+CR55)-(CR10+CR79+CR82+CR85)</f>
        <v>0</v>
      </c>
      <c r="CS87" s="148">
        <f>(CS86+CS83+CS80+CS55)-(CS10+CS79+CS82+CS85)</f>
        <v>0</v>
      </c>
      <c r="CT87" s="148">
        <f>(CT86+CT83+CT80+CT55)-(CT10+CT79+CT82+CT85)</f>
        <v>0</v>
      </c>
      <c r="CU87" s="133">
        <f t="shared" si="218"/>
        <v>1</v>
      </c>
      <c r="CV87" s="133">
        <f t="shared" si="219"/>
        <v>1</v>
      </c>
      <c r="CW87" s="148">
        <f>(CW86+CW83+CW80+CW55)-(CW10+CW79+CW82+CW85)</f>
        <v>0</v>
      </c>
      <c r="CX87" s="148">
        <f>(CX86+CX83+CX80+CX55)-(CX10+CX79+CX82+CX85)</f>
        <v>0</v>
      </c>
      <c r="CY87" s="148">
        <f>(CY86+CY83+CY80+CY55)-(CY10+CY79+CY82+CY85)</f>
        <v>0</v>
      </c>
      <c r="CZ87" s="148">
        <f>(CZ86+CZ83+CZ80+CZ55)-(CZ10+CZ79+CZ82+CZ85)</f>
        <v>0</v>
      </c>
      <c r="DA87" s="133">
        <f t="shared" si="221"/>
        <v>1</v>
      </c>
      <c r="DB87" s="133">
        <f t="shared" si="222"/>
        <v>1</v>
      </c>
      <c r="DC87" s="148">
        <f>(DC86+DC83+DC80+DC55)-(DC10+DC79+DC82+DC85)</f>
        <v>0</v>
      </c>
      <c r="DD87" s="148">
        <f>(DD86+DD83+DD80+DD55)-(DD10+DD79+DD82+DD85)</f>
        <v>0</v>
      </c>
      <c r="DE87" s="148">
        <f>(DE86+DE83+DE80+DE55)-(DE10+DE79+DE82+DE85)</f>
        <v>0</v>
      </c>
      <c r="DF87" s="148">
        <f>(DF86+DF83+DF80+DF55)-(DF10+DF79+DF82+DF85)</f>
        <v>0</v>
      </c>
      <c r="DG87" s="133">
        <f t="shared" si="224"/>
        <v>1</v>
      </c>
      <c r="DH87" s="133">
        <f t="shared" si="225"/>
        <v>1</v>
      </c>
      <c r="DI87" s="148">
        <f>(DI86+DI83+DI80+DI55)-(DI10+DI79+DI82+DI85)</f>
        <v>0</v>
      </c>
      <c r="DJ87" s="148">
        <f>(DJ86+DJ83+DJ80+DJ55)-(DJ10+DJ79+DJ82+DJ85)</f>
        <v>0</v>
      </c>
      <c r="DK87" s="148">
        <f>(DK86+DK83+DK80+DK55)-(DK10+DK79+DK82+DK85)</f>
        <v>6368</v>
      </c>
      <c r="DL87" s="148">
        <f>(DL86+DL83+DL80+DL55)-(DL10+DL79+DL82+DL85)</f>
        <v>-2468</v>
      </c>
      <c r="DM87" s="133">
        <f t="shared" si="233"/>
        <v>-4.516312056737589</v>
      </c>
      <c r="DN87" s="133">
        <f t="shared" si="232"/>
        <v>1.0862676056338028</v>
      </c>
      <c r="DO87" s="148" t="e">
        <f t="shared" ref="DO87:DR87" si="303">(DO86+DO83+DO80+DO55)-(DO10+DO79+DO82+DO85)</f>
        <v>#REF!</v>
      </c>
      <c r="DP87" s="148" t="e">
        <f t="shared" si="303"/>
        <v>#REF!</v>
      </c>
      <c r="DQ87" s="148" t="e">
        <f t="shared" si="303"/>
        <v>#REF!</v>
      </c>
      <c r="DR87" s="148" t="e">
        <f t="shared" si="303"/>
        <v>#REF!</v>
      </c>
      <c r="DS87" s="148">
        <f>(DS86+DS83+DS80+DS55)-(DS10+DS79+DS82+DS85)-14410</f>
        <v>22514</v>
      </c>
      <c r="DT87" s="148">
        <f>(DT86+DT83+DT80+DT55)-(DT10+DT79+DT82+DT85)-6335</f>
        <v>3199</v>
      </c>
      <c r="DU87" s="133">
        <f>IF($BA$10=0,1,DS87/$BA87)</f>
        <v>1</v>
      </c>
      <c r="DV87" s="133">
        <f>IF($BA$10=0,1,DT87/$BB87)</f>
        <v>1</v>
      </c>
      <c r="DW87" s="133">
        <f t="shared" si="230"/>
        <v>-1.4603359927352921</v>
      </c>
      <c r="DX87" s="254">
        <f t="shared" si="231"/>
        <v>-2.4626635873749039</v>
      </c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78" customHeight="1">
      <c r="A88" s="355" t="s">
        <v>167</v>
      </c>
      <c r="B88" s="302"/>
      <c r="C88" s="248" t="s">
        <v>51</v>
      </c>
      <c r="D88" s="248" t="s">
        <v>51</v>
      </c>
      <c r="E88" s="248" t="s">
        <v>51</v>
      </c>
      <c r="F88" s="248" t="s">
        <v>51</v>
      </c>
      <c r="G88" s="248" t="s">
        <v>51</v>
      </c>
      <c r="H88" s="248" t="s">
        <v>51</v>
      </c>
      <c r="I88" s="248" t="s">
        <v>51</v>
      </c>
      <c r="J88" s="248" t="s">
        <v>51</v>
      </c>
      <c r="K88" s="248" t="s">
        <v>51</v>
      </c>
      <c r="L88" s="248" t="s">
        <v>51</v>
      </c>
      <c r="M88" s="248" t="s">
        <v>51</v>
      </c>
      <c r="N88" s="248" t="s">
        <v>51</v>
      </c>
      <c r="O88" s="248" t="s">
        <v>51</v>
      </c>
      <c r="P88" s="248" t="s">
        <v>51</v>
      </c>
      <c r="Q88" s="248" t="s">
        <v>51</v>
      </c>
      <c r="R88" s="248" t="s">
        <v>51</v>
      </c>
      <c r="S88" s="248" t="s">
        <v>51</v>
      </c>
      <c r="T88" s="248" t="s">
        <v>51</v>
      </c>
      <c r="U88" s="248" t="s">
        <v>51</v>
      </c>
      <c r="V88" s="248" t="s">
        <v>51</v>
      </c>
      <c r="W88" s="248" t="s">
        <v>51</v>
      </c>
      <c r="X88" s="248" t="s">
        <v>51</v>
      </c>
      <c r="Y88" s="248" t="s">
        <v>51</v>
      </c>
      <c r="Z88" s="248" t="s">
        <v>51</v>
      </c>
      <c r="AA88" s="248" t="s">
        <v>51</v>
      </c>
      <c r="AB88" s="248" t="s">
        <v>51</v>
      </c>
      <c r="AC88" s="248" t="s">
        <v>51</v>
      </c>
      <c r="AD88" s="248" t="s">
        <v>51</v>
      </c>
      <c r="AE88" s="248" t="s">
        <v>51</v>
      </c>
      <c r="AF88" s="248" t="s">
        <v>51</v>
      </c>
      <c r="AG88" s="248" t="s">
        <v>51</v>
      </c>
      <c r="AH88" s="248" t="s">
        <v>51</v>
      </c>
      <c r="AI88" s="248" t="s">
        <v>51</v>
      </c>
      <c r="AJ88" s="248" t="s">
        <v>51</v>
      </c>
      <c r="AK88" s="248" t="s">
        <v>51</v>
      </c>
      <c r="AL88" s="248" t="s">
        <v>51</v>
      </c>
      <c r="AM88" s="248" t="s">
        <v>51</v>
      </c>
      <c r="AN88" s="248" t="s">
        <v>51</v>
      </c>
      <c r="AO88" s="248" t="s">
        <v>51</v>
      </c>
      <c r="AP88" s="248" t="s">
        <v>51</v>
      </c>
      <c r="AQ88" s="248" t="s">
        <v>51</v>
      </c>
      <c r="AR88" s="248" t="s">
        <v>51</v>
      </c>
      <c r="AS88" s="248" t="s">
        <v>51</v>
      </c>
      <c r="AT88" s="248" t="s">
        <v>51</v>
      </c>
      <c r="AU88" s="248" t="s">
        <v>51</v>
      </c>
      <c r="AV88" s="248" t="s">
        <v>51</v>
      </c>
      <c r="AW88" s="248" t="s">
        <v>51</v>
      </c>
      <c r="AX88" s="248" t="s">
        <v>51</v>
      </c>
      <c r="AY88" s="248" t="s">
        <v>51</v>
      </c>
      <c r="AZ88" s="248" t="s">
        <v>51</v>
      </c>
      <c r="BA88" s="248" t="s">
        <v>51</v>
      </c>
      <c r="BB88" s="248" t="s">
        <v>51</v>
      </c>
      <c r="BC88" s="248" t="s">
        <v>51</v>
      </c>
      <c r="BD88" s="248" t="s">
        <v>51</v>
      </c>
      <c r="BE88" s="248" t="s">
        <v>51</v>
      </c>
      <c r="BF88" s="248" t="s">
        <v>51</v>
      </c>
      <c r="BG88" s="248" t="s">
        <v>51</v>
      </c>
      <c r="BH88" s="248" t="s">
        <v>51</v>
      </c>
      <c r="BI88" s="248" t="s">
        <v>51</v>
      </c>
      <c r="BJ88" s="248" t="s">
        <v>51</v>
      </c>
      <c r="BK88" s="248" t="s">
        <v>51</v>
      </c>
      <c r="BL88" s="248" t="s">
        <v>51</v>
      </c>
      <c r="BM88" s="248" t="s">
        <v>51</v>
      </c>
      <c r="BN88" s="248" t="s">
        <v>51</v>
      </c>
      <c r="BO88" s="248" t="s">
        <v>51</v>
      </c>
      <c r="BP88" s="248" t="s">
        <v>51</v>
      </c>
      <c r="BQ88" s="248" t="s">
        <v>51</v>
      </c>
      <c r="BR88" s="248" t="s">
        <v>51</v>
      </c>
      <c r="BS88" s="248" t="s">
        <v>51</v>
      </c>
      <c r="BT88" s="248" t="s">
        <v>51</v>
      </c>
      <c r="BU88" s="248" t="s">
        <v>51</v>
      </c>
      <c r="BV88" s="248" t="s">
        <v>51</v>
      </c>
      <c r="BW88" s="248" t="s">
        <v>51</v>
      </c>
      <c r="BX88" s="248" t="s">
        <v>51</v>
      </c>
      <c r="BY88" s="248" t="s">
        <v>51</v>
      </c>
      <c r="BZ88" s="248" t="s">
        <v>51</v>
      </c>
      <c r="CA88" s="248" t="s">
        <v>51</v>
      </c>
      <c r="CB88" s="248" t="s">
        <v>51</v>
      </c>
      <c r="CC88" s="248" t="s">
        <v>51</v>
      </c>
      <c r="CD88" s="248" t="s">
        <v>51</v>
      </c>
      <c r="CE88" s="248" t="s">
        <v>51</v>
      </c>
      <c r="CF88" s="248" t="s">
        <v>51</v>
      </c>
      <c r="CG88" s="248" t="s">
        <v>51</v>
      </c>
      <c r="CH88" s="248" t="s">
        <v>51</v>
      </c>
      <c r="CI88" s="248" t="s">
        <v>51</v>
      </c>
      <c r="CJ88" s="248" t="s">
        <v>51</v>
      </c>
      <c r="CK88" s="248" t="s">
        <v>51</v>
      </c>
      <c r="CL88" s="248" t="s">
        <v>51</v>
      </c>
      <c r="CM88" s="248" t="s">
        <v>51</v>
      </c>
      <c r="CN88" s="248" t="s">
        <v>51</v>
      </c>
      <c r="CO88" s="248" t="s">
        <v>51</v>
      </c>
      <c r="CP88" s="248" t="s">
        <v>51</v>
      </c>
      <c r="CQ88" s="248" t="s">
        <v>51</v>
      </c>
      <c r="CR88" s="248" t="s">
        <v>51</v>
      </c>
      <c r="CS88" s="248" t="s">
        <v>51</v>
      </c>
      <c r="CT88" s="248" t="s">
        <v>51</v>
      </c>
      <c r="CU88" s="248" t="s">
        <v>51</v>
      </c>
      <c r="CV88" s="248" t="s">
        <v>51</v>
      </c>
      <c r="CW88" s="248" t="s">
        <v>51</v>
      </c>
      <c r="CX88" s="248" t="s">
        <v>51</v>
      </c>
      <c r="CY88" s="248" t="s">
        <v>51</v>
      </c>
      <c r="CZ88" s="248" t="s">
        <v>51</v>
      </c>
      <c r="DA88" s="248" t="s">
        <v>51</v>
      </c>
      <c r="DB88" s="248" t="s">
        <v>51</v>
      </c>
      <c r="DC88" s="248" t="s">
        <v>51</v>
      </c>
      <c r="DD88" s="248" t="s">
        <v>51</v>
      </c>
      <c r="DE88" s="248" t="s">
        <v>51</v>
      </c>
      <c r="DF88" s="248" t="s">
        <v>51</v>
      </c>
      <c r="DG88" s="248" t="s">
        <v>51</v>
      </c>
      <c r="DH88" s="248" t="s">
        <v>51</v>
      </c>
      <c r="DI88" s="248" t="s">
        <v>51</v>
      </c>
      <c r="DJ88" s="248" t="s">
        <v>51</v>
      </c>
      <c r="DK88" s="248" t="s">
        <v>51</v>
      </c>
      <c r="DL88" s="248" t="s">
        <v>51</v>
      </c>
      <c r="DM88" s="248" t="s">
        <v>51</v>
      </c>
      <c r="DN88" s="248" t="s">
        <v>51</v>
      </c>
      <c r="DO88" s="248" t="s">
        <v>51</v>
      </c>
      <c r="DP88" s="248" t="s">
        <v>51</v>
      </c>
      <c r="DQ88" s="248" t="s">
        <v>51</v>
      </c>
      <c r="DR88" s="248" t="s">
        <v>51</v>
      </c>
      <c r="DS88" s="229">
        <f>SUM(DS87+ G128-G129+ DS74+DS77-BA128-BA129)</f>
        <v>-14312</v>
      </c>
      <c r="DT88" s="229">
        <f>SUM(DT87+ H128-H129+ DT74+DT77-BB128-BB129)</f>
        <v>-11059</v>
      </c>
      <c r="DU88" s="248" t="s">
        <v>51</v>
      </c>
      <c r="DV88" s="248" t="s">
        <v>51</v>
      </c>
      <c r="DW88" s="248" t="s">
        <v>51</v>
      </c>
      <c r="DX88" s="200" t="s">
        <v>51</v>
      </c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356" t="s">
        <v>63</v>
      </c>
      <c r="B89" s="304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152"/>
      <c r="N89" s="152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  <c r="AX89" s="245"/>
      <c r="AY89" s="245"/>
      <c r="AZ89" s="245"/>
      <c r="BA89" s="245"/>
      <c r="BB89" s="245"/>
      <c r="BC89" s="245"/>
      <c r="BD89" s="148"/>
      <c r="BE89" s="245"/>
      <c r="BF89" s="245"/>
      <c r="BG89" s="245"/>
      <c r="BH89" s="245"/>
      <c r="BI89" s="152"/>
      <c r="BJ89" s="152"/>
      <c r="BK89" s="245"/>
      <c r="BL89" s="245"/>
      <c r="BM89" s="245"/>
      <c r="BN89" s="245"/>
      <c r="BO89" s="245"/>
      <c r="BP89" s="245"/>
      <c r="BQ89" s="245"/>
      <c r="BR89" s="245"/>
      <c r="BS89" s="245"/>
      <c r="BT89" s="245"/>
      <c r="BU89" s="245"/>
      <c r="BV89" s="245"/>
      <c r="BW89" s="245"/>
      <c r="BX89" s="245"/>
      <c r="BY89" s="245"/>
      <c r="BZ89" s="245"/>
      <c r="CA89" s="245"/>
      <c r="CB89" s="245"/>
      <c r="CC89" s="245"/>
      <c r="CD89" s="245"/>
      <c r="CE89" s="245"/>
      <c r="CF89" s="245"/>
      <c r="CG89" s="245"/>
      <c r="CH89" s="245"/>
      <c r="CI89" s="245"/>
      <c r="CJ89" s="245"/>
      <c r="CK89" s="245"/>
      <c r="CL89" s="245"/>
      <c r="CM89" s="245"/>
      <c r="CN89" s="245"/>
      <c r="CO89" s="245"/>
      <c r="CP89" s="245"/>
      <c r="CQ89" s="245"/>
      <c r="CR89" s="245"/>
      <c r="CS89" s="245"/>
      <c r="CT89" s="245"/>
      <c r="CU89" s="245"/>
      <c r="CV89" s="245"/>
      <c r="CW89" s="245"/>
      <c r="CX89" s="245"/>
      <c r="CY89" s="245"/>
      <c r="CZ89" s="245"/>
      <c r="DA89" s="245"/>
      <c r="DB89" s="245"/>
      <c r="DC89" s="245"/>
      <c r="DD89" s="245"/>
      <c r="DE89" s="245"/>
      <c r="DF89" s="245"/>
      <c r="DG89" s="245"/>
      <c r="DH89" s="245"/>
      <c r="DI89" s="245"/>
      <c r="DJ89" s="245"/>
      <c r="DK89" s="245"/>
      <c r="DL89" s="245"/>
      <c r="DM89" s="245"/>
      <c r="DN89" s="245"/>
      <c r="DO89" s="245"/>
      <c r="DP89" s="245"/>
      <c r="DQ89" s="245"/>
      <c r="DR89" s="245"/>
      <c r="DS89" s="245"/>
      <c r="DT89" s="245"/>
      <c r="DU89" s="245"/>
      <c r="DV89" s="245"/>
      <c r="DW89" s="245"/>
      <c r="DX89" s="201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36.75" customHeight="1">
      <c r="A90" s="340" t="s">
        <v>136</v>
      </c>
      <c r="B90" s="279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5"/>
      <c r="N90" s="155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248"/>
      <c r="BE90" s="156"/>
      <c r="BF90" s="156"/>
      <c r="BG90" s="156"/>
      <c r="BH90" s="156"/>
      <c r="BI90" s="155"/>
      <c r="BJ90" s="155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56"/>
      <c r="DX90" s="202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351" t="s">
        <v>64</v>
      </c>
      <c r="B91" s="296"/>
      <c r="C91" s="137">
        <f t="shared" ref="C91:F91" si="304">C92+C93+C94</f>
        <v>11891</v>
      </c>
      <c r="D91" s="137">
        <f t="shared" si="304"/>
        <v>0</v>
      </c>
      <c r="E91" s="137">
        <f t="shared" si="304"/>
        <v>10848</v>
      </c>
      <c r="F91" s="137">
        <f t="shared" si="304"/>
        <v>0</v>
      </c>
      <c r="G91" s="137">
        <f>G92+G93+G94</f>
        <v>22133</v>
      </c>
      <c r="H91" s="137">
        <f>H92+H93+H94</f>
        <v>0</v>
      </c>
      <c r="I91" s="137">
        <f t="shared" ref="I91:L91" si="305">I92+I93+I94</f>
        <v>0</v>
      </c>
      <c r="J91" s="137">
        <f t="shared" si="305"/>
        <v>0</v>
      </c>
      <c r="K91" s="137">
        <f t="shared" si="305"/>
        <v>0</v>
      </c>
      <c r="L91" s="137">
        <f t="shared" si="305"/>
        <v>0</v>
      </c>
      <c r="M91" s="137">
        <f t="shared" ref="M91:AX91" si="306">M92+M93+M94</f>
        <v>0</v>
      </c>
      <c r="N91" s="137">
        <f t="shared" si="306"/>
        <v>0</v>
      </c>
      <c r="O91" s="137">
        <f>O92+O93+O94</f>
        <v>0</v>
      </c>
      <c r="P91" s="137">
        <f>P92+P93+P94</f>
        <v>0</v>
      </c>
      <c r="Q91" s="137">
        <f t="shared" si="306"/>
        <v>0</v>
      </c>
      <c r="R91" s="137">
        <f t="shared" si="306"/>
        <v>0</v>
      </c>
      <c r="S91" s="137">
        <f>S92+S93+S94</f>
        <v>0</v>
      </c>
      <c r="T91" s="137">
        <f>T92+T93+T94</f>
        <v>0</v>
      </c>
      <c r="U91" s="137">
        <f t="shared" si="306"/>
        <v>0</v>
      </c>
      <c r="V91" s="137">
        <f t="shared" si="306"/>
        <v>0</v>
      </c>
      <c r="W91" s="137">
        <f>W92+W93+W94</f>
        <v>0</v>
      </c>
      <c r="X91" s="137">
        <f>X92+X93+X94</f>
        <v>0</v>
      </c>
      <c r="Y91" s="137">
        <f t="shared" si="306"/>
        <v>0</v>
      </c>
      <c r="Z91" s="137">
        <f t="shared" si="306"/>
        <v>0</v>
      </c>
      <c r="AA91" s="137">
        <f>AA92+AA93+AA94</f>
        <v>0</v>
      </c>
      <c r="AB91" s="137">
        <f>AB92+AB93+AB94</f>
        <v>0</v>
      </c>
      <c r="AC91" s="137">
        <f t="shared" si="306"/>
        <v>0</v>
      </c>
      <c r="AD91" s="137">
        <f t="shared" si="306"/>
        <v>0</v>
      </c>
      <c r="AE91" s="137">
        <f>AE92+AE93+AE94</f>
        <v>0</v>
      </c>
      <c r="AF91" s="137">
        <f>AF92+AF93+AF94</f>
        <v>0</v>
      </c>
      <c r="AG91" s="137">
        <f t="shared" si="306"/>
        <v>0</v>
      </c>
      <c r="AH91" s="137">
        <f t="shared" si="306"/>
        <v>0</v>
      </c>
      <c r="AI91" s="137">
        <f>AI92+AI93+AI94</f>
        <v>0</v>
      </c>
      <c r="AJ91" s="137">
        <f>AJ92+AJ93+AJ94</f>
        <v>0</v>
      </c>
      <c r="AK91" s="137">
        <f t="shared" si="306"/>
        <v>0</v>
      </c>
      <c r="AL91" s="137">
        <f t="shared" si="306"/>
        <v>0</v>
      </c>
      <c r="AM91" s="137">
        <f>AM92+AM93+AM94</f>
        <v>0</v>
      </c>
      <c r="AN91" s="137">
        <f>AN92+AN93+AN94</f>
        <v>0</v>
      </c>
      <c r="AO91" s="137">
        <f t="shared" si="306"/>
        <v>0</v>
      </c>
      <c r="AP91" s="137">
        <f t="shared" si="306"/>
        <v>0</v>
      </c>
      <c r="AQ91" s="137">
        <f>AQ92+AQ93+AQ94</f>
        <v>0</v>
      </c>
      <c r="AR91" s="137">
        <f>AR92+AR93+AR94</f>
        <v>0</v>
      </c>
      <c r="AS91" s="137">
        <f t="shared" si="306"/>
        <v>0</v>
      </c>
      <c r="AT91" s="137">
        <f t="shared" si="306"/>
        <v>0</v>
      </c>
      <c r="AU91" s="137">
        <f>AU92+AU93+AU94</f>
        <v>0</v>
      </c>
      <c r="AV91" s="137">
        <f>AV92+AV93+AV94</f>
        <v>0</v>
      </c>
      <c r="AW91" s="137">
        <f t="shared" si="306"/>
        <v>7332</v>
      </c>
      <c r="AX91" s="137">
        <f t="shared" si="306"/>
        <v>0</v>
      </c>
      <c r="AY91" s="137">
        <f>AY92+AY93+AY94</f>
        <v>0</v>
      </c>
      <c r="AZ91" s="137">
        <f>AZ92+AZ93+AZ94</f>
        <v>0</v>
      </c>
      <c r="BA91" s="137">
        <f>BA92+BA93+BA94</f>
        <v>16669</v>
      </c>
      <c r="BB91" s="137">
        <f>BB92+BB93+BB94</f>
        <v>0</v>
      </c>
      <c r="BC91" s="135">
        <f t="shared" ref="BC91" si="307">IF(G91=0,1,BA91/G91-1)</f>
        <v>-0.24687118781909367</v>
      </c>
      <c r="BD91" s="135">
        <f t="shared" ref="BD91" si="308">IF(H91=0,1,BB91/H91-1)</f>
        <v>1</v>
      </c>
      <c r="BE91" s="137">
        <f t="shared" ref="BE91:BJ91" si="309">BE92+BE93+BE94</f>
        <v>0</v>
      </c>
      <c r="BF91" s="137">
        <f t="shared" si="309"/>
        <v>0</v>
      </c>
      <c r="BG91" s="137">
        <f t="shared" si="309"/>
        <v>0</v>
      </c>
      <c r="BH91" s="137">
        <f t="shared" si="309"/>
        <v>0</v>
      </c>
      <c r="BI91" s="137">
        <f t="shared" si="309"/>
        <v>0</v>
      </c>
      <c r="BJ91" s="137">
        <f t="shared" si="309"/>
        <v>0</v>
      </c>
      <c r="BK91" s="135">
        <f t="shared" ref="BK91:BK101" si="310">IF(M91=0,1,BI91/M91-1)</f>
        <v>1</v>
      </c>
      <c r="BL91" s="135">
        <f t="shared" ref="BL91:BL101" si="311">IF(N91=0,1,BJ91/N91-1)</f>
        <v>1</v>
      </c>
      <c r="BM91" s="137">
        <f>BM92+BM93+BM94</f>
        <v>0</v>
      </c>
      <c r="BN91" s="137">
        <f>BN92+BN93+BN94</f>
        <v>0</v>
      </c>
      <c r="BO91" s="137">
        <f>BO92+BO93+BO94</f>
        <v>0</v>
      </c>
      <c r="BP91" s="137">
        <f>BP92+BP93+BP94</f>
        <v>0</v>
      </c>
      <c r="BQ91" s="135">
        <f t="shared" ref="BQ91:BQ101" si="312">IF(Q91=0,1,BO91/Q91-1)</f>
        <v>1</v>
      </c>
      <c r="BR91" s="135">
        <f t="shared" ref="BR91:BR101" si="313">IF(R91=0,1,BP91/R91-1)</f>
        <v>1</v>
      </c>
      <c r="BS91" s="137">
        <f>BS92+BS93+BS94</f>
        <v>0</v>
      </c>
      <c r="BT91" s="137">
        <f>BT92+BT93+BT94</f>
        <v>0</v>
      </c>
      <c r="BU91" s="137">
        <f>BU92+BU93+BU94</f>
        <v>0</v>
      </c>
      <c r="BV91" s="137">
        <f>BV92+BV93+BV94</f>
        <v>0</v>
      </c>
      <c r="BW91" s="135">
        <f t="shared" ref="BW91:BW101" si="314">IF(U91=0,1,BU91/U91-1)</f>
        <v>1</v>
      </c>
      <c r="BX91" s="135">
        <f t="shared" ref="BX91:BX101" si="315">IF(V91=0,1,BV91/V91-1)</f>
        <v>1</v>
      </c>
      <c r="BY91" s="137">
        <f>BY92+BY93+BY94</f>
        <v>0</v>
      </c>
      <c r="BZ91" s="137">
        <f>BZ92+BZ93+BZ94</f>
        <v>0</v>
      </c>
      <c r="CA91" s="137">
        <f>CA92+CA93+CA94</f>
        <v>0</v>
      </c>
      <c r="CB91" s="137">
        <f>CB92+CB93+CB94</f>
        <v>0</v>
      </c>
      <c r="CC91" s="135">
        <f t="shared" ref="CC91:CC101" si="316">IF(Y91=0,1,CA91/Y91-1)</f>
        <v>1</v>
      </c>
      <c r="CD91" s="135">
        <f t="shared" ref="CD91:CD101" si="317">IF(Z91=0,1,CB91/Z91-1)</f>
        <v>1</v>
      </c>
      <c r="CE91" s="137">
        <f>CE92+CE93+CE94</f>
        <v>0</v>
      </c>
      <c r="CF91" s="137">
        <f>CF92+CF93+CF94</f>
        <v>0</v>
      </c>
      <c r="CG91" s="137">
        <f>CG92+CG93+CG94</f>
        <v>0</v>
      </c>
      <c r="CH91" s="137">
        <f>CH92+CH93+CH94</f>
        <v>0</v>
      </c>
      <c r="CI91" s="135">
        <f t="shared" ref="CI91:CI101" si="318">IF(AC91=0,1,CG91/AC91-1)</f>
        <v>1</v>
      </c>
      <c r="CJ91" s="135">
        <f t="shared" ref="CJ91:CJ101" si="319">IF(AD91=0,1,CH91/AD91-1)</f>
        <v>1</v>
      </c>
      <c r="CK91" s="137">
        <f>CK92+CK93+CK94</f>
        <v>0</v>
      </c>
      <c r="CL91" s="137">
        <f>CL92+CL93+CL94</f>
        <v>0</v>
      </c>
      <c r="CM91" s="137">
        <f>CM92+CM93+CM94</f>
        <v>0</v>
      </c>
      <c r="CN91" s="137">
        <f>CN92+CN93+CN94</f>
        <v>0</v>
      </c>
      <c r="CO91" s="135">
        <f t="shared" ref="CO91:CO101" si="320">IF(AG91=0,1,CM91/AG91-1)</f>
        <v>1</v>
      </c>
      <c r="CP91" s="135">
        <f t="shared" ref="CP91:CP101" si="321">IF(AH91=0,1,CN91/AH91-1)</f>
        <v>1</v>
      </c>
      <c r="CQ91" s="137">
        <f>CQ92+CQ93+CQ94</f>
        <v>0</v>
      </c>
      <c r="CR91" s="137">
        <f>CR92+CR93+CR94</f>
        <v>0</v>
      </c>
      <c r="CS91" s="137">
        <f>CS92+CS93+CS94</f>
        <v>0</v>
      </c>
      <c r="CT91" s="137">
        <f>CT92+CT93+CT94</f>
        <v>0</v>
      </c>
      <c r="CU91" s="135">
        <f t="shared" ref="CU91:CU101" si="322">IF(AK91=0,1,CS91/AK91-1)</f>
        <v>1</v>
      </c>
      <c r="CV91" s="135">
        <f t="shared" ref="CV91:CV101" si="323">IF(AL91=0,1,CT91/AL91-1)</f>
        <v>1</v>
      </c>
      <c r="CW91" s="137">
        <f>CW92+CW93+CW94</f>
        <v>0</v>
      </c>
      <c r="CX91" s="137">
        <f>CX92+CX93+CX94</f>
        <v>0</v>
      </c>
      <c r="CY91" s="137">
        <f>CY92+CY93+CY94</f>
        <v>0</v>
      </c>
      <c r="CZ91" s="137">
        <f>CZ92+CZ93+CZ94</f>
        <v>0</v>
      </c>
      <c r="DA91" s="135">
        <f t="shared" ref="DA91:DA101" si="324">IF(AO91=0,1,CY91/AO91-1)</f>
        <v>1</v>
      </c>
      <c r="DB91" s="135">
        <f t="shared" ref="DB91:DB101" si="325">IF(AP91=0,1,CZ91/AP91-1)</f>
        <v>1</v>
      </c>
      <c r="DC91" s="137">
        <f>DC92+DC93+DC94</f>
        <v>0</v>
      </c>
      <c r="DD91" s="137">
        <f>DD92+DD93+DD94</f>
        <v>0</v>
      </c>
      <c r="DE91" s="137">
        <f>DE92+DE93+DE94</f>
        <v>0</v>
      </c>
      <c r="DF91" s="137">
        <f>DF92+DF93+DF94</f>
        <v>0</v>
      </c>
      <c r="DG91" s="135">
        <f t="shared" ref="DG91:DG101" si="326">IF(AS91=0,1,DE91/AS91-1)</f>
        <v>1</v>
      </c>
      <c r="DH91" s="135">
        <f t="shared" ref="DH91:DH101" si="327">IF(AT91=0,1,DF91/AT91-1)</f>
        <v>1</v>
      </c>
      <c r="DI91" s="137">
        <f>DI92+DI93+DI94</f>
        <v>0</v>
      </c>
      <c r="DJ91" s="137">
        <f>DJ92+DJ93+DJ94</f>
        <v>0</v>
      </c>
      <c r="DK91" s="137">
        <f>DK92+DK93+DK94</f>
        <v>8166</v>
      </c>
      <c r="DL91" s="137">
        <f>DL92+DL93+DL94</f>
        <v>0</v>
      </c>
      <c r="DM91" s="135">
        <f t="shared" ref="DM91" si="328">IF(AW91=0,1,DK91/AW91)</f>
        <v>1.113747954173486</v>
      </c>
      <c r="DN91" s="135">
        <f t="shared" ref="DN91" si="329">IF(AX91=0,1,DL91/AX91)</f>
        <v>1</v>
      </c>
      <c r="DO91" s="137">
        <f t="shared" ref="DO91:DR91" si="330">DO92+DO93+DO94</f>
        <v>0</v>
      </c>
      <c r="DP91" s="137">
        <f t="shared" si="330"/>
        <v>0</v>
      </c>
      <c r="DQ91" s="137">
        <f t="shared" si="330"/>
        <v>0</v>
      </c>
      <c r="DR91" s="137">
        <f t="shared" si="330"/>
        <v>0</v>
      </c>
      <c r="DS91" s="137">
        <f>DS92+DS93+DS94</f>
        <v>16669</v>
      </c>
      <c r="DT91" s="137">
        <f>DT92+DT93+DT94</f>
        <v>0</v>
      </c>
      <c r="DU91" s="135">
        <f>IF($BA$10=0,1,DS91/$BA91)</f>
        <v>1</v>
      </c>
      <c r="DV91" s="230" t="s">
        <v>34</v>
      </c>
      <c r="DW91" s="135">
        <f t="shared" ref="DW91:DW99" si="331">IF($G91=0,1,DS91/$G91)</f>
        <v>0.75312881218090633</v>
      </c>
      <c r="DX91" s="251" t="s">
        <v>34</v>
      </c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347" t="s">
        <v>38</v>
      </c>
      <c r="B92" s="290"/>
      <c r="C92" s="134">
        <v>9989</v>
      </c>
      <c r="D92" s="137">
        <v>0</v>
      </c>
      <c r="E92" s="134">
        <v>9474</v>
      </c>
      <c r="F92" s="137">
        <v>0</v>
      </c>
      <c r="G92" s="137">
        <v>10355</v>
      </c>
      <c r="H92" s="137">
        <v>0</v>
      </c>
      <c r="I92" s="134"/>
      <c r="J92" s="137"/>
      <c r="K92" s="134"/>
      <c r="L92" s="137"/>
      <c r="M92" s="137"/>
      <c r="N92" s="137"/>
      <c r="O92" s="134"/>
      <c r="P92" s="137"/>
      <c r="Q92" s="137"/>
      <c r="R92" s="137"/>
      <c r="S92" s="134"/>
      <c r="T92" s="137"/>
      <c r="U92" s="137"/>
      <c r="V92" s="137"/>
      <c r="W92" s="134"/>
      <c r="X92" s="137"/>
      <c r="Y92" s="137"/>
      <c r="Z92" s="137"/>
      <c r="AA92" s="134"/>
      <c r="AB92" s="137"/>
      <c r="AC92" s="137"/>
      <c r="AD92" s="137"/>
      <c r="AE92" s="134"/>
      <c r="AF92" s="137"/>
      <c r="AG92" s="137"/>
      <c r="AH92" s="137"/>
      <c r="AI92" s="134"/>
      <c r="AJ92" s="137"/>
      <c r="AK92" s="137"/>
      <c r="AL92" s="137"/>
      <c r="AM92" s="134"/>
      <c r="AN92" s="137"/>
      <c r="AO92" s="137"/>
      <c r="AP92" s="137"/>
      <c r="AQ92" s="134"/>
      <c r="AR92" s="137"/>
      <c r="AS92" s="137"/>
      <c r="AT92" s="137"/>
      <c r="AU92" s="134"/>
      <c r="AV92" s="137"/>
      <c r="AW92" s="134">
        <v>4780</v>
      </c>
      <c r="AX92" s="137">
        <v>0</v>
      </c>
      <c r="AY92" s="134"/>
      <c r="AZ92" s="137"/>
      <c r="BA92" s="134">
        <v>10960</v>
      </c>
      <c r="BB92" s="137">
        <v>0</v>
      </c>
      <c r="BC92" s="135"/>
      <c r="BD92" s="135"/>
      <c r="BE92" s="134"/>
      <c r="BF92" s="137"/>
      <c r="BG92" s="134"/>
      <c r="BH92" s="137"/>
      <c r="BI92" s="137"/>
      <c r="BJ92" s="137"/>
      <c r="BK92" s="135"/>
      <c r="BL92" s="135"/>
      <c r="BM92" s="134"/>
      <c r="BN92" s="137"/>
      <c r="BO92" s="137"/>
      <c r="BP92" s="137"/>
      <c r="BQ92" s="135"/>
      <c r="BR92" s="135"/>
      <c r="BS92" s="134"/>
      <c r="BT92" s="137"/>
      <c r="BU92" s="137"/>
      <c r="BV92" s="137"/>
      <c r="BW92" s="135"/>
      <c r="BX92" s="135"/>
      <c r="BY92" s="134"/>
      <c r="BZ92" s="137"/>
      <c r="CA92" s="137"/>
      <c r="CB92" s="137"/>
      <c r="CC92" s="135"/>
      <c r="CD92" s="135"/>
      <c r="CE92" s="134"/>
      <c r="CF92" s="137"/>
      <c r="CG92" s="137"/>
      <c r="CH92" s="137"/>
      <c r="CI92" s="135"/>
      <c r="CJ92" s="135"/>
      <c r="CK92" s="134"/>
      <c r="CL92" s="137"/>
      <c r="CM92" s="137"/>
      <c r="CN92" s="137"/>
      <c r="CO92" s="135"/>
      <c r="CP92" s="135"/>
      <c r="CQ92" s="134"/>
      <c r="CR92" s="137"/>
      <c r="CS92" s="137"/>
      <c r="CT92" s="137"/>
      <c r="CU92" s="135"/>
      <c r="CV92" s="135"/>
      <c r="CW92" s="134"/>
      <c r="CX92" s="137"/>
      <c r="CY92" s="137"/>
      <c r="CZ92" s="137"/>
      <c r="DA92" s="135"/>
      <c r="DB92" s="135"/>
      <c r="DC92" s="134"/>
      <c r="DD92" s="137"/>
      <c r="DE92" s="137"/>
      <c r="DF92" s="137"/>
      <c r="DG92" s="135"/>
      <c r="DH92" s="135"/>
      <c r="DI92" s="134"/>
      <c r="DJ92" s="137"/>
      <c r="DK92" s="137">
        <v>5935</v>
      </c>
      <c r="DL92" s="137">
        <v>0</v>
      </c>
      <c r="DM92" s="135">
        <f t="shared" ref="DM92:DM108" si="332">IF(AW92=0,1,DK92/AW92)</f>
        <v>1.24163179916318</v>
      </c>
      <c r="DN92" s="135">
        <f t="shared" ref="DN92:DN108" si="333">IF(AX92=0,1,DL92/AX92)</f>
        <v>1</v>
      </c>
      <c r="DO92" s="134">
        <f>'бюджет округа (района)'!BH92+'бюджеты поселений'!BH92</f>
        <v>0</v>
      </c>
      <c r="DP92" s="137">
        <f>'бюджет округа (района)'!BH92</f>
        <v>0</v>
      </c>
      <c r="DQ92" s="134">
        <f>'бюджет округа (района)'!BI92+'бюджеты поселений'!BI92</f>
        <v>0</v>
      </c>
      <c r="DR92" s="137">
        <f>'бюджет округа (района)'!BI92</f>
        <v>0</v>
      </c>
      <c r="DS92" s="134">
        <v>10960</v>
      </c>
      <c r="DT92" s="137">
        <v>0</v>
      </c>
      <c r="DU92" s="135">
        <f>IF($BA$10=0,1,DS92/$BA92)</f>
        <v>1</v>
      </c>
      <c r="DV92" s="230" t="s">
        <v>34</v>
      </c>
      <c r="DW92" s="135">
        <f t="shared" si="331"/>
        <v>1.0584258812168035</v>
      </c>
      <c r="DX92" s="251" t="s">
        <v>34</v>
      </c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33.75" customHeight="1">
      <c r="A93" s="352" t="s">
        <v>143</v>
      </c>
      <c r="B93" s="298"/>
      <c r="C93" s="134"/>
      <c r="D93" s="137"/>
      <c r="E93" s="134"/>
      <c r="F93" s="137"/>
      <c r="G93" s="137">
        <v>4000</v>
      </c>
      <c r="H93" s="137">
        <v>0</v>
      </c>
      <c r="I93" s="134"/>
      <c r="J93" s="137"/>
      <c r="K93" s="134"/>
      <c r="L93" s="137"/>
      <c r="M93" s="137"/>
      <c r="N93" s="137"/>
      <c r="O93" s="134"/>
      <c r="P93" s="137"/>
      <c r="Q93" s="137"/>
      <c r="R93" s="137"/>
      <c r="S93" s="134"/>
      <c r="T93" s="137"/>
      <c r="U93" s="137"/>
      <c r="V93" s="137"/>
      <c r="W93" s="134"/>
      <c r="X93" s="137"/>
      <c r="Y93" s="137"/>
      <c r="Z93" s="137"/>
      <c r="AA93" s="134"/>
      <c r="AB93" s="137"/>
      <c r="AC93" s="137"/>
      <c r="AD93" s="137"/>
      <c r="AE93" s="134"/>
      <c r="AF93" s="137"/>
      <c r="AG93" s="137"/>
      <c r="AH93" s="137"/>
      <c r="AI93" s="134"/>
      <c r="AJ93" s="137"/>
      <c r="AK93" s="137"/>
      <c r="AL93" s="137"/>
      <c r="AM93" s="134"/>
      <c r="AN93" s="137"/>
      <c r="AO93" s="137"/>
      <c r="AP93" s="137"/>
      <c r="AQ93" s="134"/>
      <c r="AR93" s="137"/>
      <c r="AS93" s="137"/>
      <c r="AT93" s="137"/>
      <c r="AU93" s="134"/>
      <c r="AV93" s="137"/>
      <c r="AW93" s="134"/>
      <c r="AX93" s="137"/>
      <c r="AY93" s="134"/>
      <c r="AZ93" s="137"/>
      <c r="BA93" s="134">
        <v>0</v>
      </c>
      <c r="BB93" s="137">
        <v>0</v>
      </c>
      <c r="BC93" s="135"/>
      <c r="BD93" s="135"/>
      <c r="BE93" s="134"/>
      <c r="BF93" s="137"/>
      <c r="BG93" s="134"/>
      <c r="BH93" s="137"/>
      <c r="BI93" s="137"/>
      <c r="BJ93" s="137"/>
      <c r="BK93" s="135"/>
      <c r="BL93" s="135"/>
      <c r="BM93" s="134"/>
      <c r="BN93" s="137"/>
      <c r="BO93" s="137"/>
      <c r="BP93" s="137"/>
      <c r="BQ93" s="135"/>
      <c r="BR93" s="135"/>
      <c r="BS93" s="134"/>
      <c r="BT93" s="137"/>
      <c r="BU93" s="137"/>
      <c r="BV93" s="137"/>
      <c r="BW93" s="135"/>
      <c r="BX93" s="135"/>
      <c r="BY93" s="134"/>
      <c r="BZ93" s="137"/>
      <c r="CA93" s="137"/>
      <c r="CB93" s="137"/>
      <c r="CC93" s="135"/>
      <c r="CD93" s="135"/>
      <c r="CE93" s="134"/>
      <c r="CF93" s="137"/>
      <c r="CG93" s="137"/>
      <c r="CH93" s="137"/>
      <c r="CI93" s="135"/>
      <c r="CJ93" s="135"/>
      <c r="CK93" s="134"/>
      <c r="CL93" s="137"/>
      <c r="CM93" s="137"/>
      <c r="CN93" s="137"/>
      <c r="CO93" s="135"/>
      <c r="CP93" s="135"/>
      <c r="CQ93" s="134"/>
      <c r="CR93" s="137"/>
      <c r="CS93" s="137"/>
      <c r="CT93" s="137"/>
      <c r="CU93" s="135"/>
      <c r="CV93" s="135"/>
      <c r="CW93" s="134"/>
      <c r="CX93" s="137"/>
      <c r="CY93" s="137"/>
      <c r="CZ93" s="137"/>
      <c r="DA93" s="135"/>
      <c r="DB93" s="135"/>
      <c r="DC93" s="134"/>
      <c r="DD93" s="137"/>
      <c r="DE93" s="137"/>
      <c r="DF93" s="137"/>
      <c r="DG93" s="135"/>
      <c r="DH93" s="135"/>
      <c r="DI93" s="134"/>
      <c r="DJ93" s="137"/>
      <c r="DK93" s="137">
        <v>0</v>
      </c>
      <c r="DL93" s="137">
        <v>0</v>
      </c>
      <c r="DM93" s="135">
        <f t="shared" si="332"/>
        <v>1</v>
      </c>
      <c r="DN93" s="135">
        <f t="shared" si="333"/>
        <v>1</v>
      </c>
      <c r="DO93" s="134">
        <f>'бюджет округа (района)'!BH93+'бюджеты поселений'!BH93</f>
        <v>0</v>
      </c>
      <c r="DP93" s="137">
        <f>'бюджет округа (района)'!BH93</f>
        <v>0</v>
      </c>
      <c r="DQ93" s="134">
        <f>'бюджет округа (района)'!BI93+'бюджеты поселений'!BI93</f>
        <v>0</v>
      </c>
      <c r="DR93" s="137">
        <f>'бюджет округа (района)'!BI93</f>
        <v>0</v>
      </c>
      <c r="DS93" s="134">
        <v>0</v>
      </c>
      <c r="DT93" s="137">
        <v>0</v>
      </c>
      <c r="DU93" s="230" t="s">
        <v>34</v>
      </c>
      <c r="DV93" s="230" t="s">
        <v>34</v>
      </c>
      <c r="DW93" s="135">
        <f t="shared" si="331"/>
        <v>0</v>
      </c>
      <c r="DX93" s="197" t="e">
        <f>IF($G93=0,1,DT93/$H93)</f>
        <v>#DIV/0!</v>
      </c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347" t="s">
        <v>65</v>
      </c>
      <c r="B94" s="290"/>
      <c r="C94" s="134">
        <v>1902</v>
      </c>
      <c r="D94" s="134">
        <v>0</v>
      </c>
      <c r="E94" s="134">
        <v>1374</v>
      </c>
      <c r="F94" s="134">
        <v>0</v>
      </c>
      <c r="G94" s="137">
        <v>7778</v>
      </c>
      <c r="H94" s="137">
        <v>0</v>
      </c>
      <c r="I94" s="134"/>
      <c r="J94" s="134"/>
      <c r="K94" s="134"/>
      <c r="L94" s="134"/>
      <c r="M94" s="137"/>
      <c r="N94" s="137"/>
      <c r="O94" s="134"/>
      <c r="P94" s="134"/>
      <c r="Q94" s="137"/>
      <c r="R94" s="137"/>
      <c r="S94" s="134"/>
      <c r="T94" s="134"/>
      <c r="U94" s="137"/>
      <c r="V94" s="137"/>
      <c r="W94" s="134"/>
      <c r="X94" s="134"/>
      <c r="Y94" s="137"/>
      <c r="Z94" s="137"/>
      <c r="AA94" s="134"/>
      <c r="AB94" s="134"/>
      <c r="AC94" s="137"/>
      <c r="AD94" s="137"/>
      <c r="AE94" s="134"/>
      <c r="AF94" s="134"/>
      <c r="AG94" s="137"/>
      <c r="AH94" s="137"/>
      <c r="AI94" s="134"/>
      <c r="AJ94" s="134"/>
      <c r="AK94" s="137"/>
      <c r="AL94" s="137"/>
      <c r="AM94" s="134"/>
      <c r="AN94" s="134"/>
      <c r="AO94" s="137"/>
      <c r="AP94" s="137"/>
      <c r="AQ94" s="134"/>
      <c r="AR94" s="134"/>
      <c r="AS94" s="137"/>
      <c r="AT94" s="137"/>
      <c r="AU94" s="134"/>
      <c r="AV94" s="134"/>
      <c r="AW94" s="134">
        <v>2552</v>
      </c>
      <c r="AX94" s="134">
        <v>0</v>
      </c>
      <c r="AY94" s="134"/>
      <c r="AZ94" s="134"/>
      <c r="BA94" s="134">
        <v>5709</v>
      </c>
      <c r="BB94" s="134">
        <v>0</v>
      </c>
      <c r="BC94" s="135"/>
      <c r="BD94" s="135"/>
      <c r="BE94" s="134"/>
      <c r="BF94" s="134"/>
      <c r="BG94" s="134"/>
      <c r="BH94" s="134"/>
      <c r="BI94" s="137"/>
      <c r="BJ94" s="137"/>
      <c r="BK94" s="135"/>
      <c r="BL94" s="135"/>
      <c r="BM94" s="134"/>
      <c r="BN94" s="134"/>
      <c r="BO94" s="137"/>
      <c r="BP94" s="137"/>
      <c r="BQ94" s="135"/>
      <c r="BR94" s="135"/>
      <c r="BS94" s="134"/>
      <c r="BT94" s="134"/>
      <c r="BU94" s="137"/>
      <c r="BV94" s="137"/>
      <c r="BW94" s="135"/>
      <c r="BX94" s="135"/>
      <c r="BY94" s="134"/>
      <c r="BZ94" s="134"/>
      <c r="CA94" s="137"/>
      <c r="CB94" s="137"/>
      <c r="CC94" s="135"/>
      <c r="CD94" s="135"/>
      <c r="CE94" s="134"/>
      <c r="CF94" s="134"/>
      <c r="CG94" s="137"/>
      <c r="CH94" s="137"/>
      <c r="CI94" s="135"/>
      <c r="CJ94" s="135"/>
      <c r="CK94" s="134"/>
      <c r="CL94" s="134"/>
      <c r="CM94" s="137"/>
      <c r="CN94" s="137"/>
      <c r="CO94" s="135"/>
      <c r="CP94" s="135"/>
      <c r="CQ94" s="134"/>
      <c r="CR94" s="134"/>
      <c r="CS94" s="137"/>
      <c r="CT94" s="137"/>
      <c r="CU94" s="135"/>
      <c r="CV94" s="135"/>
      <c r="CW94" s="134"/>
      <c r="CX94" s="134"/>
      <c r="CY94" s="137"/>
      <c r="CZ94" s="137"/>
      <c r="DA94" s="135"/>
      <c r="DB94" s="135"/>
      <c r="DC94" s="134"/>
      <c r="DD94" s="134"/>
      <c r="DE94" s="137"/>
      <c r="DF94" s="137"/>
      <c r="DG94" s="135"/>
      <c r="DH94" s="135"/>
      <c r="DI94" s="134"/>
      <c r="DJ94" s="134"/>
      <c r="DK94" s="137">
        <v>2231</v>
      </c>
      <c r="DL94" s="137">
        <v>0</v>
      </c>
      <c r="DM94" s="135">
        <f t="shared" si="332"/>
        <v>0.8742163009404389</v>
      </c>
      <c r="DN94" s="135">
        <f t="shared" si="333"/>
        <v>1</v>
      </c>
      <c r="DO94" s="134">
        <f t="shared" ref="DO94:DR94" si="334">DO95+DO96+DO97+DO98+DO99+DO100</f>
        <v>0</v>
      </c>
      <c r="DP94" s="134">
        <f t="shared" si="334"/>
        <v>0</v>
      </c>
      <c r="DQ94" s="134">
        <f t="shared" si="334"/>
        <v>0</v>
      </c>
      <c r="DR94" s="134">
        <f t="shared" si="334"/>
        <v>0</v>
      </c>
      <c r="DS94" s="134">
        <v>5709</v>
      </c>
      <c r="DT94" s="134">
        <v>0</v>
      </c>
      <c r="DU94" s="135">
        <f>IF($BA$10=0,1,DS94/$BA94)</f>
        <v>1</v>
      </c>
      <c r="DV94" s="230" t="s">
        <v>34</v>
      </c>
      <c r="DW94" s="135">
        <f t="shared" si="331"/>
        <v>0.73399331447672922</v>
      </c>
      <c r="DX94" s="251" t="s">
        <v>34</v>
      </c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348" t="s">
        <v>239</v>
      </c>
      <c r="B95" s="292"/>
      <c r="C95" s="134">
        <v>1902</v>
      </c>
      <c r="D95" s="137">
        <v>0</v>
      </c>
      <c r="E95" s="134">
        <v>1374</v>
      </c>
      <c r="F95" s="137">
        <v>0</v>
      </c>
      <c r="G95" s="137">
        <v>7778</v>
      </c>
      <c r="H95" s="137">
        <v>0</v>
      </c>
      <c r="I95" s="134"/>
      <c r="J95" s="137"/>
      <c r="K95" s="134"/>
      <c r="L95" s="137"/>
      <c r="M95" s="137"/>
      <c r="N95" s="137"/>
      <c r="O95" s="134"/>
      <c r="P95" s="137"/>
      <c r="Q95" s="137"/>
      <c r="R95" s="137"/>
      <c r="S95" s="134"/>
      <c r="T95" s="137"/>
      <c r="U95" s="137"/>
      <c r="V95" s="137"/>
      <c r="W95" s="134"/>
      <c r="X95" s="137"/>
      <c r="Y95" s="137"/>
      <c r="Z95" s="137"/>
      <c r="AA95" s="134"/>
      <c r="AB95" s="137"/>
      <c r="AC95" s="137"/>
      <c r="AD95" s="137"/>
      <c r="AE95" s="134"/>
      <c r="AF95" s="137"/>
      <c r="AG95" s="137"/>
      <c r="AH95" s="137"/>
      <c r="AI95" s="134"/>
      <c r="AJ95" s="137"/>
      <c r="AK95" s="137"/>
      <c r="AL95" s="137"/>
      <c r="AM95" s="134"/>
      <c r="AN95" s="137"/>
      <c r="AO95" s="137"/>
      <c r="AP95" s="137"/>
      <c r="AQ95" s="134"/>
      <c r="AR95" s="137"/>
      <c r="AS95" s="137"/>
      <c r="AT95" s="137"/>
      <c r="AU95" s="134"/>
      <c r="AV95" s="137"/>
      <c r="AW95" s="134">
        <v>2552</v>
      </c>
      <c r="AX95" s="137">
        <v>0</v>
      </c>
      <c r="AY95" s="134"/>
      <c r="AZ95" s="137"/>
      <c r="BA95" s="134">
        <v>5709</v>
      </c>
      <c r="BB95" s="137">
        <v>0</v>
      </c>
      <c r="BC95" s="135"/>
      <c r="BD95" s="135"/>
      <c r="BE95" s="134"/>
      <c r="BF95" s="137"/>
      <c r="BG95" s="134"/>
      <c r="BH95" s="137"/>
      <c r="BI95" s="137"/>
      <c r="BJ95" s="137"/>
      <c r="BK95" s="135"/>
      <c r="BL95" s="135"/>
      <c r="BM95" s="134"/>
      <c r="BN95" s="137"/>
      <c r="BO95" s="137"/>
      <c r="BP95" s="137"/>
      <c r="BQ95" s="135"/>
      <c r="BR95" s="135"/>
      <c r="BS95" s="134"/>
      <c r="BT95" s="137"/>
      <c r="BU95" s="137"/>
      <c r="BV95" s="137"/>
      <c r="BW95" s="135"/>
      <c r="BX95" s="135"/>
      <c r="BY95" s="134"/>
      <c r="BZ95" s="137"/>
      <c r="CA95" s="137"/>
      <c r="CB95" s="137"/>
      <c r="CC95" s="135"/>
      <c r="CD95" s="135"/>
      <c r="CE95" s="134"/>
      <c r="CF95" s="137"/>
      <c r="CG95" s="137"/>
      <c r="CH95" s="137"/>
      <c r="CI95" s="135"/>
      <c r="CJ95" s="135"/>
      <c r="CK95" s="134"/>
      <c r="CL95" s="137"/>
      <c r="CM95" s="137"/>
      <c r="CN95" s="137"/>
      <c r="CO95" s="135"/>
      <c r="CP95" s="135"/>
      <c r="CQ95" s="134"/>
      <c r="CR95" s="137"/>
      <c r="CS95" s="137"/>
      <c r="CT95" s="137"/>
      <c r="CU95" s="135"/>
      <c r="CV95" s="135"/>
      <c r="CW95" s="134"/>
      <c r="CX95" s="137"/>
      <c r="CY95" s="137"/>
      <c r="CZ95" s="137"/>
      <c r="DA95" s="135"/>
      <c r="DB95" s="135"/>
      <c r="DC95" s="134"/>
      <c r="DD95" s="137"/>
      <c r="DE95" s="137"/>
      <c r="DF95" s="137"/>
      <c r="DG95" s="135"/>
      <c r="DH95" s="135"/>
      <c r="DI95" s="134"/>
      <c r="DJ95" s="137"/>
      <c r="DK95" s="137">
        <v>2231</v>
      </c>
      <c r="DL95" s="137">
        <v>0</v>
      </c>
      <c r="DM95" s="135">
        <f t="shared" si="332"/>
        <v>0.8742163009404389</v>
      </c>
      <c r="DN95" s="135">
        <f t="shared" si="333"/>
        <v>1</v>
      </c>
      <c r="DO95" s="134">
        <f>'бюджет округа (района)'!BH95+'бюджеты поселений'!BH95</f>
        <v>0</v>
      </c>
      <c r="DP95" s="137">
        <f>'бюджет округа (района)'!BH95</f>
        <v>0</v>
      </c>
      <c r="DQ95" s="134">
        <f>'бюджет округа (района)'!BI95+'бюджеты поселений'!BI95</f>
        <v>0</v>
      </c>
      <c r="DR95" s="137">
        <f>'бюджет округа (района)'!BI95</f>
        <v>0</v>
      </c>
      <c r="DS95" s="134">
        <v>5709</v>
      </c>
      <c r="DT95" s="137">
        <v>0</v>
      </c>
      <c r="DU95" s="135">
        <f>IF($BA$10=0,1,DS95/$BA95)</f>
        <v>1</v>
      </c>
      <c r="DV95" s="230" t="s">
        <v>34</v>
      </c>
      <c r="DW95" s="135">
        <f t="shared" si="331"/>
        <v>0.73399331447672922</v>
      </c>
      <c r="DX95" s="251" t="s">
        <v>34</v>
      </c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348" t="s">
        <v>34</v>
      </c>
      <c r="B96" s="292"/>
      <c r="C96" s="134"/>
      <c r="D96" s="137"/>
      <c r="E96" s="134"/>
      <c r="F96" s="137"/>
      <c r="G96" s="137"/>
      <c r="H96" s="137"/>
      <c r="I96" s="134"/>
      <c r="J96" s="137"/>
      <c r="K96" s="134"/>
      <c r="L96" s="137"/>
      <c r="M96" s="137"/>
      <c r="N96" s="137"/>
      <c r="O96" s="134"/>
      <c r="P96" s="137"/>
      <c r="Q96" s="137"/>
      <c r="R96" s="137"/>
      <c r="S96" s="134"/>
      <c r="T96" s="137"/>
      <c r="U96" s="137"/>
      <c r="V96" s="137"/>
      <c r="W96" s="134"/>
      <c r="X96" s="137"/>
      <c r="Y96" s="137"/>
      <c r="Z96" s="137"/>
      <c r="AA96" s="134"/>
      <c r="AB96" s="137"/>
      <c r="AC96" s="137"/>
      <c r="AD96" s="137"/>
      <c r="AE96" s="134"/>
      <c r="AF96" s="137"/>
      <c r="AG96" s="137"/>
      <c r="AH96" s="137"/>
      <c r="AI96" s="134"/>
      <c r="AJ96" s="137"/>
      <c r="AK96" s="137"/>
      <c r="AL96" s="137"/>
      <c r="AM96" s="134"/>
      <c r="AN96" s="137"/>
      <c r="AO96" s="137"/>
      <c r="AP96" s="137"/>
      <c r="AQ96" s="134"/>
      <c r="AR96" s="137"/>
      <c r="AS96" s="137"/>
      <c r="AT96" s="137"/>
      <c r="AU96" s="134"/>
      <c r="AV96" s="137"/>
      <c r="AW96" s="134"/>
      <c r="AX96" s="137"/>
      <c r="AY96" s="134"/>
      <c r="AZ96" s="137"/>
      <c r="BA96" s="134"/>
      <c r="BB96" s="137"/>
      <c r="BC96" s="135"/>
      <c r="BD96" s="135"/>
      <c r="BE96" s="134"/>
      <c r="BF96" s="137"/>
      <c r="BG96" s="134"/>
      <c r="BH96" s="137"/>
      <c r="BI96" s="137"/>
      <c r="BJ96" s="137"/>
      <c r="BK96" s="135"/>
      <c r="BL96" s="135"/>
      <c r="BM96" s="134"/>
      <c r="BN96" s="137"/>
      <c r="BO96" s="137"/>
      <c r="BP96" s="137"/>
      <c r="BQ96" s="135"/>
      <c r="BR96" s="135"/>
      <c r="BS96" s="134"/>
      <c r="BT96" s="137"/>
      <c r="BU96" s="137"/>
      <c r="BV96" s="137"/>
      <c r="BW96" s="135"/>
      <c r="BX96" s="135"/>
      <c r="BY96" s="134"/>
      <c r="BZ96" s="137"/>
      <c r="CA96" s="137"/>
      <c r="CB96" s="137"/>
      <c r="CC96" s="135"/>
      <c r="CD96" s="135"/>
      <c r="CE96" s="134"/>
      <c r="CF96" s="137"/>
      <c r="CG96" s="137"/>
      <c r="CH96" s="137"/>
      <c r="CI96" s="135"/>
      <c r="CJ96" s="135"/>
      <c r="CK96" s="134"/>
      <c r="CL96" s="137"/>
      <c r="CM96" s="137"/>
      <c r="CN96" s="137"/>
      <c r="CO96" s="135"/>
      <c r="CP96" s="135"/>
      <c r="CQ96" s="134"/>
      <c r="CR96" s="137"/>
      <c r="CS96" s="137"/>
      <c r="CT96" s="137"/>
      <c r="CU96" s="135"/>
      <c r="CV96" s="135"/>
      <c r="CW96" s="134"/>
      <c r="CX96" s="137"/>
      <c r="CY96" s="137"/>
      <c r="CZ96" s="137"/>
      <c r="DA96" s="135"/>
      <c r="DB96" s="135"/>
      <c r="DC96" s="134"/>
      <c r="DD96" s="137"/>
      <c r="DE96" s="137"/>
      <c r="DF96" s="137"/>
      <c r="DG96" s="135"/>
      <c r="DH96" s="135"/>
      <c r="DI96" s="134"/>
      <c r="DJ96" s="137"/>
      <c r="DK96" s="137"/>
      <c r="DL96" s="137"/>
      <c r="DM96" s="135">
        <f t="shared" si="332"/>
        <v>1</v>
      </c>
      <c r="DN96" s="135">
        <f t="shared" si="333"/>
        <v>1</v>
      </c>
      <c r="DO96" s="134">
        <f>'бюджет округа (района)'!BH96+'бюджеты поселений'!BH96</f>
        <v>0</v>
      </c>
      <c r="DP96" s="137">
        <f>'бюджет округа (района)'!BH96</f>
        <v>0</v>
      </c>
      <c r="DQ96" s="134">
        <f>'бюджет округа (района)'!BI96+'бюджеты поселений'!BI96</f>
        <v>0</v>
      </c>
      <c r="DR96" s="137">
        <f>'бюджет округа (района)'!BI96</f>
        <v>0</v>
      </c>
      <c r="DS96" s="134"/>
      <c r="DT96" s="137"/>
      <c r="DU96" s="230" t="s">
        <v>34</v>
      </c>
      <c r="DV96" s="230" t="s">
        <v>34</v>
      </c>
      <c r="DW96" s="135">
        <f t="shared" si="331"/>
        <v>1</v>
      </c>
      <c r="DX96" s="197">
        <f>IF($G96=0,1,DT96/$H96)</f>
        <v>1</v>
      </c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hidden="1" customHeight="1">
      <c r="A97" s="348" t="s">
        <v>34</v>
      </c>
      <c r="B97" s="292"/>
      <c r="C97" s="134"/>
      <c r="D97" s="137"/>
      <c r="E97" s="134"/>
      <c r="F97" s="137"/>
      <c r="G97" s="137"/>
      <c r="H97" s="137"/>
      <c r="I97" s="134"/>
      <c r="J97" s="137"/>
      <c r="K97" s="134"/>
      <c r="L97" s="137"/>
      <c r="M97" s="137"/>
      <c r="N97" s="137"/>
      <c r="O97" s="134"/>
      <c r="P97" s="137"/>
      <c r="Q97" s="137"/>
      <c r="R97" s="137"/>
      <c r="S97" s="134"/>
      <c r="T97" s="137"/>
      <c r="U97" s="137"/>
      <c r="V97" s="137"/>
      <c r="W97" s="134"/>
      <c r="X97" s="137"/>
      <c r="Y97" s="137"/>
      <c r="Z97" s="137"/>
      <c r="AA97" s="134"/>
      <c r="AB97" s="137"/>
      <c r="AC97" s="137"/>
      <c r="AD97" s="137"/>
      <c r="AE97" s="134"/>
      <c r="AF97" s="137"/>
      <c r="AG97" s="137"/>
      <c r="AH97" s="137"/>
      <c r="AI97" s="134"/>
      <c r="AJ97" s="137"/>
      <c r="AK97" s="137"/>
      <c r="AL97" s="137"/>
      <c r="AM97" s="134"/>
      <c r="AN97" s="137"/>
      <c r="AO97" s="137"/>
      <c r="AP97" s="137"/>
      <c r="AQ97" s="134"/>
      <c r="AR97" s="137"/>
      <c r="AS97" s="137"/>
      <c r="AT97" s="137"/>
      <c r="AU97" s="134"/>
      <c r="AV97" s="137"/>
      <c r="AW97" s="134"/>
      <c r="AX97" s="137"/>
      <c r="AY97" s="134"/>
      <c r="AZ97" s="137"/>
      <c r="BA97" s="134"/>
      <c r="BB97" s="137"/>
      <c r="BC97" s="135"/>
      <c r="BD97" s="135"/>
      <c r="BE97" s="134"/>
      <c r="BF97" s="137"/>
      <c r="BG97" s="134"/>
      <c r="BH97" s="137"/>
      <c r="BI97" s="137"/>
      <c r="BJ97" s="137"/>
      <c r="BK97" s="135"/>
      <c r="BL97" s="135"/>
      <c r="BM97" s="134"/>
      <c r="BN97" s="137"/>
      <c r="BO97" s="137"/>
      <c r="BP97" s="137"/>
      <c r="BQ97" s="135"/>
      <c r="BR97" s="135"/>
      <c r="BS97" s="134"/>
      <c r="BT97" s="137"/>
      <c r="BU97" s="137"/>
      <c r="BV97" s="137"/>
      <c r="BW97" s="135"/>
      <c r="BX97" s="135"/>
      <c r="BY97" s="134"/>
      <c r="BZ97" s="137"/>
      <c r="CA97" s="137"/>
      <c r="CB97" s="137"/>
      <c r="CC97" s="135"/>
      <c r="CD97" s="135"/>
      <c r="CE97" s="134"/>
      <c r="CF97" s="137"/>
      <c r="CG97" s="137"/>
      <c r="CH97" s="137"/>
      <c r="CI97" s="135"/>
      <c r="CJ97" s="135"/>
      <c r="CK97" s="134"/>
      <c r="CL97" s="137"/>
      <c r="CM97" s="137"/>
      <c r="CN97" s="137"/>
      <c r="CO97" s="135"/>
      <c r="CP97" s="135"/>
      <c r="CQ97" s="134"/>
      <c r="CR97" s="137"/>
      <c r="CS97" s="137"/>
      <c r="CT97" s="137"/>
      <c r="CU97" s="135"/>
      <c r="CV97" s="135"/>
      <c r="CW97" s="134"/>
      <c r="CX97" s="137"/>
      <c r="CY97" s="137"/>
      <c r="CZ97" s="137"/>
      <c r="DA97" s="135"/>
      <c r="DB97" s="135"/>
      <c r="DC97" s="134"/>
      <c r="DD97" s="137"/>
      <c r="DE97" s="137"/>
      <c r="DF97" s="137"/>
      <c r="DG97" s="135"/>
      <c r="DH97" s="135"/>
      <c r="DI97" s="134"/>
      <c r="DJ97" s="137"/>
      <c r="DK97" s="137"/>
      <c r="DL97" s="137"/>
      <c r="DM97" s="135">
        <f t="shared" si="332"/>
        <v>1</v>
      </c>
      <c r="DN97" s="135">
        <f t="shared" si="333"/>
        <v>1</v>
      </c>
      <c r="DO97" s="134">
        <f>'бюджет округа (района)'!BH97+'бюджеты поселений'!BH97</f>
        <v>0</v>
      </c>
      <c r="DP97" s="137">
        <f>'бюджет округа (района)'!BH97</f>
        <v>0</v>
      </c>
      <c r="DQ97" s="134">
        <f>'бюджет округа (района)'!BI97+'бюджеты поселений'!BI97</f>
        <v>0</v>
      </c>
      <c r="DR97" s="137">
        <f>'бюджет округа (района)'!BI97</f>
        <v>0</v>
      </c>
      <c r="DS97" s="134"/>
      <c r="DT97" s="137"/>
      <c r="DU97" s="135">
        <f t="shared" ref="DU97:DU100" si="335">IF($BA$10=0,1,DS97/$BA$10)</f>
        <v>0</v>
      </c>
      <c r="DV97" s="135">
        <f t="shared" ref="DV97:DV100" si="336">IF($BA$10=0,1,DT97/$BA$10)</f>
        <v>0</v>
      </c>
      <c r="DW97" s="135">
        <f t="shared" si="331"/>
        <v>1</v>
      </c>
      <c r="DX97" s="197">
        <f>IF($G97=0,1,DT97/$H97)</f>
        <v>1</v>
      </c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hidden="1" customHeight="1">
      <c r="A98" s="348" t="s">
        <v>34</v>
      </c>
      <c r="B98" s="292"/>
      <c r="C98" s="134"/>
      <c r="D98" s="137"/>
      <c r="E98" s="134"/>
      <c r="F98" s="137"/>
      <c r="G98" s="137"/>
      <c r="H98" s="137"/>
      <c r="I98" s="134"/>
      <c r="J98" s="137"/>
      <c r="K98" s="134"/>
      <c r="L98" s="137"/>
      <c r="M98" s="137"/>
      <c r="N98" s="137"/>
      <c r="O98" s="134"/>
      <c r="P98" s="137"/>
      <c r="Q98" s="137"/>
      <c r="R98" s="137"/>
      <c r="S98" s="134"/>
      <c r="T98" s="137"/>
      <c r="U98" s="137"/>
      <c r="V98" s="137"/>
      <c r="W98" s="134"/>
      <c r="X98" s="137"/>
      <c r="Y98" s="137"/>
      <c r="Z98" s="137"/>
      <c r="AA98" s="134"/>
      <c r="AB98" s="137"/>
      <c r="AC98" s="137"/>
      <c r="AD98" s="137"/>
      <c r="AE98" s="134"/>
      <c r="AF98" s="137"/>
      <c r="AG98" s="137"/>
      <c r="AH98" s="137"/>
      <c r="AI98" s="134"/>
      <c r="AJ98" s="137"/>
      <c r="AK98" s="137"/>
      <c r="AL98" s="137"/>
      <c r="AM98" s="134"/>
      <c r="AN98" s="137"/>
      <c r="AO98" s="137"/>
      <c r="AP98" s="137"/>
      <c r="AQ98" s="134"/>
      <c r="AR98" s="137"/>
      <c r="AS98" s="137"/>
      <c r="AT98" s="137"/>
      <c r="AU98" s="134"/>
      <c r="AV98" s="137"/>
      <c r="AW98" s="134"/>
      <c r="AX98" s="137"/>
      <c r="AY98" s="134"/>
      <c r="AZ98" s="137"/>
      <c r="BA98" s="134"/>
      <c r="BB98" s="137"/>
      <c r="BC98" s="135"/>
      <c r="BD98" s="135"/>
      <c r="BE98" s="134"/>
      <c r="BF98" s="137"/>
      <c r="BG98" s="134"/>
      <c r="BH98" s="137"/>
      <c r="BI98" s="137"/>
      <c r="BJ98" s="137"/>
      <c r="BK98" s="135"/>
      <c r="BL98" s="135"/>
      <c r="BM98" s="134"/>
      <c r="BN98" s="137"/>
      <c r="BO98" s="137"/>
      <c r="BP98" s="137"/>
      <c r="BQ98" s="135"/>
      <c r="BR98" s="135"/>
      <c r="BS98" s="134"/>
      <c r="BT98" s="137"/>
      <c r="BU98" s="137"/>
      <c r="BV98" s="137"/>
      <c r="BW98" s="135"/>
      <c r="BX98" s="135"/>
      <c r="BY98" s="134"/>
      <c r="BZ98" s="137"/>
      <c r="CA98" s="137"/>
      <c r="CB98" s="137"/>
      <c r="CC98" s="135"/>
      <c r="CD98" s="135"/>
      <c r="CE98" s="134"/>
      <c r="CF98" s="137"/>
      <c r="CG98" s="137"/>
      <c r="CH98" s="137"/>
      <c r="CI98" s="135"/>
      <c r="CJ98" s="135"/>
      <c r="CK98" s="134"/>
      <c r="CL98" s="137"/>
      <c r="CM98" s="137"/>
      <c r="CN98" s="137"/>
      <c r="CO98" s="135"/>
      <c r="CP98" s="135"/>
      <c r="CQ98" s="134"/>
      <c r="CR98" s="137"/>
      <c r="CS98" s="137"/>
      <c r="CT98" s="137"/>
      <c r="CU98" s="135"/>
      <c r="CV98" s="135"/>
      <c r="CW98" s="134"/>
      <c r="CX98" s="137"/>
      <c r="CY98" s="137"/>
      <c r="CZ98" s="137"/>
      <c r="DA98" s="135"/>
      <c r="DB98" s="135"/>
      <c r="DC98" s="134"/>
      <c r="DD98" s="137"/>
      <c r="DE98" s="137"/>
      <c r="DF98" s="137"/>
      <c r="DG98" s="135"/>
      <c r="DH98" s="135"/>
      <c r="DI98" s="134"/>
      <c r="DJ98" s="137"/>
      <c r="DK98" s="137"/>
      <c r="DL98" s="137"/>
      <c r="DM98" s="135">
        <f t="shared" si="332"/>
        <v>1</v>
      </c>
      <c r="DN98" s="135">
        <f t="shared" si="333"/>
        <v>1</v>
      </c>
      <c r="DO98" s="134">
        <f>'бюджет округа (района)'!BH98+'бюджеты поселений'!BH98</f>
        <v>0</v>
      </c>
      <c r="DP98" s="137">
        <f>'бюджет округа (района)'!BH98</f>
        <v>0</v>
      </c>
      <c r="DQ98" s="134">
        <f>'бюджет округа (района)'!BI98+'бюджеты поселений'!BI98</f>
        <v>0</v>
      </c>
      <c r="DR98" s="137">
        <f>'бюджет округа (района)'!BI98</f>
        <v>0</v>
      </c>
      <c r="DS98" s="134"/>
      <c r="DT98" s="137"/>
      <c r="DU98" s="135">
        <f t="shared" si="335"/>
        <v>0</v>
      </c>
      <c r="DV98" s="135">
        <f t="shared" si="336"/>
        <v>0</v>
      </c>
      <c r="DW98" s="135">
        <f t="shared" si="331"/>
        <v>1</v>
      </c>
      <c r="DX98" s="197">
        <f>IF($G98=0,1,DT98/$H98)</f>
        <v>1</v>
      </c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hidden="1" customHeight="1">
      <c r="A99" s="348" t="s">
        <v>34</v>
      </c>
      <c r="B99" s="292"/>
      <c r="C99" s="134"/>
      <c r="D99" s="137"/>
      <c r="E99" s="134"/>
      <c r="F99" s="137"/>
      <c r="G99" s="137"/>
      <c r="H99" s="137"/>
      <c r="I99" s="134"/>
      <c r="J99" s="137"/>
      <c r="K99" s="134"/>
      <c r="L99" s="137"/>
      <c r="M99" s="137"/>
      <c r="N99" s="137"/>
      <c r="O99" s="134"/>
      <c r="P99" s="137"/>
      <c r="Q99" s="137"/>
      <c r="R99" s="137"/>
      <c r="S99" s="134"/>
      <c r="T99" s="137"/>
      <c r="U99" s="137"/>
      <c r="V99" s="137"/>
      <c r="W99" s="134"/>
      <c r="X99" s="137"/>
      <c r="Y99" s="137"/>
      <c r="Z99" s="137"/>
      <c r="AA99" s="134"/>
      <c r="AB99" s="137"/>
      <c r="AC99" s="137"/>
      <c r="AD99" s="137"/>
      <c r="AE99" s="134"/>
      <c r="AF99" s="137"/>
      <c r="AG99" s="137"/>
      <c r="AH99" s="137"/>
      <c r="AI99" s="134"/>
      <c r="AJ99" s="137"/>
      <c r="AK99" s="137"/>
      <c r="AL99" s="137"/>
      <c r="AM99" s="134"/>
      <c r="AN99" s="137"/>
      <c r="AO99" s="137"/>
      <c r="AP99" s="137"/>
      <c r="AQ99" s="134"/>
      <c r="AR99" s="137"/>
      <c r="AS99" s="137"/>
      <c r="AT99" s="137"/>
      <c r="AU99" s="134"/>
      <c r="AV99" s="137"/>
      <c r="AW99" s="134"/>
      <c r="AX99" s="137"/>
      <c r="AY99" s="134"/>
      <c r="AZ99" s="137"/>
      <c r="BA99" s="134"/>
      <c r="BB99" s="137"/>
      <c r="BC99" s="135"/>
      <c r="BD99" s="135"/>
      <c r="BE99" s="134"/>
      <c r="BF99" s="137"/>
      <c r="BG99" s="134"/>
      <c r="BH99" s="137"/>
      <c r="BI99" s="137"/>
      <c r="BJ99" s="137"/>
      <c r="BK99" s="135"/>
      <c r="BL99" s="135"/>
      <c r="BM99" s="134"/>
      <c r="BN99" s="137"/>
      <c r="BO99" s="137"/>
      <c r="BP99" s="137"/>
      <c r="BQ99" s="135"/>
      <c r="BR99" s="135"/>
      <c r="BS99" s="134"/>
      <c r="BT99" s="137"/>
      <c r="BU99" s="137"/>
      <c r="BV99" s="137"/>
      <c r="BW99" s="135"/>
      <c r="BX99" s="135"/>
      <c r="BY99" s="134"/>
      <c r="BZ99" s="137"/>
      <c r="CA99" s="137"/>
      <c r="CB99" s="137"/>
      <c r="CC99" s="135"/>
      <c r="CD99" s="135"/>
      <c r="CE99" s="134"/>
      <c r="CF99" s="137"/>
      <c r="CG99" s="137"/>
      <c r="CH99" s="137"/>
      <c r="CI99" s="135"/>
      <c r="CJ99" s="135"/>
      <c r="CK99" s="134"/>
      <c r="CL99" s="137"/>
      <c r="CM99" s="137"/>
      <c r="CN99" s="137"/>
      <c r="CO99" s="135"/>
      <c r="CP99" s="135"/>
      <c r="CQ99" s="134"/>
      <c r="CR99" s="137"/>
      <c r="CS99" s="137"/>
      <c r="CT99" s="137"/>
      <c r="CU99" s="135"/>
      <c r="CV99" s="135"/>
      <c r="CW99" s="134"/>
      <c r="CX99" s="137"/>
      <c r="CY99" s="137"/>
      <c r="CZ99" s="137"/>
      <c r="DA99" s="135"/>
      <c r="DB99" s="135"/>
      <c r="DC99" s="134"/>
      <c r="DD99" s="137"/>
      <c r="DE99" s="137"/>
      <c r="DF99" s="137"/>
      <c r="DG99" s="135"/>
      <c r="DH99" s="135"/>
      <c r="DI99" s="134"/>
      <c r="DJ99" s="137"/>
      <c r="DK99" s="137"/>
      <c r="DL99" s="137"/>
      <c r="DM99" s="135">
        <f t="shared" si="332"/>
        <v>1</v>
      </c>
      <c r="DN99" s="135">
        <f t="shared" si="333"/>
        <v>1</v>
      </c>
      <c r="DO99" s="134">
        <f>'бюджет округа (района)'!BH99+'бюджеты поселений'!BH99</f>
        <v>0</v>
      </c>
      <c r="DP99" s="137">
        <f>'бюджет округа (района)'!BH99</f>
        <v>0</v>
      </c>
      <c r="DQ99" s="134">
        <f>'бюджет округа (района)'!BI99+'бюджеты поселений'!BI99</f>
        <v>0</v>
      </c>
      <c r="DR99" s="137">
        <f>'бюджет округа (района)'!BI99</f>
        <v>0</v>
      </c>
      <c r="DS99" s="134"/>
      <c r="DT99" s="137"/>
      <c r="DU99" s="135">
        <f t="shared" si="335"/>
        <v>0</v>
      </c>
      <c r="DV99" s="135">
        <f t="shared" si="336"/>
        <v>0</v>
      </c>
      <c r="DW99" s="135">
        <f t="shared" si="331"/>
        <v>1</v>
      </c>
      <c r="DX99" s="197">
        <f>IF($G99=0,1,DT99/$H99)</f>
        <v>1</v>
      </c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 hidden="1">
      <c r="A100" s="348" t="s">
        <v>34</v>
      </c>
      <c r="B100" s="292"/>
      <c r="C100" s="134"/>
      <c r="D100" s="137"/>
      <c r="E100" s="134"/>
      <c r="F100" s="137"/>
      <c r="G100" s="137"/>
      <c r="H100" s="137"/>
      <c r="I100" s="134"/>
      <c r="J100" s="137"/>
      <c r="K100" s="134"/>
      <c r="L100" s="137"/>
      <c r="M100" s="137"/>
      <c r="N100" s="137"/>
      <c r="O100" s="134"/>
      <c r="P100" s="137"/>
      <c r="Q100" s="137"/>
      <c r="R100" s="137"/>
      <c r="S100" s="134"/>
      <c r="T100" s="137"/>
      <c r="U100" s="137"/>
      <c r="V100" s="137"/>
      <c r="W100" s="134"/>
      <c r="X100" s="137"/>
      <c r="Y100" s="137"/>
      <c r="Z100" s="137"/>
      <c r="AA100" s="134"/>
      <c r="AB100" s="137"/>
      <c r="AC100" s="137"/>
      <c r="AD100" s="137"/>
      <c r="AE100" s="134"/>
      <c r="AF100" s="137"/>
      <c r="AG100" s="137"/>
      <c r="AH100" s="137"/>
      <c r="AI100" s="134"/>
      <c r="AJ100" s="137"/>
      <c r="AK100" s="137"/>
      <c r="AL100" s="137"/>
      <c r="AM100" s="134"/>
      <c r="AN100" s="137"/>
      <c r="AO100" s="137"/>
      <c r="AP100" s="137"/>
      <c r="AQ100" s="134"/>
      <c r="AR100" s="137"/>
      <c r="AS100" s="137"/>
      <c r="AT100" s="137"/>
      <c r="AU100" s="134"/>
      <c r="AV100" s="137"/>
      <c r="AW100" s="134"/>
      <c r="AX100" s="137"/>
      <c r="AY100" s="134"/>
      <c r="AZ100" s="137"/>
      <c r="BA100" s="134"/>
      <c r="BB100" s="137"/>
      <c r="BC100" s="135"/>
      <c r="BD100" s="135"/>
      <c r="BE100" s="134"/>
      <c r="BF100" s="137"/>
      <c r="BG100" s="134"/>
      <c r="BH100" s="137"/>
      <c r="BI100" s="137"/>
      <c r="BJ100" s="137"/>
      <c r="BK100" s="135"/>
      <c r="BL100" s="135"/>
      <c r="BM100" s="134"/>
      <c r="BN100" s="137"/>
      <c r="BO100" s="137"/>
      <c r="BP100" s="137"/>
      <c r="BQ100" s="135"/>
      <c r="BR100" s="135"/>
      <c r="BS100" s="134"/>
      <c r="BT100" s="137"/>
      <c r="BU100" s="137"/>
      <c r="BV100" s="137"/>
      <c r="BW100" s="135"/>
      <c r="BX100" s="135"/>
      <c r="BY100" s="134"/>
      <c r="BZ100" s="137"/>
      <c r="CA100" s="137"/>
      <c r="CB100" s="137"/>
      <c r="CC100" s="135"/>
      <c r="CD100" s="135"/>
      <c r="CE100" s="134"/>
      <c r="CF100" s="137"/>
      <c r="CG100" s="137"/>
      <c r="CH100" s="137"/>
      <c r="CI100" s="135"/>
      <c r="CJ100" s="135"/>
      <c r="CK100" s="134"/>
      <c r="CL100" s="137"/>
      <c r="CM100" s="137"/>
      <c r="CN100" s="137"/>
      <c r="CO100" s="135"/>
      <c r="CP100" s="135"/>
      <c r="CQ100" s="134"/>
      <c r="CR100" s="137"/>
      <c r="CS100" s="137"/>
      <c r="CT100" s="137"/>
      <c r="CU100" s="135"/>
      <c r="CV100" s="135"/>
      <c r="CW100" s="134"/>
      <c r="CX100" s="137"/>
      <c r="CY100" s="137"/>
      <c r="CZ100" s="137"/>
      <c r="DA100" s="135"/>
      <c r="DB100" s="135"/>
      <c r="DC100" s="134"/>
      <c r="DD100" s="137"/>
      <c r="DE100" s="137"/>
      <c r="DF100" s="137"/>
      <c r="DG100" s="135"/>
      <c r="DH100" s="135"/>
      <c r="DI100" s="134"/>
      <c r="DJ100" s="137"/>
      <c r="DK100" s="137"/>
      <c r="DL100" s="137"/>
      <c r="DM100" s="135">
        <f t="shared" si="332"/>
        <v>1</v>
      </c>
      <c r="DN100" s="135">
        <f t="shared" si="333"/>
        <v>1</v>
      </c>
      <c r="DO100" s="134">
        <f>'бюджет округа (района)'!BH100+'бюджеты поселений'!BH100</f>
        <v>0</v>
      </c>
      <c r="DP100" s="137">
        <f>'бюджет округа (района)'!BH100</f>
        <v>0</v>
      </c>
      <c r="DQ100" s="134">
        <f>'бюджет округа (района)'!BI100+'бюджеты поселений'!BI100</f>
        <v>0</v>
      </c>
      <c r="DR100" s="137">
        <f>'бюджет округа (района)'!BI100</f>
        <v>0</v>
      </c>
      <c r="DS100" s="134"/>
      <c r="DT100" s="137"/>
      <c r="DU100" s="135">
        <f t="shared" si="335"/>
        <v>0</v>
      </c>
      <c r="DV100" s="135">
        <f t="shared" si="336"/>
        <v>0</v>
      </c>
      <c r="DW100" s="135">
        <f t="shared" ref="DW100" si="337">IF($G100=0,1,DS100/$G100)</f>
        <v>1</v>
      </c>
      <c r="DX100" s="197">
        <f t="shared" ref="DX100" si="338">IF($G100=0,1,DT100/$G100)</f>
        <v>1</v>
      </c>
    </row>
    <row r="101" spans="1:268" s="104" customFormat="1" ht="18" customHeight="1">
      <c r="A101" s="351" t="s">
        <v>68</v>
      </c>
      <c r="B101" s="296"/>
      <c r="C101" s="137">
        <f t="shared" ref="C101:F101" si="339">C102+C103+C104+C105+C106+C107+C108+C112+C109+C110+C111</f>
        <v>11891</v>
      </c>
      <c r="D101" s="137">
        <f t="shared" si="339"/>
        <v>0</v>
      </c>
      <c r="E101" s="137">
        <f t="shared" si="339"/>
        <v>10848</v>
      </c>
      <c r="F101" s="137">
        <f t="shared" si="339"/>
        <v>0</v>
      </c>
      <c r="G101" s="137">
        <f>G102+G103+G104+G105+G106+G107+G108+G112+G109+G110+G111</f>
        <v>22133</v>
      </c>
      <c r="H101" s="137">
        <f t="shared" ref="H101" si="340">B101+F101</f>
        <v>0</v>
      </c>
      <c r="I101" s="137">
        <f t="shared" ref="I101:L101" si="341">I102+I103+I104+I105+I106+I107+I108+I112+I109+I110+I111</f>
        <v>0</v>
      </c>
      <c r="J101" s="137">
        <f t="shared" si="341"/>
        <v>0</v>
      </c>
      <c r="K101" s="137">
        <f t="shared" si="341"/>
        <v>0</v>
      </c>
      <c r="L101" s="137">
        <f t="shared" si="341"/>
        <v>0</v>
      </c>
      <c r="M101" s="137">
        <f t="shared" ref="M101" si="342">I101+K101</f>
        <v>0</v>
      </c>
      <c r="N101" s="137">
        <f t="shared" ref="N101" si="343">J101+L101</f>
        <v>0</v>
      </c>
      <c r="O101" s="137">
        <f>O102+O103+O104+O105+O106+O107+O108+O112+O109+O110+O111</f>
        <v>0</v>
      </c>
      <c r="P101" s="137">
        <f>P102+P103+P104+P105+P106+P107+P108+P112+P109+P110+P111</f>
        <v>0</v>
      </c>
      <c r="Q101" s="137">
        <f t="shared" ref="Q101:R101" si="344">Q102+Q103+Q104+Q105+Q106+Q107+Q108+Q112</f>
        <v>0</v>
      </c>
      <c r="R101" s="137">
        <f t="shared" si="344"/>
        <v>0</v>
      </c>
      <c r="S101" s="137">
        <f>S102+S103+S104+S105+S106+S107+S108+S112+S109+S110+S111</f>
        <v>0</v>
      </c>
      <c r="T101" s="137">
        <f>T102+T103+T104+T105+T106+T107+T108+T112+T109+T110+T111</f>
        <v>0</v>
      </c>
      <c r="U101" s="137">
        <f t="shared" ref="U101" si="345">Q101+S101</f>
        <v>0</v>
      </c>
      <c r="V101" s="137">
        <f t="shared" ref="V101" si="346">R101+T101</f>
        <v>0</v>
      </c>
      <c r="W101" s="137">
        <f>W102+W103+W104+W105+W106+W107+W108+W112+W109+W110+W111</f>
        <v>0</v>
      </c>
      <c r="X101" s="137">
        <f>X102+X103+X104+X105+X106+X107+X108+X112+X109+X110+X111</f>
        <v>0</v>
      </c>
      <c r="Y101" s="137">
        <f t="shared" ref="Y101" si="347">U101+W101</f>
        <v>0</v>
      </c>
      <c r="Z101" s="137">
        <f t="shared" ref="Z101" si="348">V101+X101</f>
        <v>0</v>
      </c>
      <c r="AA101" s="137">
        <f>AA102+AA103+AA104+AA105+AA106+AA107+AA108+AA112+AA109+AA110+AA111</f>
        <v>0</v>
      </c>
      <c r="AB101" s="137">
        <f>AB102+AB103+AB104+AB105+AB106+AB107+AB108+AB112+AB109+AB110+AB111</f>
        <v>0</v>
      </c>
      <c r="AC101" s="137">
        <f t="shared" ref="AC101" si="349">Y101+AA101</f>
        <v>0</v>
      </c>
      <c r="AD101" s="137">
        <f t="shared" ref="AD101" si="350">Z101+AB101</f>
        <v>0</v>
      </c>
      <c r="AE101" s="137">
        <f>AE102+AE103+AE104+AE105+AE106+AE107+AE108+AE112+AE109+AE110+AE111</f>
        <v>0</v>
      </c>
      <c r="AF101" s="137">
        <f>AF102+AF103+AF104+AF105+AF106+AF107+AF108+AF112+AF109+AF110+AF111</f>
        <v>0</v>
      </c>
      <c r="AG101" s="137">
        <f t="shared" ref="AG101" si="351">AC101+AE101</f>
        <v>0</v>
      </c>
      <c r="AH101" s="137">
        <f t="shared" ref="AH101" si="352">AD101+AF101</f>
        <v>0</v>
      </c>
      <c r="AI101" s="137">
        <f>AI102+AI103+AI104+AI105+AI106+AI107+AI108+AI112+AI109+AI110+AI111</f>
        <v>0</v>
      </c>
      <c r="AJ101" s="137">
        <f>AJ102+AJ103+AJ104+AJ105+AJ106+AJ107+AJ108+AJ112+AJ109+AJ110+AJ111</f>
        <v>0</v>
      </c>
      <c r="AK101" s="137">
        <f t="shared" ref="AK101" si="353">AG101+AI101</f>
        <v>0</v>
      </c>
      <c r="AL101" s="137">
        <f t="shared" ref="AL101" si="354">AH101+AJ101</f>
        <v>0</v>
      </c>
      <c r="AM101" s="137">
        <f>AM102+AM103+AM104+AM105+AM106+AM107+AM108+AM112+AM109+AM110+AM111</f>
        <v>0</v>
      </c>
      <c r="AN101" s="137">
        <f>AN102+AN103+AN104+AN105+AN106+AN107+AN108+AN112+AN109+AN110+AN111</f>
        <v>0</v>
      </c>
      <c r="AO101" s="137">
        <f t="shared" ref="AO101" si="355">AK101+AM101</f>
        <v>0</v>
      </c>
      <c r="AP101" s="137">
        <f t="shared" ref="AP101" si="356">AL101+AN101</f>
        <v>0</v>
      </c>
      <c r="AQ101" s="137">
        <f>AQ102+AQ103+AQ104+AQ105+AQ106+AQ107+AQ108+AQ112+AQ109+AQ110+AQ111</f>
        <v>0</v>
      </c>
      <c r="AR101" s="137">
        <f>AR102+AR103+AR104+AR105+AR106+AR107+AR108+AR112+AR109+AR110+AR111</f>
        <v>0</v>
      </c>
      <c r="AS101" s="137">
        <f t="shared" ref="AS101" si="357">AO101+AQ101</f>
        <v>0</v>
      </c>
      <c r="AT101" s="137">
        <f t="shared" ref="AT101" si="358">AP101+AR101</f>
        <v>0</v>
      </c>
      <c r="AU101" s="137">
        <f>AU102+AU103+AU104+AU105+AU106+AU107+AU108+AU112+AU109+AU110+AU111</f>
        <v>0</v>
      </c>
      <c r="AV101" s="137">
        <f>AV102+AV103+AV104+AV105+AV106+AV107+AV108+AV112+AV109+AV110+AV111</f>
        <v>0</v>
      </c>
      <c r="AW101" s="137">
        <f t="shared" ref="AW101:AX101" si="359">AW102+AW103+AW104+AW105+AW106+AW107+AW108+AW112+AW109+AW110+AW111</f>
        <v>7332</v>
      </c>
      <c r="AX101" s="137">
        <f t="shared" si="359"/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7">
        <f>BA102+BA103+BA104+BA105+BA106+BA107+BA108+BA112+BA109+BA110+BA111</f>
        <v>16669</v>
      </c>
      <c r="BB101" s="137">
        <f>BB102+BB103+BB104+BB105+BB106+BB107+BB108+BB112+BB109+BB110+BB111</f>
        <v>0</v>
      </c>
      <c r="BC101" s="135">
        <f t="shared" ref="BC101" si="360">IF(G101=0,1,BA101/G101-1)</f>
        <v>-0.24687118781909367</v>
      </c>
      <c r="BD101" s="135">
        <f t="shared" ref="BD101" si="361">IF(H101=0,1,BB101/H101-1)</f>
        <v>1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>BG102+BG103+BG104+BG105+BG106+BG107+BG108+BG112+BG109+BG110+BG111</f>
        <v>0</v>
      </c>
      <c r="BH101" s="137">
        <f>BH102+BH103+BH104+BH105+BH106+BH107+BH108+BH112+BH109+BH110+BH111</f>
        <v>0</v>
      </c>
      <c r="BI101" s="137">
        <f t="shared" ref="BI101" si="362">BE101+BG101</f>
        <v>0</v>
      </c>
      <c r="BJ101" s="137">
        <f t="shared" ref="BJ101" si="363">BF101+BH101</f>
        <v>0</v>
      </c>
      <c r="BK101" s="135">
        <f t="shared" si="310"/>
        <v>1</v>
      </c>
      <c r="BL101" s="135">
        <f t="shared" si="311"/>
        <v>1</v>
      </c>
      <c r="BM101" s="137">
        <f>BM102+BM103+BM104+BM105+BM106+BM107+BM108+BM112+BM109+BM110+BM111</f>
        <v>0</v>
      </c>
      <c r="BN101" s="137">
        <f>BN102+BN103+BN104+BN105+BN106+BN107+BN108+BN112+BN109+BN110+BN111</f>
        <v>0</v>
      </c>
      <c r="BO101" s="137">
        <f t="shared" ref="BO101" si="364">BI101+BM101</f>
        <v>0</v>
      </c>
      <c r="BP101" s="137">
        <f t="shared" ref="BP101" si="365">BJ101+BN101</f>
        <v>0</v>
      </c>
      <c r="BQ101" s="135">
        <f t="shared" si="312"/>
        <v>1</v>
      </c>
      <c r="BR101" s="135">
        <f t="shared" si="313"/>
        <v>1</v>
      </c>
      <c r="BS101" s="137">
        <f>BS102+BS103+BS104+BS105+BS106+BS107+BS108+BS112+BS109+BS110+BS111</f>
        <v>0</v>
      </c>
      <c r="BT101" s="137">
        <f>BT102+BT103+BT104+BT105+BT106+BT107+BT108+BT112+BT109+BT110+BT111</f>
        <v>0</v>
      </c>
      <c r="BU101" s="137">
        <f t="shared" ref="BU101" si="366">BO101+BS101</f>
        <v>0</v>
      </c>
      <c r="BV101" s="137">
        <f t="shared" ref="BV101" si="367">BP101+BT101</f>
        <v>0</v>
      </c>
      <c r="BW101" s="135">
        <f t="shared" si="314"/>
        <v>1</v>
      </c>
      <c r="BX101" s="135">
        <f t="shared" si="315"/>
        <v>1</v>
      </c>
      <c r="BY101" s="137">
        <f>BY102+BY103+BY104+BY105+BY106+BY107+BY108+BY112+BY109+BY110+BY111</f>
        <v>0</v>
      </c>
      <c r="BZ101" s="137">
        <f>BZ102+BZ103+BZ104+BZ105+BZ106+BZ107+BZ108+BZ112+BZ109+BZ110+BZ111</f>
        <v>0</v>
      </c>
      <c r="CA101" s="137">
        <f t="shared" ref="CA101" si="368">BU101+BY101</f>
        <v>0</v>
      </c>
      <c r="CB101" s="137">
        <f t="shared" ref="CB101" si="369">BV101+BZ101</f>
        <v>0</v>
      </c>
      <c r="CC101" s="135">
        <f t="shared" si="316"/>
        <v>1</v>
      </c>
      <c r="CD101" s="135">
        <f t="shared" si="317"/>
        <v>1</v>
      </c>
      <c r="CE101" s="137">
        <f>CE102+CE103+CE104+CE105+CE106+CE107+CE108+CE112+CE109+CE110+CE111</f>
        <v>0</v>
      </c>
      <c r="CF101" s="137">
        <f>CF102+CF103+CF104+CF105+CF106+CF107+CF108+CF112+CF109+CF110+CF111</f>
        <v>0</v>
      </c>
      <c r="CG101" s="137">
        <f t="shared" ref="CG101" si="370">CA101+CE101</f>
        <v>0</v>
      </c>
      <c r="CH101" s="137">
        <f t="shared" ref="CH101" si="371">CB101+CF101</f>
        <v>0</v>
      </c>
      <c r="CI101" s="135">
        <f t="shared" si="318"/>
        <v>1</v>
      </c>
      <c r="CJ101" s="135">
        <f t="shared" si="319"/>
        <v>1</v>
      </c>
      <c r="CK101" s="137">
        <f>CK102+CK103+CK104+CK105+CK106+CK107+CK108+CK112+CK109+CK110+CK111</f>
        <v>0</v>
      </c>
      <c r="CL101" s="137">
        <f>CL102+CL103+CL104+CL105+CL106+CL107+CL108+CL112+CL109+CL110+CL111</f>
        <v>0</v>
      </c>
      <c r="CM101" s="137">
        <f t="shared" ref="CM101" si="372">CG101+CK101</f>
        <v>0</v>
      </c>
      <c r="CN101" s="137">
        <f t="shared" ref="CN101" si="373">CH101+CL101</f>
        <v>0</v>
      </c>
      <c r="CO101" s="135">
        <f t="shared" si="320"/>
        <v>1</v>
      </c>
      <c r="CP101" s="135">
        <f t="shared" si="321"/>
        <v>1</v>
      </c>
      <c r="CQ101" s="137">
        <f>CQ102+CQ103+CQ104+CQ105+CQ106+CQ107+CQ108+CQ112+CQ109+CQ110+CQ111</f>
        <v>0</v>
      </c>
      <c r="CR101" s="137">
        <f>CR102+CR103+CR104+CR105+CR106+CR107+CR108+CR112+CR109+CR110+CR111</f>
        <v>0</v>
      </c>
      <c r="CS101" s="137">
        <f t="shared" ref="CS101" si="374">CM101+CQ101</f>
        <v>0</v>
      </c>
      <c r="CT101" s="137">
        <f t="shared" ref="CT101" si="375">CN101+CR101</f>
        <v>0</v>
      </c>
      <c r="CU101" s="135">
        <f t="shared" si="322"/>
        <v>1</v>
      </c>
      <c r="CV101" s="135">
        <f t="shared" si="323"/>
        <v>1</v>
      </c>
      <c r="CW101" s="137">
        <f>CW102+CW103+CW104+CW105+CW106+CW107+CW108+CW112+CW109+CW110+CW111</f>
        <v>0</v>
      </c>
      <c r="CX101" s="137">
        <f>CX102+CX103+CX104+CX105+CX106+CX107+CX108+CX112+CX109+CX110+CX111</f>
        <v>0</v>
      </c>
      <c r="CY101" s="137">
        <f t="shared" ref="CY101" si="376">CS101+CW101</f>
        <v>0</v>
      </c>
      <c r="CZ101" s="137">
        <f t="shared" ref="CZ101" si="377">CT101+CX101</f>
        <v>0</v>
      </c>
      <c r="DA101" s="135">
        <f t="shared" si="324"/>
        <v>1</v>
      </c>
      <c r="DB101" s="135">
        <f t="shared" si="325"/>
        <v>1</v>
      </c>
      <c r="DC101" s="137">
        <f>DC102+DC103+DC104+DC105+DC106+DC107+DC108+DC112+DC109+DC110+DC111</f>
        <v>0</v>
      </c>
      <c r="DD101" s="137">
        <f>DD102+DD103+DD104+DD105+DD106+DD107+DD108+DD112+DD109+DD110+DD111</f>
        <v>0</v>
      </c>
      <c r="DE101" s="137">
        <f t="shared" ref="DE101" si="378">CY101+DC101</f>
        <v>0</v>
      </c>
      <c r="DF101" s="137">
        <f t="shared" ref="DF101" si="379">CZ101+DD101</f>
        <v>0</v>
      </c>
      <c r="DG101" s="135">
        <f t="shared" si="326"/>
        <v>1</v>
      </c>
      <c r="DH101" s="135">
        <f t="shared" si="327"/>
        <v>1</v>
      </c>
      <c r="DI101" s="137">
        <f>DI102+DI103+DI104+DI105+DI106+DI107+DI108+DI112+DI109+DI110+DI111</f>
        <v>0</v>
      </c>
      <c r="DJ101" s="137">
        <f>DJ102+DJ103+DJ104+DJ105+DJ106+DJ107+DJ108+DJ112+DJ109+DJ110+DJ111</f>
        <v>0</v>
      </c>
      <c r="DK101" s="137">
        <f>DK102+DK103+DK104+DK105+DK106+DK107+DK108+DK112+DK109+DK110+DK111</f>
        <v>8166</v>
      </c>
      <c r="DL101" s="137">
        <f t="shared" ref="DL101" si="380">DF101+DJ101</f>
        <v>0</v>
      </c>
      <c r="DM101" s="135">
        <f t="shared" si="332"/>
        <v>1.113747954173486</v>
      </c>
      <c r="DN101" s="135">
        <f t="shared" si="333"/>
        <v>1</v>
      </c>
      <c r="DO101" s="137">
        <f t="shared" ref="DO101:DR101" si="381">DO102+DO103+DO104+DO105+DO106+DO107+DO108+DO112+DO109+DO110+DO111</f>
        <v>0</v>
      </c>
      <c r="DP101" s="137">
        <f t="shared" si="381"/>
        <v>0</v>
      </c>
      <c r="DQ101" s="137">
        <f t="shared" si="381"/>
        <v>0</v>
      </c>
      <c r="DR101" s="137">
        <f t="shared" si="381"/>
        <v>0</v>
      </c>
      <c r="DS101" s="137">
        <f>DS102+DS103+DS104+DS105+DS106+DS107+DS108+DS112+DS109+DS110+DS111</f>
        <v>16669</v>
      </c>
      <c r="DT101" s="137">
        <f>DT102+DT103+DT104+DT105+DT106+DT107+DT108+DT112+DT109+DT110+DT111</f>
        <v>0</v>
      </c>
      <c r="DU101" s="135">
        <f>IF($BA$10=0,1,DS101/$BA101)</f>
        <v>1</v>
      </c>
      <c r="DV101" s="230" t="s">
        <v>34</v>
      </c>
      <c r="DW101" s="135">
        <f>IF($G101=0,1,DS101/$G101)</f>
        <v>0.75312881218090633</v>
      </c>
      <c r="DX101" s="251" t="s">
        <v>34</v>
      </c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347">
        <v>243</v>
      </c>
      <c r="B102" s="290"/>
      <c r="C102" s="134"/>
      <c r="D102" s="137"/>
      <c r="E102" s="134"/>
      <c r="F102" s="137"/>
      <c r="G102" s="137"/>
      <c r="H102" s="137"/>
      <c r="I102" s="134"/>
      <c r="J102" s="137"/>
      <c r="K102" s="134"/>
      <c r="L102" s="137"/>
      <c r="M102" s="137"/>
      <c r="N102" s="137"/>
      <c r="O102" s="134"/>
      <c r="P102" s="137"/>
      <c r="Q102" s="137"/>
      <c r="R102" s="137"/>
      <c r="S102" s="134"/>
      <c r="T102" s="137"/>
      <c r="U102" s="137"/>
      <c r="V102" s="137"/>
      <c r="W102" s="134"/>
      <c r="X102" s="137"/>
      <c r="Y102" s="137"/>
      <c r="Z102" s="137"/>
      <c r="AA102" s="134"/>
      <c r="AB102" s="137"/>
      <c r="AC102" s="137"/>
      <c r="AD102" s="137"/>
      <c r="AE102" s="134"/>
      <c r="AF102" s="137"/>
      <c r="AG102" s="137"/>
      <c r="AH102" s="137"/>
      <c r="AI102" s="134"/>
      <c r="AJ102" s="137"/>
      <c r="AK102" s="137"/>
      <c r="AL102" s="137"/>
      <c r="AM102" s="134"/>
      <c r="AN102" s="137"/>
      <c r="AO102" s="137"/>
      <c r="AP102" s="137"/>
      <c r="AQ102" s="134"/>
      <c r="AR102" s="137"/>
      <c r="AS102" s="137"/>
      <c r="AT102" s="137"/>
      <c r="AU102" s="134"/>
      <c r="AV102" s="137"/>
      <c r="AW102" s="134"/>
      <c r="AX102" s="137"/>
      <c r="AY102" s="134"/>
      <c r="AZ102" s="137"/>
      <c r="BA102" s="134"/>
      <c r="BB102" s="137"/>
      <c r="BC102" s="135"/>
      <c r="BD102" s="135"/>
      <c r="BE102" s="134"/>
      <c r="BF102" s="137"/>
      <c r="BG102" s="134"/>
      <c r="BH102" s="137"/>
      <c r="BI102" s="137"/>
      <c r="BJ102" s="137"/>
      <c r="BK102" s="135"/>
      <c r="BL102" s="135"/>
      <c r="BM102" s="134"/>
      <c r="BN102" s="137"/>
      <c r="BO102" s="137"/>
      <c r="BP102" s="137"/>
      <c r="BQ102" s="135"/>
      <c r="BR102" s="135"/>
      <c r="BS102" s="134"/>
      <c r="BT102" s="137"/>
      <c r="BU102" s="137"/>
      <c r="BV102" s="137"/>
      <c r="BW102" s="135"/>
      <c r="BX102" s="135"/>
      <c r="BY102" s="134"/>
      <c r="BZ102" s="137"/>
      <c r="CA102" s="137"/>
      <c r="CB102" s="137"/>
      <c r="CC102" s="135"/>
      <c r="CD102" s="135"/>
      <c r="CE102" s="134"/>
      <c r="CF102" s="137"/>
      <c r="CG102" s="137"/>
      <c r="CH102" s="137"/>
      <c r="CI102" s="135"/>
      <c r="CJ102" s="135"/>
      <c r="CK102" s="134"/>
      <c r="CL102" s="137"/>
      <c r="CM102" s="137"/>
      <c r="CN102" s="137"/>
      <c r="CO102" s="135"/>
      <c r="CP102" s="135"/>
      <c r="CQ102" s="134"/>
      <c r="CR102" s="137"/>
      <c r="CS102" s="137"/>
      <c r="CT102" s="137"/>
      <c r="CU102" s="135"/>
      <c r="CV102" s="135"/>
      <c r="CW102" s="134"/>
      <c r="CX102" s="137"/>
      <c r="CY102" s="137"/>
      <c r="CZ102" s="137"/>
      <c r="DA102" s="135"/>
      <c r="DB102" s="135"/>
      <c r="DC102" s="134"/>
      <c r="DD102" s="137"/>
      <c r="DE102" s="137"/>
      <c r="DF102" s="137"/>
      <c r="DG102" s="135"/>
      <c r="DH102" s="135"/>
      <c r="DI102" s="134"/>
      <c r="DJ102" s="137"/>
      <c r="DK102" s="137"/>
      <c r="DL102" s="137"/>
      <c r="DM102" s="135">
        <f t="shared" si="332"/>
        <v>1</v>
      </c>
      <c r="DN102" s="135">
        <f t="shared" si="333"/>
        <v>1</v>
      </c>
      <c r="DO102" s="134">
        <f>'бюджет округа (района)'!BH102+'бюджеты поселений'!BH102</f>
        <v>0</v>
      </c>
      <c r="DP102" s="137">
        <f>'бюджет округа (района)'!BH102</f>
        <v>0</v>
      </c>
      <c r="DQ102" s="134">
        <f>'бюджет округа (района)'!BI102+'бюджеты поселений'!BI102</f>
        <v>0</v>
      </c>
      <c r="DR102" s="137">
        <f>'бюджет округа (района)'!BI102</f>
        <v>0</v>
      </c>
      <c r="DS102" s="134"/>
      <c r="DT102" s="137"/>
      <c r="DU102" s="230" t="s">
        <v>34</v>
      </c>
      <c r="DV102" s="230" t="s">
        <v>34</v>
      </c>
      <c r="DW102" s="135">
        <f>IF($G102=0,1,DS102/$G102)</f>
        <v>1</v>
      </c>
      <c r="DX102" s="251" t="s">
        <v>34</v>
      </c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347">
        <v>244</v>
      </c>
      <c r="B103" s="290"/>
      <c r="C103" s="134">
        <v>11891</v>
      </c>
      <c r="D103" s="137">
        <v>0</v>
      </c>
      <c r="E103" s="134">
        <v>10804</v>
      </c>
      <c r="F103" s="137">
        <v>0</v>
      </c>
      <c r="G103" s="137">
        <v>20379</v>
      </c>
      <c r="H103" s="137">
        <v>0</v>
      </c>
      <c r="I103" s="134"/>
      <c r="J103" s="137"/>
      <c r="K103" s="134"/>
      <c r="L103" s="137"/>
      <c r="M103" s="137"/>
      <c r="N103" s="137"/>
      <c r="O103" s="134"/>
      <c r="P103" s="137"/>
      <c r="Q103" s="137"/>
      <c r="R103" s="137"/>
      <c r="S103" s="134"/>
      <c r="T103" s="137"/>
      <c r="U103" s="137"/>
      <c r="V103" s="137"/>
      <c r="W103" s="134"/>
      <c r="X103" s="137"/>
      <c r="Y103" s="137"/>
      <c r="Z103" s="137"/>
      <c r="AA103" s="134"/>
      <c r="AB103" s="137"/>
      <c r="AC103" s="137"/>
      <c r="AD103" s="137"/>
      <c r="AE103" s="134"/>
      <c r="AF103" s="137"/>
      <c r="AG103" s="137"/>
      <c r="AH103" s="137"/>
      <c r="AI103" s="134"/>
      <c r="AJ103" s="137"/>
      <c r="AK103" s="137"/>
      <c r="AL103" s="137"/>
      <c r="AM103" s="134"/>
      <c r="AN103" s="137"/>
      <c r="AO103" s="137"/>
      <c r="AP103" s="137"/>
      <c r="AQ103" s="134"/>
      <c r="AR103" s="137"/>
      <c r="AS103" s="137"/>
      <c r="AT103" s="137"/>
      <c r="AU103" s="134"/>
      <c r="AV103" s="137"/>
      <c r="AW103" s="134">
        <v>7332</v>
      </c>
      <c r="AX103" s="137">
        <v>0</v>
      </c>
      <c r="AY103" s="134"/>
      <c r="AZ103" s="137"/>
      <c r="BA103" s="134">
        <v>14396</v>
      </c>
      <c r="BB103" s="137">
        <v>0</v>
      </c>
      <c r="BC103" s="135"/>
      <c r="BD103" s="135"/>
      <c r="BE103" s="134"/>
      <c r="BF103" s="137"/>
      <c r="BG103" s="134"/>
      <c r="BH103" s="137"/>
      <c r="BI103" s="137"/>
      <c r="BJ103" s="137"/>
      <c r="BK103" s="135"/>
      <c r="BL103" s="135"/>
      <c r="BM103" s="134"/>
      <c r="BN103" s="137"/>
      <c r="BO103" s="137"/>
      <c r="BP103" s="137"/>
      <c r="BQ103" s="135"/>
      <c r="BR103" s="135"/>
      <c r="BS103" s="134"/>
      <c r="BT103" s="137"/>
      <c r="BU103" s="137"/>
      <c r="BV103" s="137"/>
      <c r="BW103" s="135"/>
      <c r="BX103" s="135"/>
      <c r="BY103" s="134"/>
      <c r="BZ103" s="137"/>
      <c r="CA103" s="137"/>
      <c r="CB103" s="137"/>
      <c r="CC103" s="135"/>
      <c r="CD103" s="135"/>
      <c r="CE103" s="134"/>
      <c r="CF103" s="137"/>
      <c r="CG103" s="137"/>
      <c r="CH103" s="137"/>
      <c r="CI103" s="135"/>
      <c r="CJ103" s="135"/>
      <c r="CK103" s="134"/>
      <c r="CL103" s="137"/>
      <c r="CM103" s="137"/>
      <c r="CN103" s="137"/>
      <c r="CO103" s="135"/>
      <c r="CP103" s="135"/>
      <c r="CQ103" s="134"/>
      <c r="CR103" s="137"/>
      <c r="CS103" s="137"/>
      <c r="CT103" s="137"/>
      <c r="CU103" s="135"/>
      <c r="CV103" s="135"/>
      <c r="CW103" s="134"/>
      <c r="CX103" s="137"/>
      <c r="CY103" s="137"/>
      <c r="CZ103" s="137"/>
      <c r="DA103" s="135"/>
      <c r="DB103" s="135"/>
      <c r="DC103" s="134"/>
      <c r="DD103" s="137"/>
      <c r="DE103" s="137"/>
      <c r="DF103" s="137"/>
      <c r="DG103" s="135"/>
      <c r="DH103" s="135"/>
      <c r="DI103" s="134"/>
      <c r="DJ103" s="137"/>
      <c r="DK103" s="137">
        <v>7090</v>
      </c>
      <c r="DL103" s="137">
        <v>0</v>
      </c>
      <c r="DM103" s="135">
        <f t="shared" si="332"/>
        <v>0.96699399890889248</v>
      </c>
      <c r="DN103" s="135">
        <f t="shared" si="333"/>
        <v>1</v>
      </c>
      <c r="DO103" s="134">
        <f>'бюджет округа (района)'!BH103+'бюджеты поселений'!BH103</f>
        <v>0</v>
      </c>
      <c r="DP103" s="137">
        <f>'бюджет округа (района)'!BH103</f>
        <v>0</v>
      </c>
      <c r="DQ103" s="134">
        <f>'бюджет округа (района)'!BI103+'бюджеты поселений'!BI103</f>
        <v>0</v>
      </c>
      <c r="DR103" s="137">
        <f>'бюджет округа (района)'!BI103</f>
        <v>0</v>
      </c>
      <c r="DS103" s="134">
        <v>14396</v>
      </c>
      <c r="DT103" s="137">
        <v>0</v>
      </c>
      <c r="DU103" s="135">
        <f>IF($BA$10=0,1,DS103/$BA103)</f>
        <v>1</v>
      </c>
      <c r="DV103" s="230" t="s">
        <v>34</v>
      </c>
      <c r="DW103" s="135">
        <f>IF($G103=0,1,DS103/$G103)</f>
        <v>0.70641346484125811</v>
      </c>
      <c r="DX103" s="251" t="s">
        <v>34</v>
      </c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347">
        <v>247</v>
      </c>
      <c r="B104" s="290"/>
      <c r="C104" s="134"/>
      <c r="D104" s="137"/>
      <c r="E104" s="134"/>
      <c r="F104" s="137"/>
      <c r="G104" s="137">
        <v>1754</v>
      </c>
      <c r="H104" s="137"/>
      <c r="I104" s="134"/>
      <c r="J104" s="137"/>
      <c r="K104" s="134"/>
      <c r="L104" s="137"/>
      <c r="M104" s="137"/>
      <c r="N104" s="137"/>
      <c r="O104" s="134"/>
      <c r="P104" s="137"/>
      <c r="Q104" s="137"/>
      <c r="R104" s="137"/>
      <c r="S104" s="134"/>
      <c r="T104" s="137"/>
      <c r="U104" s="137"/>
      <c r="V104" s="137"/>
      <c r="W104" s="134"/>
      <c r="X104" s="137"/>
      <c r="Y104" s="137"/>
      <c r="Z104" s="137"/>
      <c r="AA104" s="134"/>
      <c r="AB104" s="137"/>
      <c r="AC104" s="137"/>
      <c r="AD104" s="137"/>
      <c r="AE104" s="134"/>
      <c r="AF104" s="137"/>
      <c r="AG104" s="137"/>
      <c r="AH104" s="137"/>
      <c r="AI104" s="134"/>
      <c r="AJ104" s="137"/>
      <c r="AK104" s="137"/>
      <c r="AL104" s="137"/>
      <c r="AM104" s="134"/>
      <c r="AN104" s="137"/>
      <c r="AO104" s="137"/>
      <c r="AP104" s="137"/>
      <c r="AQ104" s="134"/>
      <c r="AR104" s="137"/>
      <c r="AS104" s="137"/>
      <c r="AT104" s="137"/>
      <c r="AU104" s="134"/>
      <c r="AV104" s="137"/>
      <c r="AW104" s="134"/>
      <c r="AX104" s="137"/>
      <c r="AY104" s="134"/>
      <c r="AZ104" s="137"/>
      <c r="BA104" s="134">
        <v>2273</v>
      </c>
      <c r="BB104" s="137">
        <v>0</v>
      </c>
      <c r="BC104" s="135"/>
      <c r="BD104" s="135"/>
      <c r="BE104" s="134"/>
      <c r="BF104" s="137"/>
      <c r="BG104" s="134"/>
      <c r="BH104" s="137"/>
      <c r="BI104" s="137"/>
      <c r="BJ104" s="137"/>
      <c r="BK104" s="135"/>
      <c r="BL104" s="135"/>
      <c r="BM104" s="134"/>
      <c r="BN104" s="137"/>
      <c r="BO104" s="137"/>
      <c r="BP104" s="137"/>
      <c r="BQ104" s="135"/>
      <c r="BR104" s="135"/>
      <c r="BS104" s="134"/>
      <c r="BT104" s="137"/>
      <c r="BU104" s="137"/>
      <c r="BV104" s="137"/>
      <c r="BW104" s="135"/>
      <c r="BX104" s="135"/>
      <c r="BY104" s="134"/>
      <c r="BZ104" s="137"/>
      <c r="CA104" s="137"/>
      <c r="CB104" s="137"/>
      <c r="CC104" s="135"/>
      <c r="CD104" s="135"/>
      <c r="CE104" s="134"/>
      <c r="CF104" s="137"/>
      <c r="CG104" s="137"/>
      <c r="CH104" s="137"/>
      <c r="CI104" s="135"/>
      <c r="CJ104" s="135"/>
      <c r="CK104" s="134"/>
      <c r="CL104" s="137"/>
      <c r="CM104" s="137"/>
      <c r="CN104" s="137"/>
      <c r="CO104" s="135"/>
      <c r="CP104" s="135"/>
      <c r="CQ104" s="134"/>
      <c r="CR104" s="137"/>
      <c r="CS104" s="137"/>
      <c r="CT104" s="137"/>
      <c r="CU104" s="135"/>
      <c r="CV104" s="135"/>
      <c r="CW104" s="134"/>
      <c r="CX104" s="137"/>
      <c r="CY104" s="137"/>
      <c r="CZ104" s="137"/>
      <c r="DA104" s="135"/>
      <c r="DB104" s="135"/>
      <c r="DC104" s="134"/>
      <c r="DD104" s="137"/>
      <c r="DE104" s="137"/>
      <c r="DF104" s="137"/>
      <c r="DG104" s="135"/>
      <c r="DH104" s="135"/>
      <c r="DI104" s="134"/>
      <c r="DJ104" s="137"/>
      <c r="DK104" s="137">
        <v>1076</v>
      </c>
      <c r="DL104" s="137">
        <v>0</v>
      </c>
      <c r="DM104" s="135">
        <f t="shared" si="332"/>
        <v>1</v>
      </c>
      <c r="DN104" s="135">
        <f t="shared" si="333"/>
        <v>1</v>
      </c>
      <c r="DO104" s="134">
        <f>'бюджет округа (района)'!BH104+'бюджеты поселений'!BH104</f>
        <v>0</v>
      </c>
      <c r="DP104" s="137">
        <f>'бюджет округа (района)'!BH104</f>
        <v>0</v>
      </c>
      <c r="DQ104" s="134">
        <f>'бюджет округа (района)'!BI104+'бюджеты поселений'!BI104</f>
        <v>0</v>
      </c>
      <c r="DR104" s="137">
        <f>'бюджет округа (района)'!BI104</f>
        <v>0</v>
      </c>
      <c r="DS104" s="134">
        <v>2273</v>
      </c>
      <c r="DT104" s="137">
        <v>0</v>
      </c>
      <c r="DU104" s="230" t="s">
        <v>34</v>
      </c>
      <c r="DV104" s="230" t="s">
        <v>34</v>
      </c>
      <c r="DW104" s="230" t="s">
        <v>34</v>
      </c>
      <c r="DX104" s="251" t="s">
        <v>34</v>
      </c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347">
        <v>521</v>
      </c>
      <c r="B105" s="290"/>
      <c r="C105" s="134"/>
      <c r="D105" s="137"/>
      <c r="E105" s="134"/>
      <c r="F105" s="137"/>
      <c r="G105" s="137"/>
      <c r="H105" s="137"/>
      <c r="I105" s="134"/>
      <c r="J105" s="137"/>
      <c r="K105" s="134"/>
      <c r="L105" s="137"/>
      <c r="M105" s="137"/>
      <c r="N105" s="137"/>
      <c r="O105" s="134"/>
      <c r="P105" s="137"/>
      <c r="Q105" s="137"/>
      <c r="R105" s="137"/>
      <c r="S105" s="134"/>
      <c r="T105" s="137"/>
      <c r="U105" s="137"/>
      <c r="V105" s="137"/>
      <c r="W105" s="134"/>
      <c r="X105" s="137"/>
      <c r="Y105" s="137"/>
      <c r="Z105" s="137"/>
      <c r="AA105" s="134"/>
      <c r="AB105" s="137"/>
      <c r="AC105" s="137"/>
      <c r="AD105" s="137"/>
      <c r="AE105" s="134"/>
      <c r="AF105" s="137"/>
      <c r="AG105" s="137"/>
      <c r="AH105" s="137"/>
      <c r="AI105" s="134"/>
      <c r="AJ105" s="137"/>
      <c r="AK105" s="137"/>
      <c r="AL105" s="137"/>
      <c r="AM105" s="134"/>
      <c r="AN105" s="137"/>
      <c r="AO105" s="137"/>
      <c r="AP105" s="137"/>
      <c r="AQ105" s="134"/>
      <c r="AR105" s="137"/>
      <c r="AS105" s="137"/>
      <c r="AT105" s="137"/>
      <c r="AU105" s="134"/>
      <c r="AV105" s="137"/>
      <c r="AW105" s="134"/>
      <c r="AX105" s="137"/>
      <c r="AY105" s="134"/>
      <c r="AZ105" s="137"/>
      <c r="BA105" s="134"/>
      <c r="BB105" s="137"/>
      <c r="BC105" s="135"/>
      <c r="BD105" s="135"/>
      <c r="BE105" s="134"/>
      <c r="BF105" s="137"/>
      <c r="BG105" s="134"/>
      <c r="BH105" s="137"/>
      <c r="BI105" s="137"/>
      <c r="BJ105" s="137"/>
      <c r="BK105" s="135"/>
      <c r="BL105" s="135"/>
      <c r="BM105" s="134"/>
      <c r="BN105" s="137"/>
      <c r="BO105" s="137"/>
      <c r="BP105" s="137"/>
      <c r="BQ105" s="135"/>
      <c r="BR105" s="135"/>
      <c r="BS105" s="134"/>
      <c r="BT105" s="137"/>
      <c r="BU105" s="137"/>
      <c r="BV105" s="137"/>
      <c r="BW105" s="135"/>
      <c r="BX105" s="135"/>
      <c r="BY105" s="134"/>
      <c r="BZ105" s="137"/>
      <c r="CA105" s="137"/>
      <c r="CB105" s="137"/>
      <c r="CC105" s="135"/>
      <c r="CD105" s="135"/>
      <c r="CE105" s="134"/>
      <c r="CF105" s="137"/>
      <c r="CG105" s="137"/>
      <c r="CH105" s="137"/>
      <c r="CI105" s="135"/>
      <c r="CJ105" s="135"/>
      <c r="CK105" s="134"/>
      <c r="CL105" s="137"/>
      <c r="CM105" s="137"/>
      <c r="CN105" s="137"/>
      <c r="CO105" s="135"/>
      <c r="CP105" s="135"/>
      <c r="CQ105" s="134"/>
      <c r="CR105" s="137"/>
      <c r="CS105" s="137"/>
      <c r="CT105" s="137"/>
      <c r="CU105" s="135"/>
      <c r="CV105" s="135"/>
      <c r="CW105" s="134"/>
      <c r="CX105" s="137"/>
      <c r="CY105" s="137"/>
      <c r="CZ105" s="137"/>
      <c r="DA105" s="135"/>
      <c r="DB105" s="135"/>
      <c r="DC105" s="134"/>
      <c r="DD105" s="137"/>
      <c r="DE105" s="137"/>
      <c r="DF105" s="137"/>
      <c r="DG105" s="135"/>
      <c r="DH105" s="135"/>
      <c r="DI105" s="134"/>
      <c r="DJ105" s="137"/>
      <c r="DK105" s="137"/>
      <c r="DL105" s="137"/>
      <c r="DM105" s="135">
        <f t="shared" si="332"/>
        <v>1</v>
      </c>
      <c r="DN105" s="135">
        <f t="shared" si="333"/>
        <v>1</v>
      </c>
      <c r="DO105" s="134">
        <f>'бюджет округа (района)'!BH105+'бюджеты поселений'!BH105</f>
        <v>0</v>
      </c>
      <c r="DP105" s="137">
        <f>'бюджет округа (района)'!BH105</f>
        <v>0</v>
      </c>
      <c r="DQ105" s="134">
        <f>'бюджет округа (района)'!BI105+'бюджеты поселений'!BI105</f>
        <v>0</v>
      </c>
      <c r="DR105" s="137">
        <f>'бюджет округа (района)'!BI105</f>
        <v>0</v>
      </c>
      <c r="DS105" s="134"/>
      <c r="DT105" s="137"/>
      <c r="DU105" s="230" t="s">
        <v>34</v>
      </c>
      <c r="DV105" s="230" t="s">
        <v>34</v>
      </c>
      <c r="DW105" s="230" t="s">
        <v>34</v>
      </c>
      <c r="DX105" s="251" t="s">
        <v>34</v>
      </c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347">
        <v>831</v>
      </c>
      <c r="B106" s="290"/>
      <c r="C106" s="134">
        <v>0</v>
      </c>
      <c r="D106" s="137">
        <v>0</v>
      </c>
      <c r="E106" s="134">
        <v>44</v>
      </c>
      <c r="F106" s="137">
        <v>0</v>
      </c>
      <c r="G106" s="137">
        <v>0</v>
      </c>
      <c r="H106" s="137">
        <v>0</v>
      </c>
      <c r="I106" s="134"/>
      <c r="J106" s="137"/>
      <c r="K106" s="134"/>
      <c r="L106" s="137"/>
      <c r="M106" s="137"/>
      <c r="N106" s="137"/>
      <c r="O106" s="134"/>
      <c r="P106" s="137"/>
      <c r="Q106" s="137"/>
      <c r="R106" s="137"/>
      <c r="S106" s="134"/>
      <c r="T106" s="137"/>
      <c r="U106" s="137"/>
      <c r="V106" s="137"/>
      <c r="W106" s="134"/>
      <c r="X106" s="137"/>
      <c r="Y106" s="137"/>
      <c r="Z106" s="137"/>
      <c r="AA106" s="134"/>
      <c r="AB106" s="137"/>
      <c r="AC106" s="137"/>
      <c r="AD106" s="137"/>
      <c r="AE106" s="134"/>
      <c r="AF106" s="137"/>
      <c r="AG106" s="137"/>
      <c r="AH106" s="137"/>
      <c r="AI106" s="134"/>
      <c r="AJ106" s="137"/>
      <c r="AK106" s="137"/>
      <c r="AL106" s="137"/>
      <c r="AM106" s="134"/>
      <c r="AN106" s="137"/>
      <c r="AO106" s="137"/>
      <c r="AP106" s="137"/>
      <c r="AQ106" s="134"/>
      <c r="AR106" s="137"/>
      <c r="AS106" s="137"/>
      <c r="AT106" s="137"/>
      <c r="AU106" s="134"/>
      <c r="AV106" s="137"/>
      <c r="AW106" s="134">
        <v>0</v>
      </c>
      <c r="AX106" s="137">
        <v>0</v>
      </c>
      <c r="AY106" s="134"/>
      <c r="AZ106" s="137"/>
      <c r="BA106" s="134">
        <v>0</v>
      </c>
      <c r="BB106" s="137">
        <v>0</v>
      </c>
      <c r="BC106" s="135"/>
      <c r="BD106" s="135"/>
      <c r="BE106" s="134"/>
      <c r="BF106" s="137"/>
      <c r="BG106" s="134"/>
      <c r="BH106" s="137"/>
      <c r="BI106" s="137"/>
      <c r="BJ106" s="137"/>
      <c r="BK106" s="135"/>
      <c r="BL106" s="135"/>
      <c r="BM106" s="134"/>
      <c r="BN106" s="137"/>
      <c r="BO106" s="137"/>
      <c r="BP106" s="137"/>
      <c r="BQ106" s="135"/>
      <c r="BR106" s="135"/>
      <c r="BS106" s="134"/>
      <c r="BT106" s="137"/>
      <c r="BU106" s="137"/>
      <c r="BV106" s="137"/>
      <c r="BW106" s="135"/>
      <c r="BX106" s="135"/>
      <c r="BY106" s="134"/>
      <c r="BZ106" s="137"/>
      <c r="CA106" s="137"/>
      <c r="CB106" s="137"/>
      <c r="CC106" s="135"/>
      <c r="CD106" s="135"/>
      <c r="CE106" s="134"/>
      <c r="CF106" s="137"/>
      <c r="CG106" s="137"/>
      <c r="CH106" s="137"/>
      <c r="CI106" s="135"/>
      <c r="CJ106" s="135"/>
      <c r="CK106" s="134"/>
      <c r="CL106" s="137"/>
      <c r="CM106" s="137"/>
      <c r="CN106" s="137"/>
      <c r="CO106" s="135"/>
      <c r="CP106" s="135"/>
      <c r="CQ106" s="134"/>
      <c r="CR106" s="137"/>
      <c r="CS106" s="137"/>
      <c r="CT106" s="137"/>
      <c r="CU106" s="135"/>
      <c r="CV106" s="135"/>
      <c r="CW106" s="134"/>
      <c r="CX106" s="137"/>
      <c r="CY106" s="137"/>
      <c r="CZ106" s="137"/>
      <c r="DA106" s="135"/>
      <c r="DB106" s="135"/>
      <c r="DC106" s="134"/>
      <c r="DD106" s="137"/>
      <c r="DE106" s="137"/>
      <c r="DF106" s="137"/>
      <c r="DG106" s="135"/>
      <c r="DH106" s="135"/>
      <c r="DI106" s="134"/>
      <c r="DJ106" s="137"/>
      <c r="DK106" s="137">
        <v>0</v>
      </c>
      <c r="DL106" s="137">
        <v>0</v>
      </c>
      <c r="DM106" s="135">
        <f t="shared" si="332"/>
        <v>1</v>
      </c>
      <c r="DN106" s="135">
        <f t="shared" si="333"/>
        <v>1</v>
      </c>
      <c r="DO106" s="134">
        <f>'бюджет округа (района)'!BH106+'бюджеты поселений'!BH106</f>
        <v>0</v>
      </c>
      <c r="DP106" s="137">
        <f>'бюджет округа (района)'!BH106</f>
        <v>0</v>
      </c>
      <c r="DQ106" s="134">
        <f>'бюджет округа (района)'!BI106+'бюджеты поселений'!BI106</f>
        <v>0</v>
      </c>
      <c r="DR106" s="137">
        <f>'бюджет округа (района)'!BI106</f>
        <v>0</v>
      </c>
      <c r="DS106" s="134">
        <v>0</v>
      </c>
      <c r="DT106" s="137">
        <v>0</v>
      </c>
      <c r="DU106" s="230" t="s">
        <v>34</v>
      </c>
      <c r="DV106" s="230" t="s">
        <v>34</v>
      </c>
      <c r="DW106" s="230" t="s">
        <v>34</v>
      </c>
      <c r="DX106" s="251" t="s">
        <v>34</v>
      </c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347">
        <v>851</v>
      </c>
      <c r="B107" s="290"/>
      <c r="C107" s="134"/>
      <c r="D107" s="137"/>
      <c r="E107" s="134"/>
      <c r="F107" s="137"/>
      <c r="G107" s="137"/>
      <c r="H107" s="137"/>
      <c r="I107" s="134"/>
      <c r="J107" s="137"/>
      <c r="K107" s="134"/>
      <c r="L107" s="137"/>
      <c r="M107" s="137"/>
      <c r="N107" s="137"/>
      <c r="O107" s="134"/>
      <c r="P107" s="137"/>
      <c r="Q107" s="137"/>
      <c r="R107" s="137"/>
      <c r="S107" s="134"/>
      <c r="T107" s="137"/>
      <c r="U107" s="137"/>
      <c r="V107" s="137"/>
      <c r="W107" s="134"/>
      <c r="X107" s="137"/>
      <c r="Y107" s="137"/>
      <c r="Z107" s="137"/>
      <c r="AA107" s="134"/>
      <c r="AB107" s="137"/>
      <c r="AC107" s="137"/>
      <c r="AD107" s="137"/>
      <c r="AE107" s="134"/>
      <c r="AF107" s="137"/>
      <c r="AG107" s="137"/>
      <c r="AH107" s="137"/>
      <c r="AI107" s="134"/>
      <c r="AJ107" s="137"/>
      <c r="AK107" s="137"/>
      <c r="AL107" s="137"/>
      <c r="AM107" s="134"/>
      <c r="AN107" s="137"/>
      <c r="AO107" s="137"/>
      <c r="AP107" s="137"/>
      <c r="AQ107" s="134"/>
      <c r="AR107" s="137"/>
      <c r="AS107" s="137"/>
      <c r="AT107" s="137"/>
      <c r="AU107" s="134"/>
      <c r="AV107" s="137"/>
      <c r="AW107" s="137"/>
      <c r="AX107" s="137"/>
      <c r="AY107" s="134"/>
      <c r="AZ107" s="137"/>
      <c r="BA107" s="134"/>
      <c r="BB107" s="137"/>
      <c r="BC107" s="135"/>
      <c r="BD107" s="135"/>
      <c r="BE107" s="134"/>
      <c r="BF107" s="137"/>
      <c r="BG107" s="134"/>
      <c r="BH107" s="137"/>
      <c r="BI107" s="137"/>
      <c r="BJ107" s="137"/>
      <c r="BK107" s="135"/>
      <c r="BL107" s="135"/>
      <c r="BM107" s="134"/>
      <c r="BN107" s="137"/>
      <c r="BO107" s="137"/>
      <c r="BP107" s="137"/>
      <c r="BQ107" s="135"/>
      <c r="BR107" s="135"/>
      <c r="BS107" s="134"/>
      <c r="BT107" s="137"/>
      <c r="BU107" s="137"/>
      <c r="BV107" s="137"/>
      <c r="BW107" s="135"/>
      <c r="BX107" s="135"/>
      <c r="BY107" s="134"/>
      <c r="BZ107" s="137"/>
      <c r="CA107" s="137"/>
      <c r="CB107" s="137"/>
      <c r="CC107" s="135"/>
      <c r="CD107" s="135"/>
      <c r="CE107" s="134"/>
      <c r="CF107" s="137"/>
      <c r="CG107" s="137"/>
      <c r="CH107" s="137"/>
      <c r="CI107" s="135"/>
      <c r="CJ107" s="135"/>
      <c r="CK107" s="134"/>
      <c r="CL107" s="137"/>
      <c r="CM107" s="137"/>
      <c r="CN107" s="137"/>
      <c r="CO107" s="135"/>
      <c r="CP107" s="135"/>
      <c r="CQ107" s="134"/>
      <c r="CR107" s="137"/>
      <c r="CS107" s="137"/>
      <c r="CT107" s="137"/>
      <c r="CU107" s="135"/>
      <c r="CV107" s="135"/>
      <c r="CW107" s="134"/>
      <c r="CX107" s="137"/>
      <c r="CY107" s="137"/>
      <c r="CZ107" s="137"/>
      <c r="DA107" s="135"/>
      <c r="DB107" s="135"/>
      <c r="DC107" s="134"/>
      <c r="DD107" s="137"/>
      <c r="DE107" s="137"/>
      <c r="DF107" s="137"/>
      <c r="DG107" s="135"/>
      <c r="DH107" s="135"/>
      <c r="DI107" s="134"/>
      <c r="DJ107" s="137"/>
      <c r="DK107" s="137"/>
      <c r="DL107" s="137"/>
      <c r="DM107" s="135">
        <f t="shared" si="332"/>
        <v>1</v>
      </c>
      <c r="DN107" s="135">
        <f t="shared" si="333"/>
        <v>1</v>
      </c>
      <c r="DO107" s="134">
        <f>'бюджет округа (района)'!BH107+'бюджеты поселений'!BH107</f>
        <v>0</v>
      </c>
      <c r="DP107" s="137">
        <f>'бюджет округа (района)'!BH107</f>
        <v>0</v>
      </c>
      <c r="DQ107" s="134">
        <f>'бюджет округа (района)'!BI107+'бюджеты поселений'!BI107</f>
        <v>0</v>
      </c>
      <c r="DR107" s="137">
        <f>'бюджет округа (района)'!BI107</f>
        <v>0</v>
      </c>
      <c r="DS107" s="134"/>
      <c r="DT107" s="137"/>
      <c r="DU107" s="230" t="s">
        <v>34</v>
      </c>
      <c r="DV107" s="230" t="s">
        <v>34</v>
      </c>
      <c r="DW107" s="230" t="s">
        <v>34</v>
      </c>
      <c r="DX107" s="251" t="s">
        <v>34</v>
      </c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347">
        <v>853</v>
      </c>
      <c r="B108" s="290"/>
      <c r="C108" s="134"/>
      <c r="D108" s="137"/>
      <c r="E108" s="134"/>
      <c r="F108" s="137"/>
      <c r="G108" s="137"/>
      <c r="H108" s="137"/>
      <c r="I108" s="134"/>
      <c r="J108" s="137"/>
      <c r="K108" s="134"/>
      <c r="L108" s="137"/>
      <c r="M108" s="137"/>
      <c r="N108" s="137"/>
      <c r="O108" s="134"/>
      <c r="P108" s="137"/>
      <c r="Q108" s="137"/>
      <c r="R108" s="137"/>
      <c r="S108" s="134"/>
      <c r="T108" s="137"/>
      <c r="U108" s="137"/>
      <c r="V108" s="137"/>
      <c r="W108" s="134"/>
      <c r="X108" s="137"/>
      <c r="Y108" s="137"/>
      <c r="Z108" s="137"/>
      <c r="AA108" s="134"/>
      <c r="AB108" s="137"/>
      <c r="AC108" s="137"/>
      <c r="AD108" s="137"/>
      <c r="AE108" s="134"/>
      <c r="AF108" s="137"/>
      <c r="AG108" s="137"/>
      <c r="AH108" s="137"/>
      <c r="AI108" s="134"/>
      <c r="AJ108" s="137"/>
      <c r="AK108" s="137"/>
      <c r="AL108" s="137"/>
      <c r="AM108" s="134"/>
      <c r="AN108" s="137"/>
      <c r="AO108" s="137"/>
      <c r="AP108" s="137"/>
      <c r="AQ108" s="134"/>
      <c r="AR108" s="137"/>
      <c r="AS108" s="137"/>
      <c r="AT108" s="137"/>
      <c r="AU108" s="134"/>
      <c r="AV108" s="137"/>
      <c r="AW108" s="137"/>
      <c r="AX108" s="137"/>
      <c r="AY108" s="134"/>
      <c r="AZ108" s="137"/>
      <c r="BA108" s="134"/>
      <c r="BB108" s="137"/>
      <c r="BC108" s="135"/>
      <c r="BD108" s="135"/>
      <c r="BE108" s="134"/>
      <c r="BF108" s="137"/>
      <c r="BG108" s="134"/>
      <c r="BH108" s="137"/>
      <c r="BI108" s="137"/>
      <c r="BJ108" s="137"/>
      <c r="BK108" s="135"/>
      <c r="BL108" s="135"/>
      <c r="BM108" s="134"/>
      <c r="BN108" s="137"/>
      <c r="BO108" s="137"/>
      <c r="BP108" s="137"/>
      <c r="BQ108" s="135"/>
      <c r="BR108" s="135"/>
      <c r="BS108" s="134"/>
      <c r="BT108" s="137"/>
      <c r="BU108" s="137"/>
      <c r="BV108" s="137"/>
      <c r="BW108" s="135"/>
      <c r="BX108" s="135"/>
      <c r="BY108" s="134"/>
      <c r="BZ108" s="137"/>
      <c r="CA108" s="137"/>
      <c r="CB108" s="137"/>
      <c r="CC108" s="135"/>
      <c r="CD108" s="135"/>
      <c r="CE108" s="134"/>
      <c r="CF108" s="137"/>
      <c r="CG108" s="137"/>
      <c r="CH108" s="137"/>
      <c r="CI108" s="135"/>
      <c r="CJ108" s="135"/>
      <c r="CK108" s="134"/>
      <c r="CL108" s="137"/>
      <c r="CM108" s="137"/>
      <c r="CN108" s="137"/>
      <c r="CO108" s="135"/>
      <c r="CP108" s="135"/>
      <c r="CQ108" s="134"/>
      <c r="CR108" s="137"/>
      <c r="CS108" s="137"/>
      <c r="CT108" s="137"/>
      <c r="CU108" s="135"/>
      <c r="CV108" s="135"/>
      <c r="CW108" s="134"/>
      <c r="CX108" s="137"/>
      <c r="CY108" s="137"/>
      <c r="CZ108" s="137"/>
      <c r="DA108" s="135"/>
      <c r="DB108" s="135"/>
      <c r="DC108" s="134"/>
      <c r="DD108" s="137"/>
      <c r="DE108" s="137"/>
      <c r="DF108" s="137"/>
      <c r="DG108" s="135"/>
      <c r="DH108" s="135"/>
      <c r="DI108" s="134"/>
      <c r="DJ108" s="137"/>
      <c r="DK108" s="137"/>
      <c r="DL108" s="137"/>
      <c r="DM108" s="135">
        <f t="shared" si="332"/>
        <v>1</v>
      </c>
      <c r="DN108" s="135">
        <f t="shared" si="333"/>
        <v>1</v>
      </c>
      <c r="DO108" s="134">
        <f>'бюджет округа (района)'!BH108+'бюджеты поселений'!BH108</f>
        <v>0</v>
      </c>
      <c r="DP108" s="137">
        <f>'бюджет округа (района)'!BH108</f>
        <v>0</v>
      </c>
      <c r="DQ108" s="134">
        <f>'бюджет округа (района)'!BI108+'бюджеты поселений'!BI108</f>
        <v>0</v>
      </c>
      <c r="DR108" s="137">
        <f>'бюджет округа (района)'!BI108</f>
        <v>0</v>
      </c>
      <c r="DS108" s="134"/>
      <c r="DT108" s="137"/>
      <c r="DU108" s="230" t="s">
        <v>34</v>
      </c>
      <c r="DV108" s="230" t="s">
        <v>34</v>
      </c>
      <c r="DW108" s="230" t="s">
        <v>34</v>
      </c>
      <c r="DX108" s="251" t="s">
        <v>34</v>
      </c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hidden="1" customHeight="1">
      <c r="A109" s="246"/>
      <c r="B109" s="241"/>
      <c r="C109" s="134">
        <f>'бюджет округа (района)'!A109+'бюджеты поселений'!A109</f>
        <v>0</v>
      </c>
      <c r="D109" s="137">
        <f>'бюджет округа (района)'!A109</f>
        <v>0</v>
      </c>
      <c r="E109" s="134">
        <f>'бюджет округа (района)'!C109+'бюджеты поселений'!C109</f>
        <v>0</v>
      </c>
      <c r="F109" s="137">
        <f>'бюджет округа (района)'!C109</f>
        <v>0</v>
      </c>
      <c r="G109" s="134">
        <f t="shared" ref="G109:G112" si="382">I109+K109+O109+S109+W109+AA109+AE109+AI109+AM109+AQ109+AU109+AY109</f>
        <v>0</v>
      </c>
      <c r="H109" s="137">
        <f t="shared" ref="H109:H112" si="383">J109+L109+P109+T109+X109+AB109+AF109+AJ109+AN109+AR109+AV109+AZ109</f>
        <v>0</v>
      </c>
      <c r="I109" s="134">
        <f>'бюджет округа (района)'!E109+'бюджеты поселений'!E109</f>
        <v>0</v>
      </c>
      <c r="J109" s="137">
        <f>'бюджет округа (района)'!E109</f>
        <v>0</v>
      </c>
      <c r="K109" s="134">
        <f>'бюджет округа (района)'!F109+'бюджеты поселений'!F109</f>
        <v>0</v>
      </c>
      <c r="L109" s="137">
        <f>'бюджет округа (района)'!F109</f>
        <v>0</v>
      </c>
      <c r="M109" s="137">
        <f t="shared" ref="M109:M112" si="384">I109+K109</f>
        <v>0</v>
      </c>
      <c r="N109" s="137">
        <f t="shared" ref="N109:N112" si="385">J109+L109</f>
        <v>0</v>
      </c>
      <c r="O109" s="134">
        <f>'бюджет округа (района)'!H109+'бюджеты поселений'!H109</f>
        <v>0</v>
      </c>
      <c r="P109" s="137">
        <f>'бюджет округа (района)'!H109</f>
        <v>0</v>
      </c>
      <c r="Q109" s="137">
        <f t="shared" ref="Q109:Q112" si="386">K109+I109</f>
        <v>0</v>
      </c>
      <c r="R109" s="137">
        <f t="shared" ref="R109:R112" si="387">L109+J109</f>
        <v>0</v>
      </c>
      <c r="S109" s="134">
        <f>'бюджет округа (района)'!J109+'бюджеты поселений'!J109</f>
        <v>0</v>
      </c>
      <c r="T109" s="137">
        <f>'бюджет округа (района)'!J109</f>
        <v>0</v>
      </c>
      <c r="U109" s="137">
        <f t="shared" ref="U109:U112" si="388">Q109+S109</f>
        <v>0</v>
      </c>
      <c r="V109" s="137">
        <f t="shared" ref="V109:V112" si="389">R109+T109</f>
        <v>0</v>
      </c>
      <c r="W109" s="134">
        <f>'бюджет округа (района)'!L109+'бюджеты поселений'!L109</f>
        <v>0</v>
      </c>
      <c r="X109" s="137">
        <f>'бюджет округа (района)'!L109</f>
        <v>0</v>
      </c>
      <c r="Y109" s="137">
        <f t="shared" ref="Y109:Y112" si="390">U109+W109</f>
        <v>0</v>
      </c>
      <c r="Z109" s="137">
        <f t="shared" ref="Z109:Z112" si="391">V109+X109</f>
        <v>0</v>
      </c>
      <c r="AA109" s="134">
        <f>'бюджет округа (района)'!N109+'бюджеты поселений'!N109</f>
        <v>0</v>
      </c>
      <c r="AB109" s="137">
        <f>'бюджет округа (района)'!N109</f>
        <v>0</v>
      </c>
      <c r="AC109" s="137">
        <f t="shared" ref="AC109:AC112" si="392">Y109+AA109</f>
        <v>0</v>
      </c>
      <c r="AD109" s="137">
        <f t="shared" ref="AD109:AD112" si="393">Z109+AB109</f>
        <v>0</v>
      </c>
      <c r="AE109" s="134">
        <f>'бюджет округа (района)'!P109+'бюджеты поселений'!P109</f>
        <v>0</v>
      </c>
      <c r="AF109" s="137">
        <f>'бюджет округа (района)'!P109</f>
        <v>0</v>
      </c>
      <c r="AG109" s="137">
        <f t="shared" ref="AG109:AG112" si="394">AC109+AE109</f>
        <v>0</v>
      </c>
      <c r="AH109" s="137">
        <f t="shared" ref="AH109:AH112" si="395">AD109+AF109</f>
        <v>0</v>
      </c>
      <c r="AI109" s="134">
        <f>'бюджет округа (района)'!R109+'бюджеты поселений'!R109</f>
        <v>0</v>
      </c>
      <c r="AJ109" s="137">
        <f>'бюджет округа (района)'!R109</f>
        <v>0</v>
      </c>
      <c r="AK109" s="137">
        <f t="shared" ref="AK109:AK112" si="396">AG109+AI109</f>
        <v>0</v>
      </c>
      <c r="AL109" s="137">
        <f t="shared" ref="AL109:AL112" si="397">AH109+AJ109</f>
        <v>0</v>
      </c>
      <c r="AM109" s="134">
        <f>'бюджет округа (района)'!T109+'бюджеты поселений'!T109</f>
        <v>0</v>
      </c>
      <c r="AN109" s="137">
        <f>'бюджет округа (района)'!T109</f>
        <v>0</v>
      </c>
      <c r="AO109" s="137">
        <f t="shared" ref="AO109:AO112" si="398">AK109+AM109</f>
        <v>0</v>
      </c>
      <c r="AP109" s="137">
        <f t="shared" ref="AP109:AP112" si="399">AL109+AN109</f>
        <v>0</v>
      </c>
      <c r="AQ109" s="134">
        <f>'бюджет округа (района)'!V109+'бюджеты поселений'!V109</f>
        <v>0</v>
      </c>
      <c r="AR109" s="137">
        <f>'бюджет округа (района)'!V109</f>
        <v>0</v>
      </c>
      <c r="AS109" s="137">
        <f t="shared" ref="AS109:AS112" si="400">AO109+AQ109</f>
        <v>0</v>
      </c>
      <c r="AT109" s="137">
        <f t="shared" ref="AT109:AT112" si="401">AP109+AR109</f>
        <v>0</v>
      </c>
      <c r="AU109" s="134">
        <f>'бюджет округа (района)'!X109+'бюджеты поселений'!X109</f>
        <v>0</v>
      </c>
      <c r="AV109" s="137">
        <f>'бюджет округа (района)'!X109</f>
        <v>0</v>
      </c>
      <c r="AW109" s="137">
        <f t="shared" ref="AW109:AW112" si="402">AS109+AU109</f>
        <v>0</v>
      </c>
      <c r="AX109" s="137">
        <f t="shared" ref="AX109:AX112" si="403">AT109+AV109</f>
        <v>0</v>
      </c>
      <c r="AY109" s="134">
        <f>'бюджет округа (района)'!Z109+'бюджеты поселений'!Z109</f>
        <v>0</v>
      </c>
      <c r="AZ109" s="137">
        <f>'бюджет округа (района)'!Z109</f>
        <v>0</v>
      </c>
      <c r="BA109" s="134">
        <f>'бюджет округа (района)'!AA109+'бюджеты поселений'!AA109</f>
        <v>0</v>
      </c>
      <c r="BB109" s="137">
        <f>'бюджет округа (района)'!AA109</f>
        <v>0</v>
      </c>
      <c r="BC109" s="135">
        <f t="shared" ref="BC109:BC112" si="404">IF(G109=0,1,BA109/G109-1)</f>
        <v>1</v>
      </c>
      <c r="BD109" s="135">
        <f t="shared" ref="BD109:BD112" si="405">IF(H109=0,1,BB109/H109-1)</f>
        <v>1</v>
      </c>
      <c r="BE109" s="134">
        <f>'бюджет округа (района)'!AC109+'бюджеты поселений'!AC109</f>
        <v>0</v>
      </c>
      <c r="BF109" s="137">
        <f>'бюджет округа (района)'!AC109</f>
        <v>0</v>
      </c>
      <c r="BG109" s="134">
        <f>'бюджет округа (района)'!AD109+'бюджеты поселений'!AD109</f>
        <v>0</v>
      </c>
      <c r="BH109" s="137">
        <f>'бюджет округа (района)'!AD109</f>
        <v>0</v>
      </c>
      <c r="BI109" s="137">
        <f t="shared" ref="BI109:BI112" si="406">BE109+BG109</f>
        <v>0</v>
      </c>
      <c r="BJ109" s="137">
        <f t="shared" ref="BJ109:BJ112" si="407">BF109+BH109</f>
        <v>0</v>
      </c>
      <c r="BK109" s="135">
        <f t="shared" ref="BK109:BK112" si="408">IF(M109=0,1,BI109/M109-1)</f>
        <v>1</v>
      </c>
      <c r="BL109" s="135">
        <f t="shared" ref="BL109:BL112" si="409">IF(N109=0,1,BJ109/N109-1)</f>
        <v>1</v>
      </c>
      <c r="BM109" s="134">
        <f>'бюджет округа (района)'!AG109+'бюджеты поселений'!AG109</f>
        <v>0</v>
      </c>
      <c r="BN109" s="137">
        <f>'бюджет округа (района)'!AG109</f>
        <v>0</v>
      </c>
      <c r="BO109" s="137">
        <f t="shared" ref="BO109:BO112" si="410">BI109+BM109</f>
        <v>0</v>
      </c>
      <c r="BP109" s="137">
        <f t="shared" ref="BP109:BP112" si="411">BJ109+BN109</f>
        <v>0</v>
      </c>
      <c r="BQ109" s="135">
        <f t="shared" ref="BQ109:BQ112" si="412">IF(Q109=0,1,BO109/Q109-1)</f>
        <v>1</v>
      </c>
      <c r="BR109" s="135">
        <f t="shared" ref="BR109:BR112" si="413">IF(R109=0,1,BP109/R109-1)</f>
        <v>1</v>
      </c>
      <c r="BS109" s="134">
        <f>'бюджет округа (района)'!AJ109+'бюджеты поселений'!AJ109</f>
        <v>0</v>
      </c>
      <c r="BT109" s="137">
        <f>'бюджет округа (района)'!AJ109</f>
        <v>0</v>
      </c>
      <c r="BU109" s="137">
        <f t="shared" ref="BU109:BU112" si="414">BO109+BS109</f>
        <v>0</v>
      </c>
      <c r="BV109" s="137">
        <f t="shared" ref="BV109:BV112" si="415">BP109+BT109</f>
        <v>0</v>
      </c>
      <c r="BW109" s="135">
        <f t="shared" ref="BW109:BW112" si="416">IF(U109=0,1,BU109/U109-1)</f>
        <v>1</v>
      </c>
      <c r="BX109" s="135">
        <f t="shared" ref="BX109:BX112" si="417">IF(V109=0,1,BV109/V109-1)</f>
        <v>1</v>
      </c>
      <c r="BY109" s="134">
        <f>'бюджет округа (района)'!AM109+'бюджеты поселений'!AM109</f>
        <v>0</v>
      </c>
      <c r="BZ109" s="137">
        <f>'бюджет округа (района)'!AM109</f>
        <v>0</v>
      </c>
      <c r="CA109" s="137">
        <f t="shared" ref="CA109:CA112" si="418">BU109+BY109</f>
        <v>0</v>
      </c>
      <c r="CB109" s="137">
        <f t="shared" ref="CB109:CB112" si="419">BV109+BZ109</f>
        <v>0</v>
      </c>
      <c r="CC109" s="135">
        <f t="shared" ref="CC109:CC112" si="420">IF(Y109=0,1,CA109/Y109-1)</f>
        <v>1</v>
      </c>
      <c r="CD109" s="135">
        <f t="shared" ref="CD109:CD112" si="421">IF(Z109=0,1,CB109/Z109-1)</f>
        <v>1</v>
      </c>
      <c r="CE109" s="134">
        <f>'бюджет округа (района)'!AP109+'бюджеты поселений'!AP109</f>
        <v>0</v>
      </c>
      <c r="CF109" s="137">
        <f>'бюджет округа (района)'!AP109</f>
        <v>0</v>
      </c>
      <c r="CG109" s="137">
        <f t="shared" ref="CG109:CG112" si="422">CA109+CE109</f>
        <v>0</v>
      </c>
      <c r="CH109" s="137">
        <f t="shared" ref="CH109:CH112" si="423">CB109+CF109</f>
        <v>0</v>
      </c>
      <c r="CI109" s="135">
        <f t="shared" ref="CI109:CI112" si="424">IF(AC109=0,1,CG109/AC109-1)</f>
        <v>1</v>
      </c>
      <c r="CJ109" s="135">
        <f t="shared" ref="CJ109:CJ112" si="425">IF(AD109=0,1,CH109/AD109-1)</f>
        <v>1</v>
      </c>
      <c r="CK109" s="134">
        <f>'бюджет округа (района)'!AS109+'бюджеты поселений'!AS109</f>
        <v>0</v>
      </c>
      <c r="CL109" s="137">
        <f>'бюджет округа (района)'!AS109</f>
        <v>0</v>
      </c>
      <c r="CM109" s="137">
        <f t="shared" ref="CM109:CM112" si="426">CG109+CK109</f>
        <v>0</v>
      </c>
      <c r="CN109" s="137">
        <f t="shared" ref="CN109:CN112" si="427">CH109+CL109</f>
        <v>0</v>
      </c>
      <c r="CO109" s="135">
        <f t="shared" ref="CO109:CO112" si="428">IF(AG109=0,1,CM109/AG109-1)</f>
        <v>1</v>
      </c>
      <c r="CP109" s="135">
        <f t="shared" ref="CP109:CP112" si="429">IF(AH109=0,1,CN109/AH109-1)</f>
        <v>1</v>
      </c>
      <c r="CQ109" s="134">
        <f>'бюджет округа (района)'!AV109+'бюджеты поселений'!AV109</f>
        <v>0</v>
      </c>
      <c r="CR109" s="137">
        <f>'бюджет округа (района)'!AV109</f>
        <v>0</v>
      </c>
      <c r="CS109" s="137">
        <f t="shared" ref="CS109:CS112" si="430">CM109+CQ109</f>
        <v>0</v>
      </c>
      <c r="CT109" s="137">
        <f t="shared" ref="CT109:CT112" si="431">CN109+CR109</f>
        <v>0</v>
      </c>
      <c r="CU109" s="135">
        <f t="shared" ref="CU109:CU112" si="432">IF(AK109=0,1,CS109/AK109-1)</f>
        <v>1</v>
      </c>
      <c r="CV109" s="135">
        <f t="shared" ref="CV109:CV112" si="433">IF(AL109=0,1,CT109/AL109-1)</f>
        <v>1</v>
      </c>
      <c r="CW109" s="134">
        <f>'бюджет округа (района)'!AY109+'бюджеты поселений'!AY109</f>
        <v>0</v>
      </c>
      <c r="CX109" s="137">
        <f>'бюджет округа (района)'!AY109</f>
        <v>0</v>
      </c>
      <c r="CY109" s="137">
        <f t="shared" ref="CY109:CY112" si="434">CS109+CW109</f>
        <v>0</v>
      </c>
      <c r="CZ109" s="137">
        <f t="shared" ref="CZ109:CZ112" si="435">CT109+CX109</f>
        <v>0</v>
      </c>
      <c r="DA109" s="135">
        <f t="shared" ref="DA109:DA112" si="436">IF(AO109=0,1,CY109/AO109-1)</f>
        <v>1</v>
      </c>
      <c r="DB109" s="135">
        <f t="shared" ref="DB109:DB112" si="437">IF(AP109=0,1,CZ109/AP109-1)</f>
        <v>1</v>
      </c>
      <c r="DC109" s="134">
        <f>'бюджет округа (района)'!BB109+'бюджеты поселений'!BB109</f>
        <v>0</v>
      </c>
      <c r="DD109" s="137">
        <f>'бюджет округа (района)'!BB109</f>
        <v>0</v>
      </c>
      <c r="DE109" s="137">
        <f t="shared" ref="DE109:DE112" si="438">CY109+DC109</f>
        <v>0</v>
      </c>
      <c r="DF109" s="137">
        <f t="shared" ref="DF109:DF112" si="439">CZ109+DD109</f>
        <v>0</v>
      </c>
      <c r="DG109" s="135">
        <f t="shared" ref="DG109:DG112" si="440">IF(AS109=0,1,DE109/AS109-1)</f>
        <v>1</v>
      </c>
      <c r="DH109" s="135">
        <f t="shared" ref="DH109:DH112" si="441">IF(AT109=0,1,DF109/AT109-1)</f>
        <v>1</v>
      </c>
      <c r="DI109" s="134">
        <f>'бюджет округа (района)'!BE109+'бюджеты поселений'!BE109</f>
        <v>0</v>
      </c>
      <c r="DJ109" s="137">
        <f>'бюджет округа (района)'!BE109</f>
        <v>0</v>
      </c>
      <c r="DK109" s="137">
        <f t="shared" ref="DK109:DK112" si="442">DE109+DI109</f>
        <v>0</v>
      </c>
      <c r="DL109" s="137">
        <f t="shared" ref="DL109:DL112" si="443">DF109+DJ109</f>
        <v>0</v>
      </c>
      <c r="DM109" s="135">
        <f t="shared" ref="DM109:DM112" si="444">IF(AW109=0,1,DK109/AW109-1)</f>
        <v>1</v>
      </c>
      <c r="DN109" s="135">
        <f t="shared" ref="DN109:DN112" si="445">IF(AX109=0,1,DL109/AX109-1)</f>
        <v>1</v>
      </c>
      <c r="DO109" s="134">
        <f>'бюджет округа (района)'!BH109+'бюджеты поселений'!BH109</f>
        <v>0</v>
      </c>
      <c r="DP109" s="137">
        <f>'бюджет округа (района)'!BH109</f>
        <v>0</v>
      </c>
      <c r="DQ109" s="134">
        <f>'бюджет округа (района)'!BI109+'бюджеты поселений'!BI109</f>
        <v>0</v>
      </c>
      <c r="DR109" s="137">
        <f>'бюджет округа (района)'!BI109</f>
        <v>0</v>
      </c>
      <c r="DS109" s="134">
        <f>'бюджет округа (района)'!BJ109+'бюджеты поселений'!BJ109</f>
        <v>0</v>
      </c>
      <c r="DT109" s="137">
        <f>'бюджет округа (района)'!BJ109</f>
        <v>0</v>
      </c>
      <c r="DU109" s="135">
        <f t="shared" ref="DU109:DU112" si="446">IF($BA$105=0,1,DS109/$BA$105-1)</f>
        <v>1</v>
      </c>
      <c r="DV109" s="135">
        <f t="shared" ref="DV109:DV112" si="447">IF($BB$105=0,1,DT109/$BB$105-1)</f>
        <v>1</v>
      </c>
      <c r="DW109" s="135">
        <f>IF($G109=0,1,DS109/$G109)</f>
        <v>1</v>
      </c>
      <c r="DX109" s="197">
        <f>IF($G109=0,1,DT109/$H109)</f>
        <v>1</v>
      </c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hidden="1" customHeight="1">
      <c r="A110" s="246"/>
      <c r="B110" s="241"/>
      <c r="C110" s="134">
        <f>'бюджет округа (района)'!A110+'бюджеты поселений'!A110</f>
        <v>0</v>
      </c>
      <c r="D110" s="137">
        <f>'бюджет округа (района)'!A110</f>
        <v>0</v>
      </c>
      <c r="E110" s="134">
        <f>'бюджет округа (района)'!C110+'бюджеты поселений'!C110</f>
        <v>0</v>
      </c>
      <c r="F110" s="137">
        <f>'бюджет округа (района)'!C110</f>
        <v>0</v>
      </c>
      <c r="G110" s="134">
        <f t="shared" si="382"/>
        <v>0</v>
      </c>
      <c r="H110" s="137">
        <f t="shared" si="383"/>
        <v>0</v>
      </c>
      <c r="I110" s="134">
        <f>'бюджет округа (района)'!E110+'бюджеты поселений'!E110</f>
        <v>0</v>
      </c>
      <c r="J110" s="137">
        <f>'бюджет округа (района)'!E110</f>
        <v>0</v>
      </c>
      <c r="K110" s="134">
        <f>'бюджет округа (района)'!F110+'бюджеты поселений'!F110</f>
        <v>0</v>
      </c>
      <c r="L110" s="137">
        <f>'бюджет округа (района)'!F110</f>
        <v>0</v>
      </c>
      <c r="M110" s="137">
        <f t="shared" si="384"/>
        <v>0</v>
      </c>
      <c r="N110" s="137">
        <f t="shared" si="385"/>
        <v>0</v>
      </c>
      <c r="O110" s="134">
        <f>'бюджет округа (района)'!H110+'бюджеты поселений'!H110</f>
        <v>0</v>
      </c>
      <c r="P110" s="137">
        <f>'бюджет округа (района)'!H110</f>
        <v>0</v>
      </c>
      <c r="Q110" s="137">
        <f t="shared" si="386"/>
        <v>0</v>
      </c>
      <c r="R110" s="137">
        <f t="shared" si="387"/>
        <v>0</v>
      </c>
      <c r="S110" s="134">
        <f>'бюджет округа (района)'!J110+'бюджеты поселений'!J110</f>
        <v>0</v>
      </c>
      <c r="T110" s="137">
        <f>'бюджет округа (района)'!J110</f>
        <v>0</v>
      </c>
      <c r="U110" s="137">
        <f t="shared" si="388"/>
        <v>0</v>
      </c>
      <c r="V110" s="137">
        <f t="shared" si="389"/>
        <v>0</v>
      </c>
      <c r="W110" s="134">
        <f>'бюджет округа (района)'!L110+'бюджеты поселений'!L110</f>
        <v>0</v>
      </c>
      <c r="X110" s="137">
        <f>'бюджет округа (района)'!L110</f>
        <v>0</v>
      </c>
      <c r="Y110" s="137">
        <f t="shared" si="390"/>
        <v>0</v>
      </c>
      <c r="Z110" s="137">
        <f t="shared" si="391"/>
        <v>0</v>
      </c>
      <c r="AA110" s="134">
        <f>'бюджет округа (района)'!N110+'бюджеты поселений'!N110</f>
        <v>0</v>
      </c>
      <c r="AB110" s="137">
        <f>'бюджет округа (района)'!N110</f>
        <v>0</v>
      </c>
      <c r="AC110" s="137">
        <f t="shared" si="392"/>
        <v>0</v>
      </c>
      <c r="AD110" s="137">
        <f t="shared" si="393"/>
        <v>0</v>
      </c>
      <c r="AE110" s="134">
        <f>'бюджет округа (района)'!P110+'бюджеты поселений'!P110</f>
        <v>0</v>
      </c>
      <c r="AF110" s="137">
        <f>'бюджет округа (района)'!P110</f>
        <v>0</v>
      </c>
      <c r="AG110" s="137">
        <f t="shared" si="394"/>
        <v>0</v>
      </c>
      <c r="AH110" s="137">
        <f t="shared" si="395"/>
        <v>0</v>
      </c>
      <c r="AI110" s="134">
        <f>'бюджет округа (района)'!R110+'бюджеты поселений'!R110</f>
        <v>0</v>
      </c>
      <c r="AJ110" s="137">
        <f>'бюджет округа (района)'!R110</f>
        <v>0</v>
      </c>
      <c r="AK110" s="137">
        <f t="shared" si="396"/>
        <v>0</v>
      </c>
      <c r="AL110" s="137">
        <f t="shared" si="397"/>
        <v>0</v>
      </c>
      <c r="AM110" s="134">
        <f>'бюджет округа (района)'!T110+'бюджеты поселений'!T110</f>
        <v>0</v>
      </c>
      <c r="AN110" s="137">
        <f>'бюджет округа (района)'!T110</f>
        <v>0</v>
      </c>
      <c r="AO110" s="137">
        <f t="shared" si="398"/>
        <v>0</v>
      </c>
      <c r="AP110" s="137">
        <f t="shared" si="399"/>
        <v>0</v>
      </c>
      <c r="AQ110" s="134">
        <f>'бюджет округа (района)'!V110+'бюджеты поселений'!V110</f>
        <v>0</v>
      </c>
      <c r="AR110" s="137">
        <f>'бюджет округа (района)'!V110</f>
        <v>0</v>
      </c>
      <c r="AS110" s="137">
        <f t="shared" si="400"/>
        <v>0</v>
      </c>
      <c r="AT110" s="137">
        <f t="shared" si="401"/>
        <v>0</v>
      </c>
      <c r="AU110" s="134">
        <f>'бюджет округа (района)'!X110+'бюджеты поселений'!X110</f>
        <v>0</v>
      </c>
      <c r="AV110" s="137">
        <f>'бюджет округа (района)'!X110</f>
        <v>0</v>
      </c>
      <c r="AW110" s="137">
        <f t="shared" si="402"/>
        <v>0</v>
      </c>
      <c r="AX110" s="137">
        <f t="shared" si="403"/>
        <v>0</v>
      </c>
      <c r="AY110" s="134">
        <f>'бюджет округа (района)'!Z110+'бюджеты поселений'!Z110</f>
        <v>0</v>
      </c>
      <c r="AZ110" s="137">
        <f>'бюджет округа (района)'!Z110</f>
        <v>0</v>
      </c>
      <c r="BA110" s="134">
        <f>'бюджет округа (района)'!AA110+'бюджеты поселений'!AA110</f>
        <v>0</v>
      </c>
      <c r="BB110" s="137">
        <f>'бюджет округа (района)'!AA110</f>
        <v>0</v>
      </c>
      <c r="BC110" s="135">
        <f t="shared" si="404"/>
        <v>1</v>
      </c>
      <c r="BD110" s="135">
        <f t="shared" si="405"/>
        <v>1</v>
      </c>
      <c r="BE110" s="134">
        <f>'бюджет округа (района)'!AC110+'бюджеты поселений'!AC110</f>
        <v>0</v>
      </c>
      <c r="BF110" s="137">
        <f>'бюджет округа (района)'!AC110</f>
        <v>0</v>
      </c>
      <c r="BG110" s="134">
        <f>'бюджет округа (района)'!AD110+'бюджеты поселений'!AD110</f>
        <v>0</v>
      </c>
      <c r="BH110" s="137">
        <f>'бюджет округа (района)'!AD110</f>
        <v>0</v>
      </c>
      <c r="BI110" s="137">
        <f t="shared" si="406"/>
        <v>0</v>
      </c>
      <c r="BJ110" s="137">
        <f t="shared" si="407"/>
        <v>0</v>
      </c>
      <c r="BK110" s="135">
        <f t="shared" si="408"/>
        <v>1</v>
      </c>
      <c r="BL110" s="135">
        <f t="shared" si="409"/>
        <v>1</v>
      </c>
      <c r="BM110" s="134">
        <f>'бюджет округа (района)'!AG110+'бюджеты поселений'!AG110</f>
        <v>0</v>
      </c>
      <c r="BN110" s="137">
        <f>'бюджет округа (района)'!AG110</f>
        <v>0</v>
      </c>
      <c r="BO110" s="137">
        <f t="shared" si="410"/>
        <v>0</v>
      </c>
      <c r="BP110" s="137">
        <f t="shared" si="411"/>
        <v>0</v>
      </c>
      <c r="BQ110" s="135">
        <f t="shared" si="412"/>
        <v>1</v>
      </c>
      <c r="BR110" s="135">
        <f t="shared" si="413"/>
        <v>1</v>
      </c>
      <c r="BS110" s="134">
        <f>'бюджет округа (района)'!AJ110+'бюджеты поселений'!AJ110</f>
        <v>0</v>
      </c>
      <c r="BT110" s="137">
        <f>'бюджет округа (района)'!AJ110</f>
        <v>0</v>
      </c>
      <c r="BU110" s="137">
        <f t="shared" si="414"/>
        <v>0</v>
      </c>
      <c r="BV110" s="137">
        <f t="shared" si="415"/>
        <v>0</v>
      </c>
      <c r="BW110" s="135">
        <f t="shared" si="416"/>
        <v>1</v>
      </c>
      <c r="BX110" s="135">
        <f t="shared" si="417"/>
        <v>1</v>
      </c>
      <c r="BY110" s="134">
        <f>'бюджет округа (района)'!AM110+'бюджеты поселений'!AM110</f>
        <v>0</v>
      </c>
      <c r="BZ110" s="137">
        <f>'бюджет округа (района)'!AM110</f>
        <v>0</v>
      </c>
      <c r="CA110" s="137">
        <f t="shared" si="418"/>
        <v>0</v>
      </c>
      <c r="CB110" s="137">
        <f t="shared" si="419"/>
        <v>0</v>
      </c>
      <c r="CC110" s="135">
        <f t="shared" si="420"/>
        <v>1</v>
      </c>
      <c r="CD110" s="135">
        <f t="shared" si="421"/>
        <v>1</v>
      </c>
      <c r="CE110" s="134">
        <f>'бюджет округа (района)'!AP110+'бюджеты поселений'!AP110</f>
        <v>0</v>
      </c>
      <c r="CF110" s="137">
        <f>'бюджет округа (района)'!AP110</f>
        <v>0</v>
      </c>
      <c r="CG110" s="137">
        <f t="shared" si="422"/>
        <v>0</v>
      </c>
      <c r="CH110" s="137">
        <f t="shared" si="423"/>
        <v>0</v>
      </c>
      <c r="CI110" s="135">
        <f t="shared" si="424"/>
        <v>1</v>
      </c>
      <c r="CJ110" s="135">
        <f t="shared" si="425"/>
        <v>1</v>
      </c>
      <c r="CK110" s="134">
        <f>'бюджет округа (района)'!AS110+'бюджеты поселений'!AS110</f>
        <v>0</v>
      </c>
      <c r="CL110" s="137">
        <f>'бюджет округа (района)'!AS110</f>
        <v>0</v>
      </c>
      <c r="CM110" s="137">
        <f t="shared" si="426"/>
        <v>0</v>
      </c>
      <c r="CN110" s="137">
        <f t="shared" si="427"/>
        <v>0</v>
      </c>
      <c r="CO110" s="135">
        <f t="shared" si="428"/>
        <v>1</v>
      </c>
      <c r="CP110" s="135">
        <f t="shared" si="429"/>
        <v>1</v>
      </c>
      <c r="CQ110" s="134">
        <f>'бюджет округа (района)'!AV110+'бюджеты поселений'!AV110</f>
        <v>0</v>
      </c>
      <c r="CR110" s="137">
        <f>'бюджет округа (района)'!AV110</f>
        <v>0</v>
      </c>
      <c r="CS110" s="137">
        <f t="shared" si="430"/>
        <v>0</v>
      </c>
      <c r="CT110" s="137">
        <f t="shared" si="431"/>
        <v>0</v>
      </c>
      <c r="CU110" s="135">
        <f t="shared" si="432"/>
        <v>1</v>
      </c>
      <c r="CV110" s="135">
        <f t="shared" si="433"/>
        <v>1</v>
      </c>
      <c r="CW110" s="134">
        <f>'бюджет округа (района)'!AY110+'бюджеты поселений'!AY110</f>
        <v>0</v>
      </c>
      <c r="CX110" s="137">
        <f>'бюджет округа (района)'!AY110</f>
        <v>0</v>
      </c>
      <c r="CY110" s="137">
        <f t="shared" si="434"/>
        <v>0</v>
      </c>
      <c r="CZ110" s="137">
        <f t="shared" si="435"/>
        <v>0</v>
      </c>
      <c r="DA110" s="135">
        <f t="shared" si="436"/>
        <v>1</v>
      </c>
      <c r="DB110" s="135">
        <f t="shared" si="437"/>
        <v>1</v>
      </c>
      <c r="DC110" s="134">
        <f>'бюджет округа (района)'!BB110+'бюджеты поселений'!BB110</f>
        <v>0</v>
      </c>
      <c r="DD110" s="137">
        <f>'бюджет округа (района)'!BB110</f>
        <v>0</v>
      </c>
      <c r="DE110" s="137">
        <f t="shared" si="438"/>
        <v>0</v>
      </c>
      <c r="DF110" s="137">
        <f t="shared" si="439"/>
        <v>0</v>
      </c>
      <c r="DG110" s="135">
        <f t="shared" si="440"/>
        <v>1</v>
      </c>
      <c r="DH110" s="135">
        <f t="shared" si="441"/>
        <v>1</v>
      </c>
      <c r="DI110" s="134">
        <f>'бюджет округа (района)'!BE110+'бюджеты поселений'!BE110</f>
        <v>0</v>
      </c>
      <c r="DJ110" s="137">
        <f>'бюджет округа (района)'!BE110</f>
        <v>0</v>
      </c>
      <c r="DK110" s="137">
        <f t="shared" si="442"/>
        <v>0</v>
      </c>
      <c r="DL110" s="137">
        <f t="shared" si="443"/>
        <v>0</v>
      </c>
      <c r="DM110" s="135">
        <f t="shared" si="444"/>
        <v>1</v>
      </c>
      <c r="DN110" s="135">
        <f t="shared" si="445"/>
        <v>1</v>
      </c>
      <c r="DO110" s="134">
        <f>'бюджет округа (района)'!BH110+'бюджеты поселений'!BH110</f>
        <v>0</v>
      </c>
      <c r="DP110" s="137">
        <f>'бюджет округа (района)'!BH110</f>
        <v>0</v>
      </c>
      <c r="DQ110" s="134">
        <f>'бюджет округа (района)'!BI110+'бюджеты поселений'!BI110</f>
        <v>0</v>
      </c>
      <c r="DR110" s="137">
        <f>'бюджет округа (района)'!BI110</f>
        <v>0</v>
      </c>
      <c r="DS110" s="134">
        <f>'бюджет округа (района)'!BJ110+'бюджеты поселений'!BJ110</f>
        <v>0</v>
      </c>
      <c r="DT110" s="137">
        <f>'бюджет округа (района)'!BJ110</f>
        <v>0</v>
      </c>
      <c r="DU110" s="135">
        <f t="shared" si="446"/>
        <v>1</v>
      </c>
      <c r="DV110" s="135">
        <f t="shared" si="447"/>
        <v>1</v>
      </c>
      <c r="DW110" s="135">
        <f t="shared" ref="DW110:DW112" si="448">IF($G110=0,1,DS110/$G110-1)</f>
        <v>1</v>
      </c>
      <c r="DX110" s="197">
        <f t="shared" ref="DX110:DX112" si="449">IF($H110=0,1,DT110/$H110-1)</f>
        <v>1</v>
      </c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hidden="1" customHeight="1">
      <c r="A111" s="246"/>
      <c r="B111" s="241"/>
      <c r="C111" s="134">
        <f>'бюджет округа (района)'!A111+'бюджеты поселений'!A111</f>
        <v>0</v>
      </c>
      <c r="D111" s="137">
        <f>'бюджет округа (района)'!A111</f>
        <v>0</v>
      </c>
      <c r="E111" s="134">
        <f>'бюджет округа (района)'!C111+'бюджеты поселений'!C111</f>
        <v>0</v>
      </c>
      <c r="F111" s="137">
        <f>'бюджет округа (района)'!C111</f>
        <v>0</v>
      </c>
      <c r="G111" s="134">
        <f t="shared" si="382"/>
        <v>0</v>
      </c>
      <c r="H111" s="137">
        <f t="shared" si="383"/>
        <v>0</v>
      </c>
      <c r="I111" s="134">
        <f>'бюджет округа (района)'!E111+'бюджеты поселений'!E111</f>
        <v>0</v>
      </c>
      <c r="J111" s="137">
        <f>'бюджет округа (района)'!E111</f>
        <v>0</v>
      </c>
      <c r="K111" s="134">
        <f>'бюджет округа (района)'!F111+'бюджеты поселений'!F111</f>
        <v>0</v>
      </c>
      <c r="L111" s="137">
        <f>'бюджет округа (района)'!F111</f>
        <v>0</v>
      </c>
      <c r="M111" s="137">
        <f t="shared" si="384"/>
        <v>0</v>
      </c>
      <c r="N111" s="137">
        <f t="shared" si="385"/>
        <v>0</v>
      </c>
      <c r="O111" s="134">
        <f>'бюджет округа (района)'!H111+'бюджеты поселений'!H111</f>
        <v>0</v>
      </c>
      <c r="P111" s="137">
        <f>'бюджет округа (района)'!H111</f>
        <v>0</v>
      </c>
      <c r="Q111" s="137">
        <f t="shared" si="386"/>
        <v>0</v>
      </c>
      <c r="R111" s="137">
        <f t="shared" si="387"/>
        <v>0</v>
      </c>
      <c r="S111" s="134">
        <f>'бюджет округа (района)'!J111+'бюджеты поселений'!J111</f>
        <v>0</v>
      </c>
      <c r="T111" s="137">
        <f>'бюджет округа (района)'!J111</f>
        <v>0</v>
      </c>
      <c r="U111" s="137">
        <f t="shared" si="388"/>
        <v>0</v>
      </c>
      <c r="V111" s="137">
        <f t="shared" si="389"/>
        <v>0</v>
      </c>
      <c r="W111" s="134">
        <f>'бюджет округа (района)'!L111+'бюджеты поселений'!L111</f>
        <v>0</v>
      </c>
      <c r="X111" s="137">
        <f>'бюджет округа (района)'!L111</f>
        <v>0</v>
      </c>
      <c r="Y111" s="137">
        <f t="shared" si="390"/>
        <v>0</v>
      </c>
      <c r="Z111" s="137">
        <f t="shared" si="391"/>
        <v>0</v>
      </c>
      <c r="AA111" s="134">
        <f>'бюджет округа (района)'!N111+'бюджеты поселений'!N111</f>
        <v>0</v>
      </c>
      <c r="AB111" s="137">
        <f>'бюджет округа (района)'!N111</f>
        <v>0</v>
      </c>
      <c r="AC111" s="137">
        <f t="shared" si="392"/>
        <v>0</v>
      </c>
      <c r="AD111" s="137">
        <f t="shared" si="393"/>
        <v>0</v>
      </c>
      <c r="AE111" s="134">
        <f>'бюджет округа (района)'!P111+'бюджеты поселений'!P111</f>
        <v>0</v>
      </c>
      <c r="AF111" s="137">
        <f>'бюджет округа (района)'!P111</f>
        <v>0</v>
      </c>
      <c r="AG111" s="137">
        <f t="shared" si="394"/>
        <v>0</v>
      </c>
      <c r="AH111" s="137">
        <f t="shared" si="395"/>
        <v>0</v>
      </c>
      <c r="AI111" s="134">
        <f>'бюджет округа (района)'!R111+'бюджеты поселений'!R111</f>
        <v>0</v>
      </c>
      <c r="AJ111" s="137">
        <f>'бюджет округа (района)'!R111</f>
        <v>0</v>
      </c>
      <c r="AK111" s="137">
        <f t="shared" si="396"/>
        <v>0</v>
      </c>
      <c r="AL111" s="137">
        <f t="shared" si="397"/>
        <v>0</v>
      </c>
      <c r="AM111" s="134">
        <f>'бюджет округа (района)'!T111+'бюджеты поселений'!T111</f>
        <v>0</v>
      </c>
      <c r="AN111" s="137">
        <f>'бюджет округа (района)'!T111</f>
        <v>0</v>
      </c>
      <c r="AO111" s="137">
        <f t="shared" si="398"/>
        <v>0</v>
      </c>
      <c r="AP111" s="137">
        <f t="shared" si="399"/>
        <v>0</v>
      </c>
      <c r="AQ111" s="134">
        <f>'бюджет округа (района)'!V111+'бюджеты поселений'!V111</f>
        <v>0</v>
      </c>
      <c r="AR111" s="137">
        <f>'бюджет округа (района)'!V111</f>
        <v>0</v>
      </c>
      <c r="AS111" s="137">
        <f t="shared" si="400"/>
        <v>0</v>
      </c>
      <c r="AT111" s="137">
        <f t="shared" si="401"/>
        <v>0</v>
      </c>
      <c r="AU111" s="134">
        <f>'бюджет округа (района)'!X111+'бюджеты поселений'!X111</f>
        <v>0</v>
      </c>
      <c r="AV111" s="137">
        <f>'бюджет округа (района)'!X111</f>
        <v>0</v>
      </c>
      <c r="AW111" s="137">
        <f t="shared" si="402"/>
        <v>0</v>
      </c>
      <c r="AX111" s="137">
        <f t="shared" si="403"/>
        <v>0</v>
      </c>
      <c r="AY111" s="134">
        <f>'бюджет округа (района)'!Z111+'бюджеты поселений'!Z111</f>
        <v>0</v>
      </c>
      <c r="AZ111" s="137">
        <f>'бюджет округа (района)'!Z111</f>
        <v>0</v>
      </c>
      <c r="BA111" s="134">
        <f>'бюджет округа (района)'!AA111+'бюджеты поселений'!AA111</f>
        <v>0</v>
      </c>
      <c r="BB111" s="137">
        <f>'бюджет округа (района)'!AA111</f>
        <v>0</v>
      </c>
      <c r="BC111" s="135">
        <f t="shared" si="404"/>
        <v>1</v>
      </c>
      <c r="BD111" s="135">
        <f t="shared" si="405"/>
        <v>1</v>
      </c>
      <c r="BE111" s="134">
        <f>'бюджет округа (района)'!AC111+'бюджеты поселений'!AC111</f>
        <v>0</v>
      </c>
      <c r="BF111" s="137">
        <f>'бюджет округа (района)'!AC111</f>
        <v>0</v>
      </c>
      <c r="BG111" s="134">
        <f>'бюджет округа (района)'!AD111+'бюджеты поселений'!AD111</f>
        <v>0</v>
      </c>
      <c r="BH111" s="137">
        <f>'бюджет округа (района)'!AD111</f>
        <v>0</v>
      </c>
      <c r="BI111" s="137">
        <f t="shared" si="406"/>
        <v>0</v>
      </c>
      <c r="BJ111" s="137">
        <f t="shared" si="407"/>
        <v>0</v>
      </c>
      <c r="BK111" s="135">
        <f t="shared" si="408"/>
        <v>1</v>
      </c>
      <c r="BL111" s="135">
        <f t="shared" si="409"/>
        <v>1</v>
      </c>
      <c r="BM111" s="134">
        <f>'бюджет округа (района)'!AG111+'бюджеты поселений'!AG111</f>
        <v>0</v>
      </c>
      <c r="BN111" s="137">
        <f>'бюджет округа (района)'!AG111</f>
        <v>0</v>
      </c>
      <c r="BO111" s="137">
        <f t="shared" si="410"/>
        <v>0</v>
      </c>
      <c r="BP111" s="137">
        <f t="shared" si="411"/>
        <v>0</v>
      </c>
      <c r="BQ111" s="135">
        <f t="shared" si="412"/>
        <v>1</v>
      </c>
      <c r="BR111" s="135">
        <f t="shared" si="413"/>
        <v>1</v>
      </c>
      <c r="BS111" s="134">
        <f>'бюджет округа (района)'!AJ111+'бюджеты поселений'!AJ111</f>
        <v>0</v>
      </c>
      <c r="BT111" s="137">
        <f>'бюджет округа (района)'!AJ111</f>
        <v>0</v>
      </c>
      <c r="BU111" s="137">
        <f t="shared" si="414"/>
        <v>0</v>
      </c>
      <c r="BV111" s="137">
        <f t="shared" si="415"/>
        <v>0</v>
      </c>
      <c r="BW111" s="135">
        <f t="shared" si="416"/>
        <v>1</v>
      </c>
      <c r="BX111" s="135">
        <f t="shared" si="417"/>
        <v>1</v>
      </c>
      <c r="BY111" s="134">
        <f>'бюджет округа (района)'!AM111+'бюджеты поселений'!AM111</f>
        <v>0</v>
      </c>
      <c r="BZ111" s="137">
        <f>'бюджет округа (района)'!AM111</f>
        <v>0</v>
      </c>
      <c r="CA111" s="137">
        <f t="shared" si="418"/>
        <v>0</v>
      </c>
      <c r="CB111" s="137">
        <f t="shared" si="419"/>
        <v>0</v>
      </c>
      <c r="CC111" s="135">
        <f t="shared" si="420"/>
        <v>1</v>
      </c>
      <c r="CD111" s="135">
        <f t="shared" si="421"/>
        <v>1</v>
      </c>
      <c r="CE111" s="134">
        <f>'бюджет округа (района)'!AP111+'бюджеты поселений'!AP111</f>
        <v>0</v>
      </c>
      <c r="CF111" s="137">
        <f>'бюджет округа (района)'!AP111</f>
        <v>0</v>
      </c>
      <c r="CG111" s="137">
        <f t="shared" si="422"/>
        <v>0</v>
      </c>
      <c r="CH111" s="137">
        <f t="shared" si="423"/>
        <v>0</v>
      </c>
      <c r="CI111" s="135">
        <f t="shared" si="424"/>
        <v>1</v>
      </c>
      <c r="CJ111" s="135">
        <f t="shared" si="425"/>
        <v>1</v>
      </c>
      <c r="CK111" s="134">
        <f>'бюджет округа (района)'!AS111+'бюджеты поселений'!AS111</f>
        <v>0</v>
      </c>
      <c r="CL111" s="137">
        <f>'бюджет округа (района)'!AS111</f>
        <v>0</v>
      </c>
      <c r="CM111" s="137">
        <f t="shared" si="426"/>
        <v>0</v>
      </c>
      <c r="CN111" s="137">
        <f t="shared" si="427"/>
        <v>0</v>
      </c>
      <c r="CO111" s="135">
        <f t="shared" si="428"/>
        <v>1</v>
      </c>
      <c r="CP111" s="135">
        <f t="shared" si="429"/>
        <v>1</v>
      </c>
      <c r="CQ111" s="134">
        <f>'бюджет округа (района)'!AV111+'бюджеты поселений'!AV111</f>
        <v>0</v>
      </c>
      <c r="CR111" s="137">
        <f>'бюджет округа (района)'!AV111</f>
        <v>0</v>
      </c>
      <c r="CS111" s="137">
        <f t="shared" si="430"/>
        <v>0</v>
      </c>
      <c r="CT111" s="137">
        <f t="shared" si="431"/>
        <v>0</v>
      </c>
      <c r="CU111" s="135">
        <f t="shared" si="432"/>
        <v>1</v>
      </c>
      <c r="CV111" s="135">
        <f t="shared" si="433"/>
        <v>1</v>
      </c>
      <c r="CW111" s="134">
        <f>'бюджет округа (района)'!AY111+'бюджеты поселений'!AY111</f>
        <v>0</v>
      </c>
      <c r="CX111" s="137">
        <f>'бюджет округа (района)'!AY111</f>
        <v>0</v>
      </c>
      <c r="CY111" s="137">
        <f t="shared" si="434"/>
        <v>0</v>
      </c>
      <c r="CZ111" s="137">
        <f t="shared" si="435"/>
        <v>0</v>
      </c>
      <c r="DA111" s="135">
        <f t="shared" si="436"/>
        <v>1</v>
      </c>
      <c r="DB111" s="135">
        <f t="shared" si="437"/>
        <v>1</v>
      </c>
      <c r="DC111" s="134">
        <f>'бюджет округа (района)'!BB111+'бюджеты поселений'!BB111</f>
        <v>0</v>
      </c>
      <c r="DD111" s="137">
        <f>'бюджет округа (района)'!BB111</f>
        <v>0</v>
      </c>
      <c r="DE111" s="137">
        <f t="shared" si="438"/>
        <v>0</v>
      </c>
      <c r="DF111" s="137">
        <f t="shared" si="439"/>
        <v>0</v>
      </c>
      <c r="DG111" s="135">
        <f t="shared" si="440"/>
        <v>1</v>
      </c>
      <c r="DH111" s="135">
        <f t="shared" si="441"/>
        <v>1</v>
      </c>
      <c r="DI111" s="134">
        <f>'бюджет округа (района)'!BE111+'бюджеты поселений'!BE111</f>
        <v>0</v>
      </c>
      <c r="DJ111" s="137">
        <f>'бюджет округа (района)'!BE111</f>
        <v>0</v>
      </c>
      <c r="DK111" s="137">
        <f t="shared" si="442"/>
        <v>0</v>
      </c>
      <c r="DL111" s="137">
        <f t="shared" si="443"/>
        <v>0</v>
      </c>
      <c r="DM111" s="135">
        <f t="shared" si="444"/>
        <v>1</v>
      </c>
      <c r="DN111" s="135">
        <f t="shared" si="445"/>
        <v>1</v>
      </c>
      <c r="DO111" s="134">
        <f>'бюджет округа (района)'!BH111+'бюджеты поселений'!BH111</f>
        <v>0</v>
      </c>
      <c r="DP111" s="137">
        <f>'бюджет округа (района)'!BH111</f>
        <v>0</v>
      </c>
      <c r="DQ111" s="134">
        <f>'бюджет округа (района)'!BI111+'бюджеты поселений'!BI111</f>
        <v>0</v>
      </c>
      <c r="DR111" s="137">
        <f>'бюджет округа (района)'!BI111</f>
        <v>0</v>
      </c>
      <c r="DS111" s="134">
        <f>'бюджет округа (района)'!BJ111+'бюджеты поселений'!BJ111</f>
        <v>0</v>
      </c>
      <c r="DT111" s="137">
        <f>'бюджет округа (района)'!BJ111</f>
        <v>0</v>
      </c>
      <c r="DU111" s="135">
        <f t="shared" si="446"/>
        <v>1</v>
      </c>
      <c r="DV111" s="135">
        <f t="shared" si="447"/>
        <v>1</v>
      </c>
      <c r="DW111" s="135">
        <f t="shared" si="448"/>
        <v>1</v>
      </c>
      <c r="DX111" s="197">
        <f t="shared" si="449"/>
        <v>1</v>
      </c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hidden="1" customHeight="1">
      <c r="A112" s="348"/>
      <c r="B112" s="292"/>
      <c r="C112" s="134">
        <f>'бюджет округа (района)'!A112+'бюджеты поселений'!A112</f>
        <v>0</v>
      </c>
      <c r="D112" s="137">
        <f>'бюджет округа (района)'!A112</f>
        <v>0</v>
      </c>
      <c r="E112" s="134">
        <f>'бюджет округа (района)'!C112+'бюджеты поселений'!C112</f>
        <v>0</v>
      </c>
      <c r="F112" s="137">
        <f>'бюджет округа (района)'!C112</f>
        <v>0</v>
      </c>
      <c r="G112" s="134">
        <f t="shared" si="382"/>
        <v>0</v>
      </c>
      <c r="H112" s="137">
        <f t="shared" si="383"/>
        <v>0</v>
      </c>
      <c r="I112" s="134">
        <f>'бюджет округа (района)'!E112+'бюджеты поселений'!E112</f>
        <v>0</v>
      </c>
      <c r="J112" s="137">
        <f>'бюджет округа (района)'!E112</f>
        <v>0</v>
      </c>
      <c r="K112" s="134">
        <f>'бюджет округа (района)'!F112+'бюджеты поселений'!F112</f>
        <v>0</v>
      </c>
      <c r="L112" s="137">
        <f>'бюджет округа (района)'!F112</f>
        <v>0</v>
      </c>
      <c r="M112" s="137">
        <f t="shared" si="384"/>
        <v>0</v>
      </c>
      <c r="N112" s="137">
        <f t="shared" si="385"/>
        <v>0</v>
      </c>
      <c r="O112" s="134">
        <f>'бюджет округа (района)'!H112+'бюджеты поселений'!H112</f>
        <v>0</v>
      </c>
      <c r="P112" s="137">
        <f>'бюджет округа (района)'!H112</f>
        <v>0</v>
      </c>
      <c r="Q112" s="137">
        <f t="shared" si="386"/>
        <v>0</v>
      </c>
      <c r="R112" s="137">
        <f t="shared" si="387"/>
        <v>0</v>
      </c>
      <c r="S112" s="134">
        <f>'бюджет округа (района)'!J112+'бюджеты поселений'!J112</f>
        <v>0</v>
      </c>
      <c r="T112" s="137">
        <f>'бюджет округа (района)'!J112</f>
        <v>0</v>
      </c>
      <c r="U112" s="137">
        <f t="shared" si="388"/>
        <v>0</v>
      </c>
      <c r="V112" s="137">
        <f t="shared" si="389"/>
        <v>0</v>
      </c>
      <c r="W112" s="134">
        <f>'бюджет округа (района)'!L112+'бюджеты поселений'!L112</f>
        <v>0</v>
      </c>
      <c r="X112" s="137">
        <f>'бюджет округа (района)'!L112</f>
        <v>0</v>
      </c>
      <c r="Y112" s="137">
        <f t="shared" si="390"/>
        <v>0</v>
      </c>
      <c r="Z112" s="137">
        <f t="shared" si="391"/>
        <v>0</v>
      </c>
      <c r="AA112" s="134">
        <f>'бюджет округа (района)'!N112+'бюджеты поселений'!N112</f>
        <v>0</v>
      </c>
      <c r="AB112" s="137">
        <f>'бюджет округа (района)'!N112</f>
        <v>0</v>
      </c>
      <c r="AC112" s="137">
        <f t="shared" si="392"/>
        <v>0</v>
      </c>
      <c r="AD112" s="137">
        <f t="shared" si="393"/>
        <v>0</v>
      </c>
      <c r="AE112" s="134">
        <f>'бюджет округа (района)'!P112+'бюджеты поселений'!P112</f>
        <v>0</v>
      </c>
      <c r="AF112" s="137">
        <f>'бюджет округа (района)'!P112</f>
        <v>0</v>
      </c>
      <c r="AG112" s="137">
        <f t="shared" si="394"/>
        <v>0</v>
      </c>
      <c r="AH112" s="137">
        <f t="shared" si="395"/>
        <v>0</v>
      </c>
      <c r="AI112" s="134">
        <f>'бюджет округа (района)'!R112+'бюджеты поселений'!R112</f>
        <v>0</v>
      </c>
      <c r="AJ112" s="137">
        <f>'бюджет округа (района)'!R112</f>
        <v>0</v>
      </c>
      <c r="AK112" s="137">
        <f t="shared" si="396"/>
        <v>0</v>
      </c>
      <c r="AL112" s="137">
        <f t="shared" si="397"/>
        <v>0</v>
      </c>
      <c r="AM112" s="134">
        <f>'бюджет округа (района)'!T112+'бюджеты поселений'!T112</f>
        <v>0</v>
      </c>
      <c r="AN112" s="137">
        <f>'бюджет округа (района)'!T112</f>
        <v>0</v>
      </c>
      <c r="AO112" s="137">
        <f t="shared" si="398"/>
        <v>0</v>
      </c>
      <c r="AP112" s="137">
        <f t="shared" si="399"/>
        <v>0</v>
      </c>
      <c r="AQ112" s="134">
        <f>'бюджет округа (района)'!V112+'бюджеты поселений'!V112</f>
        <v>0</v>
      </c>
      <c r="AR112" s="137">
        <f>'бюджет округа (района)'!V112</f>
        <v>0</v>
      </c>
      <c r="AS112" s="137">
        <f t="shared" si="400"/>
        <v>0</v>
      </c>
      <c r="AT112" s="137">
        <f t="shared" si="401"/>
        <v>0</v>
      </c>
      <c r="AU112" s="134">
        <f>'бюджет округа (района)'!X112+'бюджеты поселений'!X112</f>
        <v>0</v>
      </c>
      <c r="AV112" s="137">
        <f>'бюджет округа (района)'!X112</f>
        <v>0</v>
      </c>
      <c r="AW112" s="137">
        <f t="shared" si="402"/>
        <v>0</v>
      </c>
      <c r="AX112" s="137">
        <f t="shared" si="403"/>
        <v>0</v>
      </c>
      <c r="AY112" s="134">
        <f>'бюджет округа (района)'!Z112+'бюджеты поселений'!Z112</f>
        <v>0</v>
      </c>
      <c r="AZ112" s="137">
        <f>'бюджет округа (района)'!Z112</f>
        <v>0</v>
      </c>
      <c r="BA112" s="134">
        <f>'бюджет округа (района)'!AA112+'бюджеты поселений'!AA112</f>
        <v>0</v>
      </c>
      <c r="BB112" s="137">
        <f>'бюджет округа (района)'!AA112</f>
        <v>0</v>
      </c>
      <c r="BC112" s="135">
        <f t="shared" si="404"/>
        <v>1</v>
      </c>
      <c r="BD112" s="135">
        <f t="shared" si="405"/>
        <v>1</v>
      </c>
      <c r="BE112" s="134">
        <f>'бюджет округа (района)'!AC112+'бюджеты поселений'!AC112</f>
        <v>0</v>
      </c>
      <c r="BF112" s="137">
        <f>'бюджет округа (района)'!AC112</f>
        <v>0</v>
      </c>
      <c r="BG112" s="134">
        <f>'бюджет округа (района)'!AD112+'бюджеты поселений'!AD112</f>
        <v>0</v>
      </c>
      <c r="BH112" s="137">
        <f>'бюджет округа (района)'!AD112</f>
        <v>0</v>
      </c>
      <c r="BI112" s="137">
        <f t="shared" si="406"/>
        <v>0</v>
      </c>
      <c r="BJ112" s="137">
        <f t="shared" si="407"/>
        <v>0</v>
      </c>
      <c r="BK112" s="135">
        <f t="shared" si="408"/>
        <v>1</v>
      </c>
      <c r="BL112" s="135">
        <f t="shared" si="409"/>
        <v>1</v>
      </c>
      <c r="BM112" s="134">
        <f>'бюджет округа (района)'!AG112+'бюджеты поселений'!AG112</f>
        <v>0</v>
      </c>
      <c r="BN112" s="137">
        <f>'бюджет округа (района)'!AG112</f>
        <v>0</v>
      </c>
      <c r="BO112" s="137">
        <f t="shared" si="410"/>
        <v>0</v>
      </c>
      <c r="BP112" s="137">
        <f t="shared" si="411"/>
        <v>0</v>
      </c>
      <c r="BQ112" s="135">
        <f t="shared" si="412"/>
        <v>1</v>
      </c>
      <c r="BR112" s="135">
        <f t="shared" si="413"/>
        <v>1</v>
      </c>
      <c r="BS112" s="134">
        <f>'бюджет округа (района)'!AJ112+'бюджеты поселений'!AJ112</f>
        <v>0</v>
      </c>
      <c r="BT112" s="137">
        <f>'бюджет округа (района)'!AJ112</f>
        <v>0</v>
      </c>
      <c r="BU112" s="137">
        <f t="shared" si="414"/>
        <v>0</v>
      </c>
      <c r="BV112" s="137">
        <f t="shared" si="415"/>
        <v>0</v>
      </c>
      <c r="BW112" s="135">
        <f t="shared" si="416"/>
        <v>1</v>
      </c>
      <c r="BX112" s="135">
        <f t="shared" si="417"/>
        <v>1</v>
      </c>
      <c r="BY112" s="134">
        <f>'бюджет округа (района)'!AM112+'бюджеты поселений'!AM112</f>
        <v>0</v>
      </c>
      <c r="BZ112" s="137">
        <f>'бюджет округа (района)'!AM112</f>
        <v>0</v>
      </c>
      <c r="CA112" s="137">
        <f t="shared" si="418"/>
        <v>0</v>
      </c>
      <c r="CB112" s="137">
        <f t="shared" si="419"/>
        <v>0</v>
      </c>
      <c r="CC112" s="135">
        <f t="shared" si="420"/>
        <v>1</v>
      </c>
      <c r="CD112" s="135">
        <f t="shared" si="421"/>
        <v>1</v>
      </c>
      <c r="CE112" s="134">
        <f>'бюджет округа (района)'!AP112+'бюджеты поселений'!AP112</f>
        <v>0</v>
      </c>
      <c r="CF112" s="137">
        <f>'бюджет округа (района)'!AP112</f>
        <v>0</v>
      </c>
      <c r="CG112" s="137">
        <f t="shared" si="422"/>
        <v>0</v>
      </c>
      <c r="CH112" s="137">
        <f t="shared" si="423"/>
        <v>0</v>
      </c>
      <c r="CI112" s="135">
        <f t="shared" si="424"/>
        <v>1</v>
      </c>
      <c r="CJ112" s="135">
        <f t="shared" si="425"/>
        <v>1</v>
      </c>
      <c r="CK112" s="134">
        <f>'бюджет округа (района)'!AS112+'бюджеты поселений'!AS112</f>
        <v>0</v>
      </c>
      <c r="CL112" s="137">
        <f>'бюджет округа (района)'!AS112</f>
        <v>0</v>
      </c>
      <c r="CM112" s="137">
        <f t="shared" si="426"/>
        <v>0</v>
      </c>
      <c r="CN112" s="137">
        <f t="shared" si="427"/>
        <v>0</v>
      </c>
      <c r="CO112" s="135">
        <f t="shared" si="428"/>
        <v>1</v>
      </c>
      <c r="CP112" s="135">
        <f t="shared" si="429"/>
        <v>1</v>
      </c>
      <c r="CQ112" s="134">
        <f>'бюджет округа (района)'!AV112+'бюджеты поселений'!AV112</f>
        <v>0</v>
      </c>
      <c r="CR112" s="137">
        <f>'бюджет округа (района)'!AV112</f>
        <v>0</v>
      </c>
      <c r="CS112" s="137">
        <f t="shared" si="430"/>
        <v>0</v>
      </c>
      <c r="CT112" s="137">
        <f t="shared" si="431"/>
        <v>0</v>
      </c>
      <c r="CU112" s="135">
        <f t="shared" si="432"/>
        <v>1</v>
      </c>
      <c r="CV112" s="135">
        <f t="shared" si="433"/>
        <v>1</v>
      </c>
      <c r="CW112" s="134">
        <f>'бюджет округа (района)'!AY112+'бюджеты поселений'!AY112</f>
        <v>0</v>
      </c>
      <c r="CX112" s="137">
        <f>'бюджет округа (района)'!AY112</f>
        <v>0</v>
      </c>
      <c r="CY112" s="137">
        <f t="shared" si="434"/>
        <v>0</v>
      </c>
      <c r="CZ112" s="137">
        <f t="shared" si="435"/>
        <v>0</v>
      </c>
      <c r="DA112" s="135">
        <f t="shared" si="436"/>
        <v>1</v>
      </c>
      <c r="DB112" s="135">
        <f t="shared" si="437"/>
        <v>1</v>
      </c>
      <c r="DC112" s="134">
        <f>'бюджет округа (района)'!BB112+'бюджеты поселений'!BB112</f>
        <v>0</v>
      </c>
      <c r="DD112" s="137">
        <f>'бюджет округа (района)'!BB112</f>
        <v>0</v>
      </c>
      <c r="DE112" s="137">
        <f t="shared" si="438"/>
        <v>0</v>
      </c>
      <c r="DF112" s="137">
        <f t="shared" si="439"/>
        <v>0</v>
      </c>
      <c r="DG112" s="135">
        <f t="shared" si="440"/>
        <v>1</v>
      </c>
      <c r="DH112" s="135">
        <f t="shared" si="441"/>
        <v>1</v>
      </c>
      <c r="DI112" s="134">
        <f>'бюджет округа (района)'!BE112+'бюджеты поселений'!BE112</f>
        <v>0</v>
      </c>
      <c r="DJ112" s="137">
        <f>'бюджет округа (района)'!BE112</f>
        <v>0</v>
      </c>
      <c r="DK112" s="137">
        <f t="shared" si="442"/>
        <v>0</v>
      </c>
      <c r="DL112" s="137">
        <f t="shared" si="443"/>
        <v>0</v>
      </c>
      <c r="DM112" s="135">
        <f t="shared" si="444"/>
        <v>1</v>
      </c>
      <c r="DN112" s="135">
        <f t="shared" si="445"/>
        <v>1</v>
      </c>
      <c r="DO112" s="134">
        <f>'бюджет округа (района)'!BH112+'бюджеты поселений'!BH112</f>
        <v>0</v>
      </c>
      <c r="DP112" s="137">
        <f>'бюджет округа (района)'!BH112</f>
        <v>0</v>
      </c>
      <c r="DQ112" s="134">
        <f>'бюджет округа (района)'!BI112+'бюджеты поселений'!BI112</f>
        <v>0</v>
      </c>
      <c r="DR112" s="137">
        <f>'бюджет округа (района)'!BI112</f>
        <v>0</v>
      </c>
      <c r="DS112" s="134">
        <f>'бюджет округа (района)'!BJ112+'бюджеты поселений'!BJ112</f>
        <v>0</v>
      </c>
      <c r="DT112" s="137">
        <f>'бюджет округа (района)'!BJ112</f>
        <v>0</v>
      </c>
      <c r="DU112" s="135">
        <f t="shared" si="446"/>
        <v>1</v>
      </c>
      <c r="DV112" s="135">
        <f t="shared" si="447"/>
        <v>1</v>
      </c>
      <c r="DW112" s="135">
        <f t="shared" si="448"/>
        <v>1</v>
      </c>
      <c r="DX112" s="197">
        <f t="shared" si="449"/>
        <v>1</v>
      </c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53.25" customHeight="1">
      <c r="A113" s="345"/>
      <c r="B113" s="294"/>
      <c r="C113" s="288" t="s">
        <v>210</v>
      </c>
      <c r="D113" s="288"/>
      <c r="E113" s="288" t="s">
        <v>213</v>
      </c>
      <c r="F113" s="288"/>
      <c r="G113" s="288" t="s">
        <v>215</v>
      </c>
      <c r="H113" s="288"/>
      <c r="I113" s="287" t="s">
        <v>69</v>
      </c>
      <c r="J113" s="287"/>
      <c r="K113" s="287" t="s">
        <v>70</v>
      </c>
      <c r="L113" s="287"/>
      <c r="M113" s="284" t="s">
        <v>151</v>
      </c>
      <c r="N113" s="284"/>
      <c r="O113" s="287" t="s">
        <v>14</v>
      </c>
      <c r="P113" s="287"/>
      <c r="Q113" s="284" t="s">
        <v>151</v>
      </c>
      <c r="R113" s="284"/>
      <c r="S113" s="287" t="s">
        <v>137</v>
      </c>
      <c r="T113" s="287"/>
      <c r="U113" s="284" t="s">
        <v>151</v>
      </c>
      <c r="V113" s="284"/>
      <c r="W113" s="287" t="s">
        <v>138</v>
      </c>
      <c r="X113" s="287"/>
      <c r="Y113" s="284" t="s">
        <v>151</v>
      </c>
      <c r="Z113" s="284"/>
      <c r="AA113" s="287" t="s">
        <v>83</v>
      </c>
      <c r="AB113" s="287"/>
      <c r="AC113" s="284" t="s">
        <v>151</v>
      </c>
      <c r="AD113" s="284"/>
      <c r="AE113" s="287" t="s">
        <v>84</v>
      </c>
      <c r="AF113" s="287"/>
      <c r="AG113" s="284" t="s">
        <v>151</v>
      </c>
      <c r="AH113" s="284"/>
      <c r="AI113" s="287" t="s">
        <v>85</v>
      </c>
      <c r="AJ113" s="287"/>
      <c r="AK113" s="284" t="s">
        <v>151</v>
      </c>
      <c r="AL113" s="284"/>
      <c r="AM113" s="287" t="s">
        <v>86</v>
      </c>
      <c r="AN113" s="287"/>
      <c r="AO113" s="284" t="s">
        <v>151</v>
      </c>
      <c r="AP113" s="284"/>
      <c r="AQ113" s="287" t="s">
        <v>87</v>
      </c>
      <c r="AR113" s="287"/>
      <c r="AS113" s="284" t="s">
        <v>151</v>
      </c>
      <c r="AT113" s="284"/>
      <c r="AU113" s="287" t="s">
        <v>88</v>
      </c>
      <c r="AV113" s="287"/>
      <c r="AW113" s="284" t="s">
        <v>151</v>
      </c>
      <c r="AX113" s="284"/>
      <c r="AY113" s="288" t="str">
        <f>G113</f>
        <v>на 01.01.2022 года</v>
      </c>
      <c r="AZ113" s="288"/>
      <c r="BA113" s="288" t="s">
        <v>256</v>
      </c>
      <c r="BB113" s="288"/>
      <c r="BC113" s="284" t="str">
        <f>BC7</f>
        <v>Темп роста (снижения) к исполнено за отчетный год, %</v>
      </c>
      <c r="BD113" s="284"/>
      <c r="BE113" s="287" t="s">
        <v>69</v>
      </c>
      <c r="BF113" s="287"/>
      <c r="BG113" s="287" t="s">
        <v>70</v>
      </c>
      <c r="BH113" s="287"/>
      <c r="BI113" s="284" t="s">
        <v>152</v>
      </c>
      <c r="BJ113" s="284"/>
      <c r="BK113" s="284" t="str">
        <f>BK8</f>
        <v>Темп роста (снижения) к исполнено за отчетный год, %</v>
      </c>
      <c r="BL113" s="284"/>
      <c r="BM113" s="287" t="s">
        <v>14</v>
      </c>
      <c r="BN113" s="287"/>
      <c r="BO113" s="284" t="s">
        <v>152</v>
      </c>
      <c r="BP113" s="284"/>
      <c r="BQ113" s="284" t="str">
        <f>BQ8</f>
        <v>Темп роста (снижения) к исполнено за отчетный год, %</v>
      </c>
      <c r="BR113" s="284"/>
      <c r="BS113" s="287" t="s">
        <v>81</v>
      </c>
      <c r="BT113" s="287"/>
      <c r="BU113" s="284" t="s">
        <v>152</v>
      </c>
      <c r="BV113" s="284"/>
      <c r="BW113" s="284" t="str">
        <f>BW8</f>
        <v>Темп роста (снижения) к исполнено за отчетный год, %</v>
      </c>
      <c r="BX113" s="284"/>
      <c r="BY113" s="287" t="s">
        <v>82</v>
      </c>
      <c r="BZ113" s="287"/>
      <c r="CA113" s="284" t="s">
        <v>152</v>
      </c>
      <c r="CB113" s="284"/>
      <c r="CC113" s="284" t="str">
        <f>CC8</f>
        <v>Темп роста (снижения) к исполнено за отчетный год, %</v>
      </c>
      <c r="CD113" s="284"/>
      <c r="CE113" s="287" t="s">
        <v>83</v>
      </c>
      <c r="CF113" s="287"/>
      <c r="CG113" s="284" t="s">
        <v>152</v>
      </c>
      <c r="CH113" s="284"/>
      <c r="CI113" s="284" t="str">
        <f>CI8</f>
        <v>Темп роста (снижения) к исполнено за отчетный год, %</v>
      </c>
      <c r="CJ113" s="284"/>
      <c r="CK113" s="287" t="s">
        <v>84</v>
      </c>
      <c r="CL113" s="287"/>
      <c r="CM113" s="284" t="s">
        <v>152</v>
      </c>
      <c r="CN113" s="284"/>
      <c r="CO113" s="284" t="str">
        <f>CO8</f>
        <v>Темп роста (снижения) к исполнено за отчетный год, %</v>
      </c>
      <c r="CP113" s="284"/>
      <c r="CQ113" s="287" t="s">
        <v>85</v>
      </c>
      <c r="CR113" s="287"/>
      <c r="CS113" s="284" t="s">
        <v>152</v>
      </c>
      <c r="CT113" s="284"/>
      <c r="CU113" s="284" t="str">
        <f>CU8</f>
        <v>Темп роста (снижения) к исполнено за отчетный год, %</v>
      </c>
      <c r="CV113" s="284"/>
      <c r="CW113" s="287" t="s">
        <v>86</v>
      </c>
      <c r="CX113" s="287"/>
      <c r="CY113" s="284" t="s">
        <v>152</v>
      </c>
      <c r="CZ113" s="284"/>
      <c r="DA113" s="284" t="str">
        <f>DA8</f>
        <v>Темп роста (снижения) к исполнено за отчетный год, %</v>
      </c>
      <c r="DB113" s="284"/>
      <c r="DC113" s="287" t="s">
        <v>87</v>
      </c>
      <c r="DD113" s="287"/>
      <c r="DE113" s="284" t="s">
        <v>152</v>
      </c>
      <c r="DF113" s="284"/>
      <c r="DG113" s="284" t="str">
        <f>DG8</f>
        <v>Темп роста (снижения) к исполнено за отчетный год, %</v>
      </c>
      <c r="DH113" s="284"/>
      <c r="DI113" s="287" t="s">
        <v>88</v>
      </c>
      <c r="DJ113" s="287"/>
      <c r="DK113" s="284" t="s">
        <v>152</v>
      </c>
      <c r="DL113" s="284"/>
      <c r="DM113" s="284" t="s">
        <v>177</v>
      </c>
      <c r="DN113" s="284"/>
      <c r="DO113" s="284" t="str">
        <f>BA113</f>
        <v>на 01.07.2022 года</v>
      </c>
      <c r="DP113" s="284"/>
      <c r="DQ113" s="284" t="str">
        <f>DQ8</f>
        <v>Ожидаемый прогноз на __________ (указывается месяц, в котором поступило обращение)</v>
      </c>
      <c r="DR113" s="284"/>
      <c r="DS113" s="288" t="s">
        <v>250</v>
      </c>
      <c r="DT113" s="288"/>
      <c r="DU113" s="284" t="s">
        <v>176</v>
      </c>
      <c r="DV113" s="284"/>
      <c r="DW113" s="288" t="s">
        <v>215</v>
      </c>
      <c r="DX113" s="368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349" t="s">
        <v>153</v>
      </c>
      <c r="B114" s="286"/>
      <c r="C114" s="17">
        <f>C115+C116+C117</f>
        <v>64858</v>
      </c>
      <c r="D114" s="17">
        <f t="shared" ref="D114" si="450">D115+D116+D117</f>
        <v>55374</v>
      </c>
      <c r="E114" s="17">
        <f>E115+E116+E117</f>
        <v>60183</v>
      </c>
      <c r="F114" s="17">
        <f t="shared" ref="F114:H114" si="451">F115+F116+F117</f>
        <v>53200</v>
      </c>
      <c r="G114" s="17">
        <f t="shared" si="451"/>
        <v>60200</v>
      </c>
      <c r="H114" s="17">
        <f t="shared" si="451"/>
        <v>55000</v>
      </c>
      <c r="I114" s="17">
        <f>'бюджет округа (района)'!E114+'бюджеты поселений'!E114</f>
        <v>0</v>
      </c>
      <c r="J114" s="17">
        <f>'бюджет округа (района)'!E114</f>
        <v>0</v>
      </c>
      <c r="K114" s="17">
        <f>'бюджет округа (района)'!F114+'бюджеты поселений'!F114</f>
        <v>0</v>
      </c>
      <c r="L114" s="17">
        <f>'бюджет округа (района)'!F114</f>
        <v>0</v>
      </c>
      <c r="M114" s="17">
        <f>K114-$E114</f>
        <v>-60183</v>
      </c>
      <c r="N114" s="17">
        <f>L114-$F114</f>
        <v>-53200</v>
      </c>
      <c r="O114" s="17">
        <f>'бюджет округа (района)'!H114+'бюджеты поселений'!H114</f>
        <v>0</v>
      </c>
      <c r="P114" s="17">
        <f>'бюджет округа (района)'!H114</f>
        <v>0</v>
      </c>
      <c r="Q114" s="17">
        <f>O114-$E114</f>
        <v>-60183</v>
      </c>
      <c r="R114" s="17">
        <f>P114-$F114</f>
        <v>-53200</v>
      </c>
      <c r="S114" s="17">
        <f>'бюджет округа (района)'!J114+'бюджеты поселений'!J114</f>
        <v>0</v>
      </c>
      <c r="T114" s="17">
        <f>'бюджет округа (района)'!J114</f>
        <v>0</v>
      </c>
      <c r="U114" s="17">
        <f>S114-$E114</f>
        <v>-60183</v>
      </c>
      <c r="V114" s="17">
        <f>T114-$F114</f>
        <v>-53200</v>
      </c>
      <c r="W114" s="17">
        <f>'бюджет округа (района)'!L114+'бюджеты поселений'!L114</f>
        <v>0</v>
      </c>
      <c r="X114" s="17">
        <f>'бюджет округа (района)'!L114</f>
        <v>0</v>
      </c>
      <c r="Y114" s="17">
        <f>W114-$E114</f>
        <v>-60183</v>
      </c>
      <c r="Z114" s="17">
        <f>X114-$F114</f>
        <v>-53200</v>
      </c>
      <c r="AA114" s="17">
        <f>'бюджет округа (района)'!N114+'бюджеты поселений'!N114</f>
        <v>0</v>
      </c>
      <c r="AB114" s="17">
        <f>'бюджет округа (района)'!N114</f>
        <v>0</v>
      </c>
      <c r="AC114" s="17">
        <f>AA114-$E114</f>
        <v>-60183</v>
      </c>
      <c r="AD114" s="17">
        <f>AB114-$F114</f>
        <v>-53200</v>
      </c>
      <c r="AE114" s="17">
        <f>'бюджет округа (района)'!P114+'бюджеты поселений'!P114</f>
        <v>0</v>
      </c>
      <c r="AF114" s="17">
        <f>'бюджет округа (района)'!P114</f>
        <v>0</v>
      </c>
      <c r="AG114" s="17">
        <f>AE114-$E114</f>
        <v>-60183</v>
      </c>
      <c r="AH114" s="17">
        <f>AF114-$F114</f>
        <v>-53200</v>
      </c>
      <c r="AI114" s="17">
        <f>'бюджет округа (района)'!R114+'бюджеты поселений'!R114</f>
        <v>0</v>
      </c>
      <c r="AJ114" s="17">
        <f>'бюджет округа (района)'!R114</f>
        <v>0</v>
      </c>
      <c r="AK114" s="17">
        <f>AI114-$E114</f>
        <v>-60183</v>
      </c>
      <c r="AL114" s="17">
        <f>AJ114-$F114</f>
        <v>-53200</v>
      </c>
      <c r="AM114" s="17">
        <f>'бюджет округа (района)'!T114+'бюджеты поселений'!T114</f>
        <v>0</v>
      </c>
      <c r="AN114" s="17">
        <f>'бюджет округа (района)'!T114</f>
        <v>0</v>
      </c>
      <c r="AO114" s="17">
        <f>AM114-$E114</f>
        <v>-60183</v>
      </c>
      <c r="AP114" s="17">
        <f>AN114-$F114</f>
        <v>-53200</v>
      </c>
      <c r="AQ114" s="17">
        <f>'бюджет округа (района)'!V114+'бюджеты поселений'!V114</f>
        <v>0</v>
      </c>
      <c r="AR114" s="17">
        <f>'бюджет округа (района)'!V114</f>
        <v>0</v>
      </c>
      <c r="AS114" s="17">
        <f>AQ114-$E114</f>
        <v>-60183</v>
      </c>
      <c r="AT114" s="17">
        <f>AR114-$F114</f>
        <v>-53200</v>
      </c>
      <c r="AU114" s="17">
        <f>'бюджет округа (района)'!X114+'бюджеты поселений'!X114</f>
        <v>0</v>
      </c>
      <c r="AV114" s="17">
        <f>'бюджет округа (района)'!X114</f>
        <v>0</v>
      </c>
      <c r="AW114" s="17">
        <f>G114-E114</f>
        <v>17</v>
      </c>
      <c r="AX114" s="17">
        <f>H114-F114</f>
        <v>1800</v>
      </c>
      <c r="AY114" s="17">
        <f>'бюджет округа (района)'!Z114+'бюджеты поселений'!Z114</f>
        <v>0</v>
      </c>
      <c r="AZ114" s="17">
        <f>'бюджет округа (района)'!Z114</f>
        <v>0</v>
      </c>
      <c r="BA114" s="17">
        <f t="shared" ref="BA114" si="452">BA115+BA116+BA117</f>
        <v>58200</v>
      </c>
      <c r="BB114" s="17">
        <f t="shared" ref="BB114" si="453">BB115+BB116+BB117</f>
        <v>55000</v>
      </c>
      <c r="BC114" s="131">
        <f t="shared" ref="BC114" si="454">IF(G114=0,1,BA114/G114-1)</f>
        <v>-3.3222591362126241E-2</v>
      </c>
      <c r="BD114" s="131">
        <f t="shared" ref="BD114" si="455">IF(H114=0,1,BB114/H114-1)</f>
        <v>0</v>
      </c>
      <c r="BE114" s="17">
        <f>'бюджет округа (района)'!AC114+'бюджеты поселений'!AC114</f>
        <v>0</v>
      </c>
      <c r="BF114" s="17">
        <f>'бюджет округа (района)'!AC114</f>
        <v>0</v>
      </c>
      <c r="BG114" s="17">
        <f>'бюджет округа (района)'!AD114+'бюджеты поселений'!AD114</f>
        <v>0</v>
      </c>
      <c r="BH114" s="17">
        <f>'бюджет округа (района)'!AD114</f>
        <v>0</v>
      </c>
      <c r="BI114" s="17">
        <f>BG114-$G114</f>
        <v>-60200</v>
      </c>
      <c r="BJ114" s="17">
        <f>BH114-$H114</f>
        <v>-55000</v>
      </c>
      <c r="BK114" s="131">
        <f t="shared" ref="BK114" si="456">IF(M114=0,1,BI114/M114-1)</f>
        <v>2.8247179436058367E-4</v>
      </c>
      <c r="BL114" s="131">
        <f t="shared" ref="BL114" si="457">IF(N114=0,1,BJ114/N114-1)</f>
        <v>3.3834586466165328E-2</v>
      </c>
      <c r="BM114" s="17">
        <f>'бюджет округа (района)'!AG114+'бюджеты поселений'!AG114</f>
        <v>0</v>
      </c>
      <c r="BN114" s="17">
        <f>'бюджет округа (района)'!AG114</f>
        <v>0</v>
      </c>
      <c r="BO114" s="17">
        <f>BM114-$G114</f>
        <v>-60200</v>
      </c>
      <c r="BP114" s="17">
        <f>BN114-$H114</f>
        <v>-55000</v>
      </c>
      <c r="BQ114" s="131">
        <f t="shared" ref="BQ114" si="458">IF(Q114=0,1,BO114/Q114-1)</f>
        <v>2.8247179436058367E-4</v>
      </c>
      <c r="BR114" s="131">
        <f t="shared" ref="BR114" si="459">IF(R114=0,1,BP114/R114-1)</f>
        <v>3.3834586466165328E-2</v>
      </c>
      <c r="BS114" s="17">
        <f>'бюджет округа (района)'!AJ114+'бюджеты поселений'!AJ114</f>
        <v>0</v>
      </c>
      <c r="BT114" s="17">
        <f>'бюджет округа (района)'!AJ114</f>
        <v>0</v>
      </c>
      <c r="BU114" s="17">
        <f>BS114-$G114</f>
        <v>-60200</v>
      </c>
      <c r="BV114" s="17">
        <f>BT114-$H114</f>
        <v>-55000</v>
      </c>
      <c r="BW114" s="131">
        <f t="shared" ref="BW114" si="460">IF(U114=0,1,BU114/U114-1)</f>
        <v>2.8247179436058367E-4</v>
      </c>
      <c r="BX114" s="131">
        <f t="shared" ref="BX114" si="461">IF(V114=0,1,BV114/V114-1)</f>
        <v>3.3834586466165328E-2</v>
      </c>
      <c r="BY114" s="17">
        <f>'бюджет округа (района)'!AM114+'бюджеты поселений'!AM114</f>
        <v>0</v>
      </c>
      <c r="BZ114" s="17">
        <f>'бюджет округа (района)'!AM114</f>
        <v>0</v>
      </c>
      <c r="CA114" s="17">
        <f>BY114-$G114</f>
        <v>-60200</v>
      </c>
      <c r="CB114" s="17">
        <f>BZ114-$H114</f>
        <v>-55000</v>
      </c>
      <c r="CC114" s="131">
        <f t="shared" ref="CC114" si="462">IF(Y114=0,1,CA114/Y114-1)</f>
        <v>2.8247179436058367E-4</v>
      </c>
      <c r="CD114" s="131">
        <f t="shared" ref="CD114" si="463">IF(Z114=0,1,CB114/Z114-1)</f>
        <v>3.3834586466165328E-2</v>
      </c>
      <c r="CE114" s="17">
        <f>'бюджет округа (района)'!AP114+'бюджеты поселений'!AP114</f>
        <v>0</v>
      </c>
      <c r="CF114" s="17">
        <f>'бюджет округа (района)'!AP114</f>
        <v>0</v>
      </c>
      <c r="CG114" s="17">
        <f>CE114-$G114</f>
        <v>-60200</v>
      </c>
      <c r="CH114" s="17">
        <f>CF114-$H114</f>
        <v>-55000</v>
      </c>
      <c r="CI114" s="131">
        <f t="shared" ref="CI114" si="464">IF(AC114=0,1,CG114/AC114-1)</f>
        <v>2.8247179436058367E-4</v>
      </c>
      <c r="CJ114" s="131">
        <f t="shared" ref="CJ114" si="465">IF(AD114=0,1,CH114/AD114-1)</f>
        <v>3.3834586466165328E-2</v>
      </c>
      <c r="CK114" s="17">
        <f>'бюджет округа (района)'!AS114+'бюджеты поселений'!AS114</f>
        <v>0</v>
      </c>
      <c r="CL114" s="17">
        <f>'бюджет округа (района)'!AS114</f>
        <v>0</v>
      </c>
      <c r="CM114" s="17">
        <f>CK114-$G114</f>
        <v>-60200</v>
      </c>
      <c r="CN114" s="17">
        <f>CL114-$H114</f>
        <v>-55000</v>
      </c>
      <c r="CO114" s="131">
        <f t="shared" ref="CO114" si="466">IF(AG114=0,1,CM114/AG114-1)</f>
        <v>2.8247179436058367E-4</v>
      </c>
      <c r="CP114" s="131">
        <f t="shared" ref="CP114" si="467">IF(AH114=0,1,CN114/AH114-1)</f>
        <v>3.3834586466165328E-2</v>
      </c>
      <c r="CQ114" s="17">
        <f>'бюджет округа (района)'!AV114+'бюджеты поселений'!AV114</f>
        <v>0</v>
      </c>
      <c r="CR114" s="17">
        <f>'бюджет округа (района)'!AV114</f>
        <v>0</v>
      </c>
      <c r="CS114" s="17">
        <f>CQ114-$G114</f>
        <v>-60200</v>
      </c>
      <c r="CT114" s="17">
        <f>CR114-$H114</f>
        <v>-55000</v>
      </c>
      <c r="CU114" s="131">
        <f t="shared" ref="CU114" si="468">IF(AK114=0,1,CS114/AK114-1)</f>
        <v>2.8247179436058367E-4</v>
      </c>
      <c r="CV114" s="131">
        <f t="shared" ref="CV114" si="469">IF(AL114=0,1,CT114/AL114-1)</f>
        <v>3.3834586466165328E-2</v>
      </c>
      <c r="CW114" s="17">
        <f>'бюджет округа (района)'!AY114+'бюджеты поселений'!AY114</f>
        <v>0</v>
      </c>
      <c r="CX114" s="17">
        <f>'бюджет округа (района)'!AY114</f>
        <v>0</v>
      </c>
      <c r="CY114" s="17">
        <f>CW114-$G114</f>
        <v>-60200</v>
      </c>
      <c r="CZ114" s="17">
        <f>CX114-$H114</f>
        <v>-55000</v>
      </c>
      <c r="DA114" s="131">
        <f t="shared" ref="DA114" si="470">IF(AO114=0,1,CY114/AO114-1)</f>
        <v>2.8247179436058367E-4</v>
      </c>
      <c r="DB114" s="131">
        <f t="shared" ref="DB114" si="471">IF(AP114=0,1,CZ114/AP114-1)</f>
        <v>3.3834586466165328E-2</v>
      </c>
      <c r="DC114" s="17">
        <f>'бюджет округа (района)'!BB114+'бюджеты поселений'!BB114</f>
        <v>0</v>
      </c>
      <c r="DD114" s="17">
        <f>'бюджет округа (района)'!BB114</f>
        <v>0</v>
      </c>
      <c r="DE114" s="17">
        <f>DC114-$G114</f>
        <v>-60200</v>
      </c>
      <c r="DF114" s="17">
        <f>DD114-$H114</f>
        <v>-55000</v>
      </c>
      <c r="DG114" s="131">
        <f t="shared" ref="DG114" si="472">IF(AS114=0,1,DE114/AS114-1)</f>
        <v>2.8247179436058367E-4</v>
      </c>
      <c r="DH114" s="131">
        <f t="shared" ref="DH114" si="473">IF(AT114=0,1,DF114/AT114-1)</f>
        <v>3.3834586466165328E-2</v>
      </c>
      <c r="DI114" s="17">
        <f>'бюджет округа (района)'!BE114+'бюджеты поселений'!BE114</f>
        <v>0</v>
      </c>
      <c r="DJ114" s="17">
        <f>'бюджет округа (района)'!BE114</f>
        <v>0</v>
      </c>
      <c r="DK114" s="17">
        <f>BA114-G114</f>
        <v>-2000</v>
      </c>
      <c r="DL114" s="17">
        <f>BB114-H114</f>
        <v>0</v>
      </c>
      <c r="DM114" s="131">
        <f>IF(G114=0,1,BA114/G114-1)</f>
        <v>-3.3222591362126241E-2</v>
      </c>
      <c r="DN114" s="131">
        <f>IF(H114=0,1,BB114/H114-1)</f>
        <v>0</v>
      </c>
      <c r="DO114" s="17">
        <f>'бюджет округа (района)'!BH114+'бюджеты поселений'!BH114</f>
        <v>0</v>
      </c>
      <c r="DP114" s="17">
        <f>'бюджет округа (района)'!BH114</f>
        <v>0</v>
      </c>
      <c r="DQ114" s="17">
        <f>'бюджет округа (района)'!BI114+'бюджеты поселений'!BI114</f>
        <v>0</v>
      </c>
      <c r="DR114" s="17">
        <f>'бюджет округа (района)'!BI114</f>
        <v>0</v>
      </c>
      <c r="DS114" s="17">
        <f t="shared" ref="DS114" si="474">DS115+DS116+DS117</f>
        <v>73700</v>
      </c>
      <c r="DT114" s="17">
        <f t="shared" ref="DT114" si="475">DT115+DT116+DT117</f>
        <v>68500</v>
      </c>
      <c r="DU114" s="131">
        <f>IF(BA114=0,1,DS114/BA114-1)</f>
        <v>0.26632302405498276</v>
      </c>
      <c r="DV114" s="131">
        <f>IF(BB114=0,1,DT114/BB114-1)</f>
        <v>0.24545454545454537</v>
      </c>
      <c r="DW114" s="131" t="s">
        <v>51</v>
      </c>
      <c r="DX114" s="196" t="s">
        <v>51</v>
      </c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247" t="s">
        <v>154</v>
      </c>
      <c r="B115" s="242"/>
      <c r="C115" s="244">
        <v>29658</v>
      </c>
      <c r="D115" s="244">
        <v>25374</v>
      </c>
      <c r="E115" s="244">
        <v>9983</v>
      </c>
      <c r="F115" s="244">
        <v>8200</v>
      </c>
      <c r="G115" s="244">
        <v>5407</v>
      </c>
      <c r="H115" s="244">
        <v>5407</v>
      </c>
      <c r="I115" s="244"/>
      <c r="J115" s="244"/>
      <c r="K115" s="244"/>
      <c r="L115" s="244"/>
      <c r="M115" s="244">
        <f t="shared" ref="M115:M117" si="476">K115-$E115</f>
        <v>-9983</v>
      </c>
      <c r="N115" s="244">
        <f t="shared" ref="N115:N117" si="477">L115-$F115</f>
        <v>-8200</v>
      </c>
      <c r="O115" s="244"/>
      <c r="P115" s="244"/>
      <c r="Q115" s="244">
        <f>O115-$E115</f>
        <v>-9983</v>
      </c>
      <c r="R115" s="244">
        <f t="shared" ref="R115:R117" si="478">P115-$F115</f>
        <v>-8200</v>
      </c>
      <c r="S115" s="244"/>
      <c r="T115" s="244"/>
      <c r="U115" s="244">
        <f>S115-$E115</f>
        <v>-9983</v>
      </c>
      <c r="V115" s="244">
        <f t="shared" ref="V115:V117" si="479">T115-$F115</f>
        <v>-8200</v>
      </c>
      <c r="W115" s="244"/>
      <c r="X115" s="244"/>
      <c r="Y115" s="244">
        <f>W115-$E115</f>
        <v>-9983</v>
      </c>
      <c r="Z115" s="244">
        <f t="shared" ref="Z115:Z117" si="480">X115-$F115</f>
        <v>-8200</v>
      </c>
      <c r="AA115" s="244"/>
      <c r="AB115" s="244"/>
      <c r="AC115" s="244">
        <f>AA115-$E115</f>
        <v>-9983</v>
      </c>
      <c r="AD115" s="244">
        <f t="shared" ref="AD115:AD117" si="481">AB115-$F115</f>
        <v>-8200</v>
      </c>
      <c r="AE115" s="244"/>
      <c r="AF115" s="244"/>
      <c r="AG115" s="244">
        <f>AE115-$E115</f>
        <v>-9983</v>
      </c>
      <c r="AH115" s="244">
        <f t="shared" ref="AH115:AH117" si="482">AF115-$F115</f>
        <v>-8200</v>
      </c>
      <c r="AI115" s="244"/>
      <c r="AJ115" s="244"/>
      <c r="AK115" s="244">
        <f>AI115-$E115</f>
        <v>-9983</v>
      </c>
      <c r="AL115" s="244">
        <f t="shared" ref="AL115:AL117" si="483">AJ115-$F115</f>
        <v>-8200</v>
      </c>
      <c r="AM115" s="244"/>
      <c r="AN115" s="244"/>
      <c r="AO115" s="244">
        <f>AM115-$E115</f>
        <v>-9983</v>
      </c>
      <c r="AP115" s="244">
        <f t="shared" ref="AP115:AP117" si="484">AN115-$F115</f>
        <v>-8200</v>
      </c>
      <c r="AQ115" s="244"/>
      <c r="AR115" s="244"/>
      <c r="AS115" s="244">
        <f>AQ115-$E115</f>
        <v>-9983</v>
      </c>
      <c r="AT115" s="244">
        <f t="shared" ref="AT115:AT117" si="485">AR115-$F115</f>
        <v>-8200</v>
      </c>
      <c r="AU115" s="244"/>
      <c r="AV115" s="244"/>
      <c r="AW115" s="244">
        <f>G115-E115</f>
        <v>-4576</v>
      </c>
      <c r="AX115" s="244">
        <f t="shared" ref="AX115:AX118" si="486">H115-F115</f>
        <v>-2793</v>
      </c>
      <c r="AY115" s="244"/>
      <c r="AZ115" s="244"/>
      <c r="BA115" s="244">
        <v>5407</v>
      </c>
      <c r="BB115" s="244">
        <v>5407</v>
      </c>
      <c r="BC115" s="135"/>
      <c r="BD115" s="135"/>
      <c r="BE115" s="244"/>
      <c r="BF115" s="244"/>
      <c r="BG115" s="244"/>
      <c r="BH115" s="244"/>
      <c r="BI115" s="244">
        <f>BG115-$G115</f>
        <v>-5407</v>
      </c>
      <c r="BJ115" s="244">
        <f t="shared" ref="BJ115:BJ117" si="487">BH115-$H115</f>
        <v>-5407</v>
      </c>
      <c r="BK115" s="135">
        <f t="shared" ref="BK115:BK117" si="488">IF(M115=0,1,BI115/M115-1)</f>
        <v>-0.45837924471601721</v>
      </c>
      <c r="BL115" s="135">
        <f t="shared" ref="BL115:BL117" si="489">IF(N115=0,1,BJ115/N115-1)</f>
        <v>-0.34060975609756095</v>
      </c>
      <c r="BM115" s="244"/>
      <c r="BN115" s="244"/>
      <c r="BO115" s="244">
        <f>BM115-$G115</f>
        <v>-5407</v>
      </c>
      <c r="BP115" s="244">
        <f t="shared" ref="BP115:BP117" si="490">BN115-$H115</f>
        <v>-5407</v>
      </c>
      <c r="BQ115" s="135">
        <f t="shared" ref="BQ115:BQ117" si="491">IF(S115=0,1,BO115/S115-1)</f>
        <v>1</v>
      </c>
      <c r="BR115" s="135">
        <f t="shared" ref="BR115:BR117" si="492">IF(T115=0,1,BP115/T115-1)</f>
        <v>1</v>
      </c>
      <c r="BS115" s="244"/>
      <c r="BT115" s="244"/>
      <c r="BU115" s="244">
        <f>BS115-$G115</f>
        <v>-5407</v>
      </c>
      <c r="BV115" s="244">
        <f t="shared" ref="BV115:BV117" si="493">BT115-$H115</f>
        <v>-5407</v>
      </c>
      <c r="BW115" s="135">
        <f t="shared" ref="BW115:BW117" si="494">IF(Y115=0,1,BU115/Y115-1)</f>
        <v>-0.45837924471601721</v>
      </c>
      <c r="BX115" s="135">
        <f t="shared" ref="BX115:BX117" si="495">IF(Z115=0,1,BV115/Z115-1)</f>
        <v>-0.34060975609756095</v>
      </c>
      <c r="BY115" s="244"/>
      <c r="BZ115" s="244"/>
      <c r="CA115" s="244">
        <f>BY115-$G115</f>
        <v>-5407</v>
      </c>
      <c r="CB115" s="244">
        <f t="shared" ref="CB115:CB117" si="496">BZ115-$H115</f>
        <v>-5407</v>
      </c>
      <c r="CC115" s="135">
        <f t="shared" ref="CC115:CC117" si="497">IF(AE115=0,1,CA115/AE115-1)</f>
        <v>1</v>
      </c>
      <c r="CD115" s="135">
        <f t="shared" ref="CD115:CD117" si="498">IF(AF115=0,1,CB115/AF115-1)</f>
        <v>1</v>
      </c>
      <c r="CE115" s="244"/>
      <c r="CF115" s="244"/>
      <c r="CG115" s="244">
        <f>CE115-$G115</f>
        <v>-5407</v>
      </c>
      <c r="CH115" s="244">
        <f t="shared" ref="CH115:CH117" si="499">CF115-$H115</f>
        <v>-5407</v>
      </c>
      <c r="CI115" s="135">
        <f t="shared" ref="CI115:CI117" si="500">IF(AK115=0,1,CG115/AK115-1)</f>
        <v>-0.45837924471601721</v>
      </c>
      <c r="CJ115" s="135">
        <f t="shared" ref="CJ115:CJ117" si="501">IF(AL115=0,1,CH115/AL115-1)</f>
        <v>-0.34060975609756095</v>
      </c>
      <c r="CK115" s="244"/>
      <c r="CL115" s="244"/>
      <c r="CM115" s="244">
        <f>CK115-$G115</f>
        <v>-5407</v>
      </c>
      <c r="CN115" s="244">
        <f t="shared" ref="CN115:CN117" si="502">CL115-$H115</f>
        <v>-5407</v>
      </c>
      <c r="CO115" s="135">
        <f t="shared" ref="CO115:CO117" si="503">IF(AQ115=0,1,CM115/AQ115-1)</f>
        <v>1</v>
      </c>
      <c r="CP115" s="135">
        <f t="shared" ref="CP115:CP117" si="504">IF(AR115=0,1,CN115/AR115-1)</f>
        <v>1</v>
      </c>
      <c r="CQ115" s="244"/>
      <c r="CR115" s="244"/>
      <c r="CS115" s="244">
        <f>CQ115-$G115</f>
        <v>-5407</v>
      </c>
      <c r="CT115" s="244">
        <f t="shared" ref="CT115:CT117" si="505">CR115-$H115</f>
        <v>-5407</v>
      </c>
      <c r="CU115" s="135">
        <f t="shared" ref="CU115:CU117" si="506">IF(AW115=0,1,CS115/AW115-1)</f>
        <v>0.18159965034965042</v>
      </c>
      <c r="CV115" s="135">
        <f t="shared" ref="CV115:CV117" si="507">IF(AX115=0,1,CT115/AX115-1)</f>
        <v>0.93591120658789828</v>
      </c>
      <c r="CW115" s="244"/>
      <c r="CX115" s="244"/>
      <c r="CY115" s="244">
        <f>CW115-$G115</f>
        <v>-5407</v>
      </c>
      <c r="CZ115" s="244">
        <f t="shared" ref="CZ115:CZ117" si="508">CX115-$H115</f>
        <v>-5407</v>
      </c>
      <c r="DA115" s="135">
        <f t="shared" ref="DA115:DA117" si="509">IF(BC115=0,1,CY115/BC115-1)</f>
        <v>1</v>
      </c>
      <c r="DB115" s="135">
        <f t="shared" ref="DB115:DB117" si="510">IF(BD115=0,1,CZ115/BD115-1)</f>
        <v>1</v>
      </c>
      <c r="DC115" s="244"/>
      <c r="DD115" s="244"/>
      <c r="DE115" s="244">
        <f>DC115-$G115</f>
        <v>-5407</v>
      </c>
      <c r="DF115" s="244">
        <f t="shared" ref="DF115:DF117" si="511">DD115-$H115</f>
        <v>-5407</v>
      </c>
      <c r="DG115" s="135">
        <f t="shared" ref="DG115:DG117" si="512">IF(BI115=0,1,DE115/BI115-1)</f>
        <v>0</v>
      </c>
      <c r="DH115" s="135">
        <f t="shared" ref="DH115:DH117" si="513">IF(BJ115=0,1,DF115/BJ115-1)</f>
        <v>0</v>
      </c>
      <c r="DI115" s="244"/>
      <c r="DJ115" s="244"/>
      <c r="DK115" s="244">
        <f>BA115-G115</f>
        <v>0</v>
      </c>
      <c r="DL115" s="244">
        <f t="shared" ref="DL115:DL118" si="514">BB115-H115</f>
        <v>0</v>
      </c>
      <c r="DM115" s="135">
        <f>IF(G115=0,1,BA115/G115)</f>
        <v>1</v>
      </c>
      <c r="DN115" s="135">
        <f>IF(H115=0,1,BB115/H115)</f>
        <v>1</v>
      </c>
      <c r="DO115" s="244"/>
      <c r="DP115" s="244"/>
      <c r="DQ115" s="244"/>
      <c r="DR115" s="244"/>
      <c r="DS115" s="244">
        <v>23376</v>
      </c>
      <c r="DT115" s="244">
        <v>23376</v>
      </c>
      <c r="DU115" s="135">
        <f t="shared" ref="DU115:DV118" si="515">IF(BA115=0,1,DS115/BA115)</f>
        <v>4.3232846310338449</v>
      </c>
      <c r="DV115" s="135">
        <f t="shared" si="515"/>
        <v>4.3232846310338449</v>
      </c>
      <c r="DW115" s="135" t="s">
        <v>51</v>
      </c>
      <c r="DX115" s="197" t="s">
        <v>51</v>
      </c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33">
      <c r="A116" s="247" t="s">
        <v>155</v>
      </c>
      <c r="B116" s="242"/>
      <c r="C116" s="244">
        <v>35200</v>
      </c>
      <c r="D116" s="244">
        <v>30000</v>
      </c>
      <c r="E116" s="244">
        <v>50200</v>
      </c>
      <c r="F116" s="244">
        <v>45000</v>
      </c>
      <c r="G116" s="244">
        <v>54793</v>
      </c>
      <c r="H116" s="244">
        <v>49593</v>
      </c>
      <c r="I116" s="244"/>
      <c r="J116" s="244"/>
      <c r="K116" s="244"/>
      <c r="L116" s="244"/>
      <c r="M116" s="244">
        <f>K116-$E116</f>
        <v>-50200</v>
      </c>
      <c r="N116" s="244">
        <f t="shared" si="477"/>
        <v>-45000</v>
      </c>
      <c r="O116" s="244"/>
      <c r="P116" s="244"/>
      <c r="Q116" s="244">
        <f>O116-$E116</f>
        <v>-50200</v>
      </c>
      <c r="R116" s="244">
        <f t="shared" si="478"/>
        <v>-45000</v>
      </c>
      <c r="S116" s="244"/>
      <c r="T116" s="244"/>
      <c r="U116" s="244">
        <f>S116-$E116</f>
        <v>-50200</v>
      </c>
      <c r="V116" s="244">
        <f t="shared" si="479"/>
        <v>-45000</v>
      </c>
      <c r="W116" s="244"/>
      <c r="X116" s="244"/>
      <c r="Y116" s="244">
        <f>W116-$E116</f>
        <v>-50200</v>
      </c>
      <c r="Z116" s="244">
        <f t="shared" si="480"/>
        <v>-45000</v>
      </c>
      <c r="AA116" s="244"/>
      <c r="AB116" s="244"/>
      <c r="AC116" s="244">
        <f>AA116-$E116</f>
        <v>-50200</v>
      </c>
      <c r="AD116" s="244">
        <f t="shared" si="481"/>
        <v>-45000</v>
      </c>
      <c r="AE116" s="244"/>
      <c r="AF116" s="244"/>
      <c r="AG116" s="244">
        <f>AE116-$E116</f>
        <v>-50200</v>
      </c>
      <c r="AH116" s="244">
        <f t="shared" si="482"/>
        <v>-45000</v>
      </c>
      <c r="AI116" s="244"/>
      <c r="AJ116" s="244"/>
      <c r="AK116" s="244">
        <f>AI116-$E116</f>
        <v>-50200</v>
      </c>
      <c r="AL116" s="244">
        <f t="shared" si="483"/>
        <v>-45000</v>
      </c>
      <c r="AM116" s="244"/>
      <c r="AN116" s="244"/>
      <c r="AO116" s="244">
        <f>AM116-$E116</f>
        <v>-50200</v>
      </c>
      <c r="AP116" s="244">
        <f t="shared" si="484"/>
        <v>-45000</v>
      </c>
      <c r="AQ116" s="244"/>
      <c r="AR116" s="244"/>
      <c r="AS116" s="244">
        <f>AQ116-$E116</f>
        <v>-50200</v>
      </c>
      <c r="AT116" s="244">
        <f t="shared" si="485"/>
        <v>-45000</v>
      </c>
      <c r="AU116" s="244"/>
      <c r="AV116" s="244"/>
      <c r="AW116" s="244">
        <f t="shared" ref="AW116:AW118" si="516">G116-E116</f>
        <v>4593</v>
      </c>
      <c r="AX116" s="244">
        <f t="shared" si="486"/>
        <v>4593</v>
      </c>
      <c r="AY116" s="244"/>
      <c r="AZ116" s="244"/>
      <c r="BA116" s="244">
        <v>52793</v>
      </c>
      <c r="BB116" s="244">
        <v>49593</v>
      </c>
      <c r="BC116" s="135"/>
      <c r="BD116" s="135"/>
      <c r="BE116" s="244"/>
      <c r="BF116" s="244"/>
      <c r="BG116" s="244"/>
      <c r="BH116" s="244"/>
      <c r="BI116" s="244">
        <f t="shared" ref="BI116:BI117" si="517">BG116-$G116</f>
        <v>-54793</v>
      </c>
      <c r="BJ116" s="244">
        <f t="shared" si="487"/>
        <v>-49593</v>
      </c>
      <c r="BK116" s="135">
        <f t="shared" si="488"/>
        <v>9.1494023904382438E-2</v>
      </c>
      <c r="BL116" s="135">
        <f t="shared" si="489"/>
        <v>0.10206666666666675</v>
      </c>
      <c r="BM116" s="244"/>
      <c r="BN116" s="244"/>
      <c r="BO116" s="244">
        <f t="shared" ref="BO116:BO117" si="518">BM116-$G116</f>
        <v>-54793</v>
      </c>
      <c r="BP116" s="244">
        <f t="shared" si="490"/>
        <v>-49593</v>
      </c>
      <c r="BQ116" s="135">
        <f t="shared" si="491"/>
        <v>1</v>
      </c>
      <c r="BR116" s="135">
        <f t="shared" si="492"/>
        <v>1</v>
      </c>
      <c r="BS116" s="244"/>
      <c r="BT116" s="244"/>
      <c r="BU116" s="244">
        <f t="shared" ref="BU116:BU117" si="519">BS116-$G116</f>
        <v>-54793</v>
      </c>
      <c r="BV116" s="244">
        <f t="shared" si="493"/>
        <v>-49593</v>
      </c>
      <c r="BW116" s="135">
        <f t="shared" si="494"/>
        <v>9.1494023904382438E-2</v>
      </c>
      <c r="BX116" s="135">
        <f t="shared" si="495"/>
        <v>0.10206666666666675</v>
      </c>
      <c r="BY116" s="244"/>
      <c r="BZ116" s="244"/>
      <c r="CA116" s="244">
        <f t="shared" ref="CA116:CA117" si="520">BY116-$G116</f>
        <v>-54793</v>
      </c>
      <c r="CB116" s="244">
        <f t="shared" si="496"/>
        <v>-49593</v>
      </c>
      <c r="CC116" s="135">
        <f t="shared" si="497"/>
        <v>1</v>
      </c>
      <c r="CD116" s="135">
        <f t="shared" si="498"/>
        <v>1</v>
      </c>
      <c r="CE116" s="244"/>
      <c r="CF116" s="244"/>
      <c r="CG116" s="244">
        <f t="shared" ref="CG116:CG117" si="521">CE116-$G116</f>
        <v>-54793</v>
      </c>
      <c r="CH116" s="244">
        <f t="shared" si="499"/>
        <v>-49593</v>
      </c>
      <c r="CI116" s="135">
        <f t="shared" si="500"/>
        <v>9.1494023904382438E-2</v>
      </c>
      <c r="CJ116" s="135">
        <f t="shared" si="501"/>
        <v>0.10206666666666675</v>
      </c>
      <c r="CK116" s="244"/>
      <c r="CL116" s="244"/>
      <c r="CM116" s="244">
        <f t="shared" ref="CM116:CM117" si="522">CK116-$G116</f>
        <v>-54793</v>
      </c>
      <c r="CN116" s="244">
        <f t="shared" si="502"/>
        <v>-49593</v>
      </c>
      <c r="CO116" s="135">
        <f t="shared" si="503"/>
        <v>1</v>
      </c>
      <c r="CP116" s="135">
        <f t="shared" si="504"/>
        <v>1</v>
      </c>
      <c r="CQ116" s="244"/>
      <c r="CR116" s="244"/>
      <c r="CS116" s="244">
        <f t="shared" ref="CS116:CS117" si="523">CQ116-$G116</f>
        <v>-54793</v>
      </c>
      <c r="CT116" s="244">
        <f t="shared" si="505"/>
        <v>-49593</v>
      </c>
      <c r="CU116" s="135">
        <f t="shared" si="506"/>
        <v>-12.929675593294144</v>
      </c>
      <c r="CV116" s="135">
        <f t="shared" si="507"/>
        <v>-11.797517962116263</v>
      </c>
      <c r="CW116" s="244"/>
      <c r="CX116" s="244"/>
      <c r="CY116" s="244">
        <f t="shared" ref="CY116:CY117" si="524">CW116-$G116</f>
        <v>-54793</v>
      </c>
      <c r="CZ116" s="244">
        <f t="shared" si="508"/>
        <v>-49593</v>
      </c>
      <c r="DA116" s="135">
        <f t="shared" si="509"/>
        <v>1</v>
      </c>
      <c r="DB116" s="135">
        <f t="shared" si="510"/>
        <v>1</v>
      </c>
      <c r="DC116" s="244"/>
      <c r="DD116" s="244"/>
      <c r="DE116" s="244">
        <f t="shared" ref="DE116:DE117" si="525">DC116-$G116</f>
        <v>-54793</v>
      </c>
      <c r="DF116" s="244">
        <f t="shared" si="511"/>
        <v>-49593</v>
      </c>
      <c r="DG116" s="135">
        <f t="shared" si="512"/>
        <v>0</v>
      </c>
      <c r="DH116" s="135">
        <f t="shared" si="513"/>
        <v>0</v>
      </c>
      <c r="DI116" s="244"/>
      <c r="DJ116" s="244"/>
      <c r="DK116" s="244">
        <f t="shared" ref="DK116:DK118" si="526">BA116-G116</f>
        <v>-2000</v>
      </c>
      <c r="DL116" s="244">
        <f t="shared" si="514"/>
        <v>0</v>
      </c>
      <c r="DM116" s="135">
        <f t="shared" ref="DM116:DM118" si="527">IF(G116=0,1,BA116/G116)</f>
        <v>0.96349898709689197</v>
      </c>
      <c r="DN116" s="135">
        <f t="shared" ref="DN116:DN118" si="528">IF(H116=0,1,BB116/H116)</f>
        <v>1</v>
      </c>
      <c r="DO116" s="244"/>
      <c r="DP116" s="244"/>
      <c r="DQ116" s="244"/>
      <c r="DR116" s="244"/>
      <c r="DS116" s="244">
        <v>50324</v>
      </c>
      <c r="DT116" s="244">
        <v>45124</v>
      </c>
      <c r="DU116" s="135">
        <f t="shared" si="515"/>
        <v>0.95323243611842479</v>
      </c>
      <c r="DV116" s="135">
        <f t="shared" si="515"/>
        <v>0.90988647591393945</v>
      </c>
      <c r="DW116" s="135" t="s">
        <v>51</v>
      </c>
      <c r="DX116" s="197" t="s">
        <v>51</v>
      </c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247" t="s">
        <v>156</v>
      </c>
      <c r="B117" s="242"/>
      <c r="C117" s="244">
        <v>0</v>
      </c>
      <c r="D117" s="244">
        <v>0</v>
      </c>
      <c r="E117" s="244">
        <v>0</v>
      </c>
      <c r="F117" s="244">
        <v>0</v>
      </c>
      <c r="G117" s="244">
        <v>0</v>
      </c>
      <c r="H117" s="244">
        <v>0</v>
      </c>
      <c r="I117" s="244"/>
      <c r="J117" s="244"/>
      <c r="K117" s="244"/>
      <c r="L117" s="244"/>
      <c r="M117" s="244">
        <f t="shared" si="476"/>
        <v>0</v>
      </c>
      <c r="N117" s="244">
        <f t="shared" si="477"/>
        <v>0</v>
      </c>
      <c r="O117" s="244"/>
      <c r="P117" s="244"/>
      <c r="Q117" s="244">
        <f t="shared" ref="Q117" si="529">O117-$E117</f>
        <v>0</v>
      </c>
      <c r="R117" s="244">
        <f t="shared" si="478"/>
        <v>0</v>
      </c>
      <c r="S117" s="244"/>
      <c r="T117" s="244"/>
      <c r="U117" s="244">
        <f t="shared" ref="U117" si="530">S117-$E117</f>
        <v>0</v>
      </c>
      <c r="V117" s="244">
        <f t="shared" si="479"/>
        <v>0</v>
      </c>
      <c r="W117" s="244"/>
      <c r="X117" s="244"/>
      <c r="Y117" s="244">
        <f t="shared" ref="Y117" si="531">W117-$E117</f>
        <v>0</v>
      </c>
      <c r="Z117" s="244">
        <f t="shared" si="480"/>
        <v>0</v>
      </c>
      <c r="AA117" s="244"/>
      <c r="AB117" s="244"/>
      <c r="AC117" s="244">
        <f t="shared" ref="AC117" si="532">AA117-$E117</f>
        <v>0</v>
      </c>
      <c r="AD117" s="244">
        <f t="shared" si="481"/>
        <v>0</v>
      </c>
      <c r="AE117" s="244"/>
      <c r="AF117" s="244"/>
      <c r="AG117" s="244">
        <f t="shared" ref="AG117" si="533">AE117-$E117</f>
        <v>0</v>
      </c>
      <c r="AH117" s="244">
        <f t="shared" si="482"/>
        <v>0</v>
      </c>
      <c r="AI117" s="244"/>
      <c r="AJ117" s="244"/>
      <c r="AK117" s="244">
        <f t="shared" ref="AK117" si="534">AI117-$E117</f>
        <v>0</v>
      </c>
      <c r="AL117" s="244">
        <f t="shared" si="483"/>
        <v>0</v>
      </c>
      <c r="AM117" s="244"/>
      <c r="AN117" s="244"/>
      <c r="AO117" s="244">
        <f t="shared" ref="AO117" si="535">AM117-$E117</f>
        <v>0</v>
      </c>
      <c r="AP117" s="244">
        <f t="shared" si="484"/>
        <v>0</v>
      </c>
      <c r="AQ117" s="244"/>
      <c r="AR117" s="244"/>
      <c r="AS117" s="244">
        <f t="shared" ref="AS117" si="536">AQ117-$E117</f>
        <v>0</v>
      </c>
      <c r="AT117" s="244">
        <f t="shared" si="485"/>
        <v>0</v>
      </c>
      <c r="AU117" s="244"/>
      <c r="AV117" s="244"/>
      <c r="AW117" s="244">
        <f t="shared" si="516"/>
        <v>0</v>
      </c>
      <c r="AX117" s="244">
        <f t="shared" si="486"/>
        <v>0</v>
      </c>
      <c r="AY117" s="244"/>
      <c r="AZ117" s="244"/>
      <c r="BA117" s="244">
        <v>0</v>
      </c>
      <c r="BB117" s="244">
        <v>0</v>
      </c>
      <c r="BC117" s="135"/>
      <c r="BD117" s="135"/>
      <c r="BE117" s="244"/>
      <c r="BF117" s="244"/>
      <c r="BG117" s="244"/>
      <c r="BH117" s="244"/>
      <c r="BI117" s="244">
        <f t="shared" si="517"/>
        <v>0</v>
      </c>
      <c r="BJ117" s="244">
        <f t="shared" si="487"/>
        <v>0</v>
      </c>
      <c r="BK117" s="135">
        <f t="shared" si="488"/>
        <v>1</v>
      </c>
      <c r="BL117" s="135">
        <f t="shared" si="489"/>
        <v>1</v>
      </c>
      <c r="BM117" s="244"/>
      <c r="BN117" s="244"/>
      <c r="BO117" s="244">
        <f t="shared" si="518"/>
        <v>0</v>
      </c>
      <c r="BP117" s="244">
        <f t="shared" si="490"/>
        <v>0</v>
      </c>
      <c r="BQ117" s="135">
        <f t="shared" si="491"/>
        <v>1</v>
      </c>
      <c r="BR117" s="135">
        <f t="shared" si="492"/>
        <v>1</v>
      </c>
      <c r="BS117" s="244"/>
      <c r="BT117" s="244"/>
      <c r="BU117" s="244">
        <f t="shared" si="519"/>
        <v>0</v>
      </c>
      <c r="BV117" s="244">
        <f t="shared" si="493"/>
        <v>0</v>
      </c>
      <c r="BW117" s="135">
        <f t="shared" si="494"/>
        <v>1</v>
      </c>
      <c r="BX117" s="135">
        <f t="shared" si="495"/>
        <v>1</v>
      </c>
      <c r="BY117" s="244"/>
      <c r="BZ117" s="244"/>
      <c r="CA117" s="244">
        <f t="shared" si="520"/>
        <v>0</v>
      </c>
      <c r="CB117" s="244">
        <f t="shared" si="496"/>
        <v>0</v>
      </c>
      <c r="CC117" s="135">
        <f t="shared" si="497"/>
        <v>1</v>
      </c>
      <c r="CD117" s="135">
        <f t="shared" si="498"/>
        <v>1</v>
      </c>
      <c r="CE117" s="244"/>
      <c r="CF117" s="244"/>
      <c r="CG117" s="244">
        <f t="shared" si="521"/>
        <v>0</v>
      </c>
      <c r="CH117" s="244">
        <f t="shared" si="499"/>
        <v>0</v>
      </c>
      <c r="CI117" s="135">
        <f t="shared" si="500"/>
        <v>1</v>
      </c>
      <c r="CJ117" s="135">
        <f t="shared" si="501"/>
        <v>1</v>
      </c>
      <c r="CK117" s="244"/>
      <c r="CL117" s="244"/>
      <c r="CM117" s="244">
        <f t="shared" si="522"/>
        <v>0</v>
      </c>
      <c r="CN117" s="244">
        <f t="shared" si="502"/>
        <v>0</v>
      </c>
      <c r="CO117" s="135">
        <f t="shared" si="503"/>
        <v>1</v>
      </c>
      <c r="CP117" s="135">
        <f t="shared" si="504"/>
        <v>1</v>
      </c>
      <c r="CQ117" s="244"/>
      <c r="CR117" s="244"/>
      <c r="CS117" s="244">
        <f t="shared" si="523"/>
        <v>0</v>
      </c>
      <c r="CT117" s="244">
        <f t="shared" si="505"/>
        <v>0</v>
      </c>
      <c r="CU117" s="135">
        <f t="shared" si="506"/>
        <v>1</v>
      </c>
      <c r="CV117" s="135">
        <f t="shared" si="507"/>
        <v>1</v>
      </c>
      <c r="CW117" s="244"/>
      <c r="CX117" s="244"/>
      <c r="CY117" s="244">
        <f t="shared" si="524"/>
        <v>0</v>
      </c>
      <c r="CZ117" s="244">
        <f t="shared" si="508"/>
        <v>0</v>
      </c>
      <c r="DA117" s="135">
        <f t="shared" si="509"/>
        <v>1</v>
      </c>
      <c r="DB117" s="135">
        <f t="shared" si="510"/>
        <v>1</v>
      </c>
      <c r="DC117" s="244"/>
      <c r="DD117" s="244"/>
      <c r="DE117" s="244">
        <f t="shared" si="525"/>
        <v>0</v>
      </c>
      <c r="DF117" s="244">
        <f t="shared" si="511"/>
        <v>0</v>
      </c>
      <c r="DG117" s="135">
        <f t="shared" si="512"/>
        <v>1</v>
      </c>
      <c r="DH117" s="135">
        <f t="shared" si="513"/>
        <v>1</v>
      </c>
      <c r="DI117" s="244"/>
      <c r="DJ117" s="244"/>
      <c r="DK117" s="244">
        <f t="shared" si="526"/>
        <v>0</v>
      </c>
      <c r="DL117" s="244">
        <f t="shared" si="514"/>
        <v>0</v>
      </c>
      <c r="DM117" s="135">
        <f t="shared" si="527"/>
        <v>1</v>
      </c>
      <c r="DN117" s="135">
        <f t="shared" si="528"/>
        <v>1</v>
      </c>
      <c r="DO117" s="244"/>
      <c r="DP117" s="244"/>
      <c r="DQ117" s="244"/>
      <c r="DR117" s="244"/>
      <c r="DS117" s="244">
        <v>0</v>
      </c>
      <c r="DT117" s="244">
        <v>0</v>
      </c>
      <c r="DU117" s="135">
        <f t="shared" si="515"/>
        <v>1</v>
      </c>
      <c r="DV117" s="135">
        <f t="shared" si="515"/>
        <v>1</v>
      </c>
      <c r="DW117" s="135" t="s">
        <v>51</v>
      </c>
      <c r="DX117" s="197" t="s">
        <v>51</v>
      </c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33" customHeight="1">
      <c r="A118" s="350" t="s">
        <v>73</v>
      </c>
      <c r="B118" s="283"/>
      <c r="C118" s="204">
        <f t="shared" ref="C118:H118" si="537">SUM(C114/C12 * 100)</f>
        <v>37.630471990948919</v>
      </c>
      <c r="D118" s="204">
        <f t="shared" si="537"/>
        <v>44.966502903081732</v>
      </c>
      <c r="E118" s="204">
        <f t="shared" si="537"/>
        <v>34.121602467427905</v>
      </c>
      <c r="F118" s="204">
        <f t="shared" si="537"/>
        <v>42.382333258978363</v>
      </c>
      <c r="G118" s="204">
        <f t="shared" si="537"/>
        <v>33.340533116232187</v>
      </c>
      <c r="H118" s="204">
        <f t="shared" si="537"/>
        <v>42.435979538142234</v>
      </c>
      <c r="I118" s="204">
        <v>0</v>
      </c>
      <c r="J118" s="204">
        <v>0</v>
      </c>
      <c r="K118" s="204" t="e">
        <f>K114/(K12-K14)</f>
        <v>#DIV/0!</v>
      </c>
      <c r="L118" s="204" t="e">
        <f>L114/(L12-L14)</f>
        <v>#DIV/0!</v>
      </c>
      <c r="M118" s="204" t="s">
        <v>51</v>
      </c>
      <c r="N118" s="204" t="s">
        <v>51</v>
      </c>
      <c r="O118" s="204" t="e">
        <f>O114/(O12-O14)</f>
        <v>#DIV/0!</v>
      </c>
      <c r="P118" s="204" t="e">
        <f>P114/(P12-P14)</f>
        <v>#DIV/0!</v>
      </c>
      <c r="Q118" s="204" t="s">
        <v>51</v>
      </c>
      <c r="R118" s="204" t="s">
        <v>51</v>
      </c>
      <c r="S118" s="204" t="e">
        <f>S114/(S12-S14)</f>
        <v>#DIV/0!</v>
      </c>
      <c r="T118" s="204" t="e">
        <f>T114/(T12-T14)</f>
        <v>#DIV/0!</v>
      </c>
      <c r="U118" s="204" t="s">
        <v>51</v>
      </c>
      <c r="V118" s="204" t="s">
        <v>51</v>
      </c>
      <c r="W118" s="204" t="e">
        <f>W114/(W12-W14)</f>
        <v>#DIV/0!</v>
      </c>
      <c r="X118" s="204" t="e">
        <f>X114/(X12-X14)</f>
        <v>#DIV/0!</v>
      </c>
      <c r="Y118" s="204" t="s">
        <v>51</v>
      </c>
      <c r="Z118" s="204" t="s">
        <v>51</v>
      </c>
      <c r="AA118" s="204" t="e">
        <f>AA114/(AA12-AA14)</f>
        <v>#DIV/0!</v>
      </c>
      <c r="AB118" s="204" t="e">
        <f>AB114/(AB12-AB14)</f>
        <v>#DIV/0!</v>
      </c>
      <c r="AC118" s="204" t="s">
        <v>51</v>
      </c>
      <c r="AD118" s="204" t="s">
        <v>51</v>
      </c>
      <c r="AE118" s="204" t="e">
        <f>AE114/(AE12-AE14)</f>
        <v>#DIV/0!</v>
      </c>
      <c r="AF118" s="204" t="e">
        <f>AF114/(AF12-AF14)</f>
        <v>#DIV/0!</v>
      </c>
      <c r="AG118" s="204" t="s">
        <v>51</v>
      </c>
      <c r="AH118" s="204" t="s">
        <v>51</v>
      </c>
      <c r="AI118" s="204" t="e">
        <f>AI114/(AI12-AI14)</f>
        <v>#DIV/0!</v>
      </c>
      <c r="AJ118" s="204" t="e">
        <f>AJ114/(AJ12-AJ14)</f>
        <v>#DIV/0!</v>
      </c>
      <c r="AK118" s="204" t="s">
        <v>51</v>
      </c>
      <c r="AL118" s="204" t="s">
        <v>51</v>
      </c>
      <c r="AM118" s="204" t="e">
        <f>AM114/(AM12-AM14)</f>
        <v>#DIV/0!</v>
      </c>
      <c r="AN118" s="204" t="e">
        <f>AN114/(AN12-AN14)</f>
        <v>#DIV/0!</v>
      </c>
      <c r="AO118" s="204" t="s">
        <v>51</v>
      </c>
      <c r="AP118" s="204" t="s">
        <v>51</v>
      </c>
      <c r="AQ118" s="204" t="e">
        <f>AQ114/(AQ12-AQ14)</f>
        <v>#DIV/0!</v>
      </c>
      <c r="AR118" s="204" t="e">
        <f>AR114/(AR12-AR14)</f>
        <v>#DIV/0!</v>
      </c>
      <c r="AS118" s="204" t="s">
        <v>51</v>
      </c>
      <c r="AT118" s="204" t="s">
        <v>51</v>
      </c>
      <c r="AU118" s="204" t="e">
        <f>AU114/(AU12-AU14)</f>
        <v>#DIV/0!</v>
      </c>
      <c r="AV118" s="204" t="e">
        <f>AV114/(AV12-AV14)</f>
        <v>#DIV/0!</v>
      </c>
      <c r="AW118" s="205">
        <f t="shared" si="516"/>
        <v>-0.7810693511957183</v>
      </c>
      <c r="AX118" s="205">
        <f t="shared" si="486"/>
        <v>5.3646279163871213E-2</v>
      </c>
      <c r="AY118" s="204">
        <v>0</v>
      </c>
      <c r="AZ118" s="204">
        <v>0</v>
      </c>
      <c r="BA118" s="204">
        <f>SUM(BA114/BA12 * 100)</f>
        <v>31.266620465131272</v>
      </c>
      <c r="BB118" s="204">
        <f>SUM(BB114/BB12 * 100)</f>
        <v>40.648303487624439</v>
      </c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  <c r="DG118" s="204"/>
      <c r="DH118" s="204"/>
      <c r="DI118" s="204"/>
      <c r="DJ118" s="204"/>
      <c r="DK118" s="204">
        <f t="shared" si="526"/>
        <v>-2.0739126511009154</v>
      </c>
      <c r="DL118" s="204">
        <f t="shared" si="514"/>
        <v>-1.7876760505177955</v>
      </c>
      <c r="DM118" s="135">
        <f t="shared" si="527"/>
        <v>0.93779605611371553</v>
      </c>
      <c r="DN118" s="135">
        <f t="shared" si="528"/>
        <v>0.95787357638555271</v>
      </c>
      <c r="DO118" s="204"/>
      <c r="DP118" s="204"/>
      <c r="DQ118" s="204"/>
      <c r="DR118" s="204"/>
      <c r="DS118" s="204">
        <f>SUM(DS114/DS12 * 100)</f>
        <v>41.120807016760772</v>
      </c>
      <c r="DT118" s="204">
        <f>SUM(DT114/DT12 * 100)</f>
        <v>52.777563756837964</v>
      </c>
      <c r="DU118" s="135">
        <f t="shared" si="515"/>
        <v>1.3151663468912143</v>
      </c>
      <c r="DV118" s="135">
        <f t="shared" si="515"/>
        <v>1.2983952398629954</v>
      </c>
      <c r="DW118" s="204" t="s">
        <v>51</v>
      </c>
      <c r="DX118" s="206" t="s">
        <v>51</v>
      </c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194" customFormat="1" ht="49.5" customHeight="1">
      <c r="A119" s="340" t="s">
        <v>237</v>
      </c>
      <c r="B119" s="279"/>
      <c r="C119" s="131" t="s">
        <v>51</v>
      </c>
      <c r="D119" s="131" t="s">
        <v>51</v>
      </c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31" t="s">
        <v>51</v>
      </c>
      <c r="DR119" s="131" t="s">
        <v>51</v>
      </c>
      <c r="DS119" s="266">
        <v>71576</v>
      </c>
      <c r="DT119" s="266">
        <v>68376</v>
      </c>
      <c r="DU119" s="131" t="s">
        <v>51</v>
      </c>
      <c r="DV119" s="131" t="s">
        <v>51</v>
      </c>
      <c r="DW119" s="131" t="s">
        <v>51</v>
      </c>
      <c r="DX119" s="196" t="s">
        <v>51</v>
      </c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  <c r="GY119" s="193"/>
      <c r="GZ119" s="193"/>
      <c r="HA119" s="193"/>
      <c r="HB119" s="193"/>
      <c r="HC119" s="193"/>
      <c r="HD119" s="193"/>
      <c r="HE119" s="193"/>
      <c r="HF119" s="193"/>
      <c r="HG119" s="193"/>
      <c r="HH119" s="193"/>
      <c r="HI119" s="193"/>
      <c r="HJ119" s="193"/>
      <c r="HK119" s="193"/>
      <c r="HL119" s="193"/>
      <c r="HM119" s="193"/>
      <c r="HN119" s="193"/>
      <c r="HO119" s="193"/>
      <c r="HP119" s="193"/>
      <c r="HQ119" s="193"/>
      <c r="HR119" s="193"/>
      <c r="HS119" s="193"/>
      <c r="HT119" s="193"/>
      <c r="HU119" s="193"/>
      <c r="HV119" s="193"/>
      <c r="HW119" s="193"/>
      <c r="HX119" s="193"/>
      <c r="HY119" s="193"/>
      <c r="HZ119" s="193"/>
      <c r="IA119" s="193"/>
      <c r="IB119" s="193"/>
      <c r="IC119" s="193"/>
      <c r="ID119" s="193"/>
      <c r="IE119" s="193"/>
      <c r="IF119" s="193"/>
      <c r="IG119" s="193"/>
      <c r="IH119" s="193"/>
      <c r="II119" s="193"/>
      <c r="IJ119" s="193"/>
      <c r="IK119" s="193"/>
      <c r="IL119" s="193"/>
      <c r="IM119" s="193"/>
      <c r="IN119" s="193"/>
      <c r="IO119" s="193"/>
      <c r="IP119" s="193"/>
      <c r="IQ119" s="193"/>
      <c r="IR119" s="193"/>
      <c r="IS119" s="193"/>
      <c r="IT119" s="193"/>
      <c r="IU119" s="193"/>
      <c r="IV119" s="193"/>
      <c r="IW119" s="193"/>
      <c r="IX119" s="193"/>
      <c r="IY119" s="193"/>
      <c r="IZ119" s="193"/>
      <c r="JA119" s="193"/>
      <c r="JB119" s="193"/>
      <c r="JC119" s="193"/>
      <c r="JD119" s="193"/>
      <c r="JE119" s="193"/>
      <c r="JF119" s="193"/>
      <c r="JG119" s="193"/>
      <c r="JH119" s="193"/>
    </row>
    <row r="120" spans="1:268" s="85" customFormat="1" ht="70.5" customHeight="1">
      <c r="A120" s="340" t="s">
        <v>178</v>
      </c>
      <c r="B120" s="279"/>
      <c r="C120" s="259">
        <v>5705</v>
      </c>
      <c r="D120" s="259">
        <v>4021</v>
      </c>
      <c r="E120" s="259">
        <v>0</v>
      </c>
      <c r="F120" s="259">
        <v>0</v>
      </c>
      <c r="G120" s="259">
        <v>0</v>
      </c>
      <c r="H120" s="259">
        <v>0</v>
      </c>
      <c r="I120" s="259"/>
      <c r="J120" s="259"/>
      <c r="K120" s="259"/>
      <c r="L120" s="259"/>
      <c r="M120" s="259"/>
      <c r="N120" s="259"/>
      <c r="O120" s="259"/>
      <c r="P120" s="259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73">
        <v>8453</v>
      </c>
      <c r="AX120" s="273">
        <v>5453</v>
      </c>
      <c r="AY120" s="273">
        <f>'бюджет округа (района)'!Z120+'бюджеты поселений'!Z120</f>
        <v>0</v>
      </c>
      <c r="AZ120" s="273">
        <f>'бюджет округа (района)'!Z120</f>
        <v>0</v>
      </c>
      <c r="BA120" s="273">
        <v>5030</v>
      </c>
      <c r="BB120" s="273">
        <v>4283</v>
      </c>
      <c r="BC120" s="131" t="s">
        <v>51</v>
      </c>
      <c r="BD120" s="131" t="s">
        <v>51</v>
      </c>
      <c r="BE120" s="273">
        <f>'бюджет округа (района)'!AC120+'бюджеты поселений'!AC120</f>
        <v>0</v>
      </c>
      <c r="BF120" s="273">
        <f>'бюджет округа (района)'!AC120</f>
        <v>0</v>
      </c>
      <c r="BG120" s="273">
        <f>'бюджет округа (района)'!AD120+'бюджеты поселений'!AD120</f>
        <v>0</v>
      </c>
      <c r="BH120" s="273">
        <f>'бюджет округа (района)'!AD120</f>
        <v>0</v>
      </c>
      <c r="BI120" s="273">
        <f t="shared" ref="BI120:BI130" si="538">BG120-$G120</f>
        <v>0</v>
      </c>
      <c r="BJ120" s="273">
        <f t="shared" ref="BJ120:BJ130" si="539">BH120-$H120</f>
        <v>0</v>
      </c>
      <c r="BK120" s="131" t="s">
        <v>51</v>
      </c>
      <c r="BL120" s="131" t="s">
        <v>51</v>
      </c>
      <c r="BM120" s="273">
        <f>'бюджет округа (района)'!AG120+'бюджеты поселений'!AG120</f>
        <v>0</v>
      </c>
      <c r="BN120" s="273">
        <f>'бюджет округа (района)'!AG120</f>
        <v>0</v>
      </c>
      <c r="BO120" s="273">
        <f t="shared" ref="BO120:BO130" si="540">BM120-$G120</f>
        <v>0</v>
      </c>
      <c r="BP120" s="273">
        <f t="shared" ref="BP120" si="541">BN120-$H120</f>
        <v>0</v>
      </c>
      <c r="BQ120" s="131" t="s">
        <v>51</v>
      </c>
      <c r="BR120" s="131" t="s">
        <v>51</v>
      </c>
      <c r="BS120" s="273">
        <f>'бюджет округа (района)'!AJ120+'бюджеты поселений'!AJ120</f>
        <v>0</v>
      </c>
      <c r="BT120" s="273">
        <f>'бюджет округа (района)'!AJ120</f>
        <v>0</v>
      </c>
      <c r="BU120" s="273">
        <f t="shared" ref="BU120:BU130" si="542">BS120-$G120</f>
        <v>0</v>
      </c>
      <c r="BV120" s="273">
        <f t="shared" ref="BV120" si="543">BT120-$H120</f>
        <v>0</v>
      </c>
      <c r="BW120" s="131" t="s">
        <v>51</v>
      </c>
      <c r="BX120" s="131" t="s">
        <v>51</v>
      </c>
      <c r="BY120" s="273">
        <f>'бюджет округа (района)'!AM120+'бюджеты поселений'!AM120</f>
        <v>0</v>
      </c>
      <c r="BZ120" s="273">
        <f>'бюджет округа (района)'!AM120</f>
        <v>0</v>
      </c>
      <c r="CA120" s="273">
        <f t="shared" ref="CA120:CA130" si="544">BY120-$G120</f>
        <v>0</v>
      </c>
      <c r="CB120" s="273">
        <f t="shared" ref="CB120" si="545">BZ120-$H120</f>
        <v>0</v>
      </c>
      <c r="CC120" s="131" t="s">
        <v>51</v>
      </c>
      <c r="CD120" s="131" t="s">
        <v>51</v>
      </c>
      <c r="CE120" s="273">
        <f>'бюджет округа (района)'!AP120+'бюджеты поселений'!AP120</f>
        <v>0</v>
      </c>
      <c r="CF120" s="273">
        <f>'бюджет округа (района)'!AP120</f>
        <v>0</v>
      </c>
      <c r="CG120" s="273">
        <f t="shared" ref="CG120:CG130" si="546">CE120-$G120</f>
        <v>0</v>
      </c>
      <c r="CH120" s="273">
        <f t="shared" ref="CH120" si="547">CF120-$H120</f>
        <v>0</v>
      </c>
      <c r="CI120" s="131" t="s">
        <v>51</v>
      </c>
      <c r="CJ120" s="131" t="s">
        <v>51</v>
      </c>
      <c r="CK120" s="273">
        <f>'бюджет округа (района)'!AS120+'бюджеты поселений'!AS120</f>
        <v>0</v>
      </c>
      <c r="CL120" s="273">
        <f>'бюджет округа (района)'!AS120</f>
        <v>0</v>
      </c>
      <c r="CM120" s="273">
        <f t="shared" ref="CM120:CM130" si="548">CK120-$G120</f>
        <v>0</v>
      </c>
      <c r="CN120" s="273">
        <f t="shared" ref="CN120" si="549">CL120-$H120</f>
        <v>0</v>
      </c>
      <c r="CO120" s="131" t="s">
        <v>51</v>
      </c>
      <c r="CP120" s="131" t="s">
        <v>51</v>
      </c>
      <c r="CQ120" s="273">
        <f>'бюджет округа (района)'!AV120+'бюджеты поселений'!AV120</f>
        <v>0</v>
      </c>
      <c r="CR120" s="273">
        <f>'бюджет округа (района)'!AV120</f>
        <v>0</v>
      </c>
      <c r="CS120" s="273">
        <f t="shared" ref="CS120:CS130" si="550">CQ120-$G120</f>
        <v>0</v>
      </c>
      <c r="CT120" s="273">
        <f t="shared" ref="CT120" si="551">CR120-$H120</f>
        <v>0</v>
      </c>
      <c r="CU120" s="131" t="s">
        <v>51</v>
      </c>
      <c r="CV120" s="131" t="s">
        <v>51</v>
      </c>
      <c r="CW120" s="273">
        <f>'бюджет округа (района)'!AY120+'бюджеты поселений'!AY120</f>
        <v>0</v>
      </c>
      <c r="CX120" s="273">
        <f>'бюджет округа (района)'!AY120</f>
        <v>0</v>
      </c>
      <c r="CY120" s="273">
        <f t="shared" ref="CY120:CY130" si="552">CW120-$G120</f>
        <v>0</v>
      </c>
      <c r="CZ120" s="273">
        <f t="shared" ref="CZ120" si="553">CX120-$H120</f>
        <v>0</v>
      </c>
      <c r="DA120" s="131" t="s">
        <v>51</v>
      </c>
      <c r="DB120" s="131" t="s">
        <v>51</v>
      </c>
      <c r="DC120" s="273">
        <f>'бюджет округа (района)'!BB120+'бюджеты поселений'!BB120</f>
        <v>0</v>
      </c>
      <c r="DD120" s="273">
        <f>'бюджет округа (района)'!BB120</f>
        <v>0</v>
      </c>
      <c r="DE120" s="273">
        <f t="shared" ref="DE120:DE130" si="554">DC120-$G120</f>
        <v>0</v>
      </c>
      <c r="DF120" s="273">
        <f t="shared" ref="DF120" si="555">DD120-$H120</f>
        <v>0</v>
      </c>
      <c r="DG120" s="131" t="s">
        <v>51</v>
      </c>
      <c r="DH120" s="131" t="s">
        <v>51</v>
      </c>
      <c r="DI120" s="273">
        <f>'бюджет округа (района)'!BE120+'бюджеты поселений'!BE120</f>
        <v>0</v>
      </c>
      <c r="DJ120" s="273">
        <f>'бюджет округа (района)'!BE120</f>
        <v>0</v>
      </c>
      <c r="DK120" s="131" t="s">
        <v>51</v>
      </c>
      <c r="DL120" s="131" t="s">
        <v>51</v>
      </c>
      <c r="DM120" s="238">
        <f t="shared" ref="DM120" si="556">IF(G120=0,1,BA120/G120)</f>
        <v>1</v>
      </c>
      <c r="DN120" s="131">
        <f t="shared" ref="DN120" si="557">IF(H120=0,1,BB120/H120)</f>
        <v>1</v>
      </c>
      <c r="DO120" s="265">
        <f>'бюджет округа (района)'!BH120+'бюджеты поселений'!BH120</f>
        <v>0</v>
      </c>
      <c r="DP120" s="265">
        <f>'бюджет округа (района)'!BH120</f>
        <v>0</v>
      </c>
      <c r="DQ120" s="265">
        <f>'бюджет округа (района)'!BI120+'бюджеты поселений'!BI120</f>
        <v>0</v>
      </c>
      <c r="DR120" s="265">
        <f>'бюджет округа (района)'!BI120</f>
        <v>0</v>
      </c>
      <c r="DS120" s="265">
        <v>0</v>
      </c>
      <c r="DT120" s="265">
        <v>0</v>
      </c>
      <c r="DU120" s="131">
        <f>IF(BA120=0,1,DS120/BA120-1)</f>
        <v>-1</v>
      </c>
      <c r="DV120" s="131">
        <f>IF(BB120=0,1,DT120/BB120-1)</f>
        <v>-1</v>
      </c>
      <c r="DW120" s="131" t="s">
        <v>51</v>
      </c>
      <c r="DX120" s="196" t="s">
        <v>51</v>
      </c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  <c r="GY120" s="86"/>
      <c r="GZ120" s="86"/>
      <c r="HA120" s="86"/>
      <c r="HB120" s="86"/>
      <c r="HC120" s="86"/>
      <c r="HD120" s="86"/>
      <c r="HE120" s="86"/>
      <c r="HF120" s="86"/>
      <c r="HG120" s="86"/>
      <c r="HH120" s="86"/>
      <c r="HI120" s="86"/>
      <c r="HJ120" s="86"/>
      <c r="HK120" s="86"/>
      <c r="HL120" s="86"/>
      <c r="HM120" s="86"/>
      <c r="HN120" s="86"/>
      <c r="HO120" s="86"/>
      <c r="HP120" s="86"/>
      <c r="HQ120" s="86"/>
      <c r="HR120" s="86"/>
      <c r="HS120" s="86"/>
      <c r="HT120" s="86"/>
      <c r="HU120" s="86"/>
      <c r="HV120" s="86"/>
      <c r="HW120" s="86"/>
      <c r="HX120" s="86"/>
      <c r="HY120" s="86"/>
      <c r="HZ120" s="86"/>
      <c r="IA120" s="86"/>
      <c r="IB120" s="86"/>
      <c r="IC120" s="86"/>
      <c r="ID120" s="86"/>
      <c r="IE120" s="86"/>
      <c r="IF120" s="86"/>
      <c r="IG120" s="86"/>
      <c r="IH120" s="86"/>
      <c r="II120" s="86"/>
      <c r="IJ120" s="86"/>
      <c r="IK120" s="86"/>
      <c r="IL120" s="86"/>
      <c r="IM120" s="86"/>
      <c r="IN120" s="86"/>
      <c r="IO120" s="86"/>
      <c r="IP120" s="86"/>
      <c r="IQ120" s="86"/>
      <c r="IR120" s="86"/>
      <c r="IS120" s="86"/>
      <c r="IT120" s="86"/>
      <c r="IU120" s="86"/>
      <c r="IV120" s="86"/>
      <c r="IW120" s="86"/>
      <c r="IX120" s="86"/>
      <c r="IY120" s="86"/>
      <c r="IZ120" s="86"/>
      <c r="JA120" s="86"/>
      <c r="JB120" s="86"/>
      <c r="JC120" s="86"/>
      <c r="JD120" s="86"/>
      <c r="JE120" s="86"/>
      <c r="JF120" s="86"/>
      <c r="JG120" s="86"/>
      <c r="JH120" s="86"/>
    </row>
    <row r="121" spans="1:268" s="66" customFormat="1" ht="16.5">
      <c r="A121" s="344" t="s">
        <v>75</v>
      </c>
      <c r="B121" s="277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>
        <f t="shared" ref="AW121" si="558">G121-E121</f>
        <v>0</v>
      </c>
      <c r="AX121" s="161">
        <f t="shared" ref="AX121:AX122" si="559">H121-F121</f>
        <v>0</v>
      </c>
      <c r="AY121" s="161">
        <f>'бюджет округа (района)'!Z121+'бюджеты поселений'!Z121</f>
        <v>0</v>
      </c>
      <c r="AZ121" s="161">
        <f>'бюджет округа (района)'!Z121</f>
        <v>0</v>
      </c>
      <c r="BA121" s="161">
        <f t="shared" ref="BA121" si="560">K121-I121</f>
        <v>0</v>
      </c>
      <c r="BB121" s="161">
        <f t="shared" ref="BB121:BB122" si="561">L121-J121</f>
        <v>0</v>
      </c>
      <c r="BC121" s="162" t="s">
        <v>51</v>
      </c>
      <c r="BD121" s="162" t="s">
        <v>51</v>
      </c>
      <c r="BE121" s="161">
        <f>'бюджет округа (района)'!AC121+'бюджеты поселений'!AC121</f>
        <v>0</v>
      </c>
      <c r="BF121" s="161">
        <f>'бюджет округа (района)'!AC121</f>
        <v>0</v>
      </c>
      <c r="BG121" s="161">
        <f>'бюджет округа (района)'!AD121+'бюджеты поселений'!AD121</f>
        <v>0</v>
      </c>
      <c r="BH121" s="161">
        <f>'бюджет округа (района)'!AD121</f>
        <v>0</v>
      </c>
      <c r="BI121" s="161">
        <f t="shared" si="538"/>
        <v>0</v>
      </c>
      <c r="BJ121" s="161">
        <f>BH121-$H121</f>
        <v>0</v>
      </c>
      <c r="BK121" s="162" t="s">
        <v>51</v>
      </c>
      <c r="BL121" s="162" t="s">
        <v>51</v>
      </c>
      <c r="BM121" s="161">
        <f>'бюджет округа (района)'!AG121+'бюджеты поселений'!AG121</f>
        <v>0</v>
      </c>
      <c r="BN121" s="161">
        <f>'бюджет округа (района)'!AG121</f>
        <v>0</v>
      </c>
      <c r="BO121" s="161">
        <f t="shared" si="540"/>
        <v>0</v>
      </c>
      <c r="BP121" s="161">
        <f>BN121-$H121</f>
        <v>0</v>
      </c>
      <c r="BQ121" s="162" t="s">
        <v>51</v>
      </c>
      <c r="BR121" s="162" t="s">
        <v>51</v>
      </c>
      <c r="BS121" s="161">
        <f>'бюджет округа (района)'!AJ121+'бюджеты поселений'!AJ121</f>
        <v>0</v>
      </c>
      <c r="BT121" s="161">
        <f>'бюджет округа (района)'!AJ121</f>
        <v>0</v>
      </c>
      <c r="BU121" s="161">
        <f t="shared" si="542"/>
        <v>0</v>
      </c>
      <c r="BV121" s="161">
        <f>BT121-$H121</f>
        <v>0</v>
      </c>
      <c r="BW121" s="162" t="s">
        <v>51</v>
      </c>
      <c r="BX121" s="162" t="s">
        <v>51</v>
      </c>
      <c r="BY121" s="161">
        <f>'бюджет округа (района)'!AM121+'бюджеты поселений'!AM121</f>
        <v>0</v>
      </c>
      <c r="BZ121" s="161">
        <f>'бюджет округа (района)'!AM121</f>
        <v>0</v>
      </c>
      <c r="CA121" s="161">
        <f t="shared" si="544"/>
        <v>0</v>
      </c>
      <c r="CB121" s="161">
        <f>BZ121-$H121</f>
        <v>0</v>
      </c>
      <c r="CC121" s="162" t="s">
        <v>51</v>
      </c>
      <c r="CD121" s="162" t="s">
        <v>51</v>
      </c>
      <c r="CE121" s="161">
        <f>'бюджет округа (района)'!AP121+'бюджеты поселений'!AP121</f>
        <v>0</v>
      </c>
      <c r="CF121" s="161">
        <f>'бюджет округа (района)'!AP121</f>
        <v>0</v>
      </c>
      <c r="CG121" s="161">
        <f t="shared" si="546"/>
        <v>0</v>
      </c>
      <c r="CH121" s="161">
        <f>CF121-$H121</f>
        <v>0</v>
      </c>
      <c r="CI121" s="162" t="s">
        <v>51</v>
      </c>
      <c r="CJ121" s="162" t="s">
        <v>51</v>
      </c>
      <c r="CK121" s="161">
        <f>'бюджет округа (района)'!AS121+'бюджеты поселений'!AS121</f>
        <v>0</v>
      </c>
      <c r="CL121" s="161">
        <f>'бюджет округа (района)'!AS121</f>
        <v>0</v>
      </c>
      <c r="CM121" s="161">
        <f t="shared" si="548"/>
        <v>0</v>
      </c>
      <c r="CN121" s="161">
        <f>CL121-$H121</f>
        <v>0</v>
      </c>
      <c r="CO121" s="162" t="s">
        <v>51</v>
      </c>
      <c r="CP121" s="162" t="s">
        <v>51</v>
      </c>
      <c r="CQ121" s="161">
        <f>'бюджет округа (района)'!AV121+'бюджеты поселений'!AV121</f>
        <v>0</v>
      </c>
      <c r="CR121" s="161">
        <f>'бюджет округа (района)'!AV121</f>
        <v>0</v>
      </c>
      <c r="CS121" s="161">
        <f t="shared" si="550"/>
        <v>0</v>
      </c>
      <c r="CT121" s="161">
        <f>CR121-$H121</f>
        <v>0</v>
      </c>
      <c r="CU121" s="162" t="s">
        <v>51</v>
      </c>
      <c r="CV121" s="162" t="s">
        <v>51</v>
      </c>
      <c r="CW121" s="161">
        <f>'бюджет округа (района)'!AY121+'бюджеты поселений'!AY121</f>
        <v>0</v>
      </c>
      <c r="CX121" s="161">
        <f>'бюджет округа (района)'!AY121</f>
        <v>0</v>
      </c>
      <c r="CY121" s="161">
        <f t="shared" si="552"/>
        <v>0</v>
      </c>
      <c r="CZ121" s="161">
        <f>CX121-$H121</f>
        <v>0</v>
      </c>
      <c r="DA121" s="162" t="s">
        <v>51</v>
      </c>
      <c r="DB121" s="162" t="s">
        <v>51</v>
      </c>
      <c r="DC121" s="161">
        <f>'бюджет округа (района)'!BB121+'бюджеты поселений'!BB121</f>
        <v>0</v>
      </c>
      <c r="DD121" s="161">
        <f>'бюджет округа (района)'!BB121</f>
        <v>0</v>
      </c>
      <c r="DE121" s="161">
        <f t="shared" si="554"/>
        <v>0</v>
      </c>
      <c r="DF121" s="161">
        <f>DD121-$H121</f>
        <v>0</v>
      </c>
      <c r="DG121" s="162" t="s">
        <v>51</v>
      </c>
      <c r="DH121" s="162" t="s">
        <v>51</v>
      </c>
      <c r="DI121" s="161">
        <f>'бюджет округа (района)'!BE121+'бюджеты поселений'!BE121</f>
        <v>0</v>
      </c>
      <c r="DJ121" s="161">
        <f>'бюджет округа (района)'!BE121</f>
        <v>0</v>
      </c>
      <c r="DK121" s="162" t="s">
        <v>51</v>
      </c>
      <c r="DL121" s="162" t="s">
        <v>51</v>
      </c>
      <c r="DM121" s="239">
        <f t="shared" ref="DM121:DM127" si="562">IF(G121=0,1,BA121/G121)</f>
        <v>1</v>
      </c>
      <c r="DN121" s="162">
        <f t="shared" ref="DN121:DN127" si="563">IF(H121=0,1,BB121/H121)</f>
        <v>1</v>
      </c>
      <c r="DO121" s="161">
        <f>'бюджет округа (района)'!BH121+'бюджеты поселений'!BH121</f>
        <v>0</v>
      </c>
      <c r="DP121" s="161">
        <f>'бюджет округа (района)'!BH121</f>
        <v>0</v>
      </c>
      <c r="DQ121" s="161">
        <f>'бюджет округа (района)'!BI121+'бюджеты поселений'!BI121</f>
        <v>0</v>
      </c>
      <c r="DR121" s="161">
        <f>'бюджет округа (района)'!BI121</f>
        <v>0</v>
      </c>
      <c r="DS121" s="161">
        <v>0</v>
      </c>
      <c r="DT121" s="161">
        <v>0</v>
      </c>
      <c r="DU121" s="162">
        <f>IF(BA121=0,1,DS121/BA121-1)</f>
        <v>1</v>
      </c>
      <c r="DV121" s="162">
        <f t="shared" ref="DV121:DV122" si="564">IF(BB121=0,1,DT121/BB121-1)</f>
        <v>1</v>
      </c>
      <c r="DW121" s="162" t="s">
        <v>51</v>
      </c>
      <c r="DX121" s="203" t="s">
        <v>51</v>
      </c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344" t="s">
        <v>76</v>
      </c>
      <c r="B122" s="277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>
        <f>G122-E122</f>
        <v>0</v>
      </c>
      <c r="AX122" s="161">
        <f t="shared" si="559"/>
        <v>0</v>
      </c>
      <c r="AY122" s="161">
        <f>'бюджет округа (района)'!Z122+'бюджеты поселений'!Z122</f>
        <v>0</v>
      </c>
      <c r="AZ122" s="161">
        <f>'бюджет округа (района)'!Z122</f>
        <v>0</v>
      </c>
      <c r="BA122" s="161">
        <f>K122-I122</f>
        <v>0</v>
      </c>
      <c r="BB122" s="161">
        <f t="shared" si="561"/>
        <v>0</v>
      </c>
      <c r="BC122" s="162" t="s">
        <v>51</v>
      </c>
      <c r="BD122" s="162" t="s">
        <v>51</v>
      </c>
      <c r="BE122" s="161">
        <f>'бюджет округа (района)'!AC122+'бюджеты поселений'!AC122</f>
        <v>0</v>
      </c>
      <c r="BF122" s="161">
        <f>'бюджет округа (района)'!AC122</f>
        <v>0</v>
      </c>
      <c r="BG122" s="161">
        <f>'бюджет округа (района)'!AD122+'бюджеты поселений'!AD122</f>
        <v>0</v>
      </c>
      <c r="BH122" s="161">
        <f>'бюджет округа (района)'!AD122</f>
        <v>0</v>
      </c>
      <c r="BI122" s="161">
        <f t="shared" si="538"/>
        <v>0</v>
      </c>
      <c r="BJ122" s="161">
        <f t="shared" si="539"/>
        <v>0</v>
      </c>
      <c r="BK122" s="162" t="s">
        <v>51</v>
      </c>
      <c r="BL122" s="162" t="s">
        <v>51</v>
      </c>
      <c r="BM122" s="161">
        <f>'бюджет округа (района)'!AG122+'бюджеты поселений'!AG122</f>
        <v>0</v>
      </c>
      <c r="BN122" s="161">
        <f>'бюджет округа (района)'!AG122</f>
        <v>0</v>
      </c>
      <c r="BO122" s="161">
        <f t="shared" si="540"/>
        <v>0</v>
      </c>
      <c r="BP122" s="161">
        <f t="shared" ref="BP122" si="565">BN122-$H122</f>
        <v>0</v>
      </c>
      <c r="BQ122" s="162" t="s">
        <v>51</v>
      </c>
      <c r="BR122" s="162" t="s">
        <v>51</v>
      </c>
      <c r="BS122" s="161">
        <f>'бюджет округа (района)'!AJ122+'бюджеты поселений'!AJ122</f>
        <v>0</v>
      </c>
      <c r="BT122" s="161">
        <f>'бюджет округа (района)'!AJ122</f>
        <v>0</v>
      </c>
      <c r="BU122" s="161">
        <f t="shared" si="542"/>
        <v>0</v>
      </c>
      <c r="BV122" s="161">
        <f t="shared" ref="BV122" si="566">BT122-$H122</f>
        <v>0</v>
      </c>
      <c r="BW122" s="162" t="s">
        <v>51</v>
      </c>
      <c r="BX122" s="162" t="s">
        <v>51</v>
      </c>
      <c r="BY122" s="161">
        <f>'бюджет округа (района)'!AM122+'бюджеты поселений'!AM122</f>
        <v>0</v>
      </c>
      <c r="BZ122" s="161">
        <f>'бюджет округа (района)'!AM122</f>
        <v>0</v>
      </c>
      <c r="CA122" s="161">
        <f t="shared" si="544"/>
        <v>0</v>
      </c>
      <c r="CB122" s="161">
        <f t="shared" ref="CB122" si="567">BZ122-$H122</f>
        <v>0</v>
      </c>
      <c r="CC122" s="162" t="s">
        <v>51</v>
      </c>
      <c r="CD122" s="162" t="s">
        <v>51</v>
      </c>
      <c r="CE122" s="161">
        <f>'бюджет округа (района)'!AP122+'бюджеты поселений'!AP122</f>
        <v>0</v>
      </c>
      <c r="CF122" s="161">
        <f>'бюджет округа (района)'!AP122</f>
        <v>0</v>
      </c>
      <c r="CG122" s="161">
        <f t="shared" si="546"/>
        <v>0</v>
      </c>
      <c r="CH122" s="161">
        <f t="shared" ref="CH122" si="568">CF122-$H122</f>
        <v>0</v>
      </c>
      <c r="CI122" s="162" t="s">
        <v>51</v>
      </c>
      <c r="CJ122" s="162" t="s">
        <v>51</v>
      </c>
      <c r="CK122" s="161">
        <f>'бюджет округа (района)'!AS122+'бюджеты поселений'!AS122</f>
        <v>0</v>
      </c>
      <c r="CL122" s="161">
        <f>'бюджет округа (района)'!AS122</f>
        <v>0</v>
      </c>
      <c r="CM122" s="161">
        <f t="shared" si="548"/>
        <v>0</v>
      </c>
      <c r="CN122" s="161">
        <f t="shared" ref="CN122" si="569">CL122-$H122</f>
        <v>0</v>
      </c>
      <c r="CO122" s="162" t="s">
        <v>51</v>
      </c>
      <c r="CP122" s="162" t="s">
        <v>51</v>
      </c>
      <c r="CQ122" s="161">
        <f>'бюджет округа (района)'!AV122+'бюджеты поселений'!AV122</f>
        <v>0</v>
      </c>
      <c r="CR122" s="161">
        <f>'бюджет округа (района)'!AV122</f>
        <v>0</v>
      </c>
      <c r="CS122" s="161">
        <f t="shared" si="550"/>
        <v>0</v>
      </c>
      <c r="CT122" s="161">
        <f t="shared" ref="CT122" si="570">CR122-$H122</f>
        <v>0</v>
      </c>
      <c r="CU122" s="162" t="s">
        <v>51</v>
      </c>
      <c r="CV122" s="162" t="s">
        <v>51</v>
      </c>
      <c r="CW122" s="161">
        <f>'бюджет округа (района)'!AY122+'бюджеты поселений'!AY122</f>
        <v>0</v>
      </c>
      <c r="CX122" s="161">
        <f>'бюджет округа (района)'!AY122</f>
        <v>0</v>
      </c>
      <c r="CY122" s="161">
        <f t="shared" si="552"/>
        <v>0</v>
      </c>
      <c r="CZ122" s="161">
        <f t="shared" ref="CZ122" si="571">CX122-$H122</f>
        <v>0</v>
      </c>
      <c r="DA122" s="162" t="s">
        <v>51</v>
      </c>
      <c r="DB122" s="162" t="s">
        <v>51</v>
      </c>
      <c r="DC122" s="161">
        <f>'бюджет округа (района)'!BB122+'бюджеты поселений'!BB122</f>
        <v>0</v>
      </c>
      <c r="DD122" s="161">
        <f>'бюджет округа (района)'!BB122</f>
        <v>0</v>
      </c>
      <c r="DE122" s="161">
        <f t="shared" si="554"/>
        <v>0</v>
      </c>
      <c r="DF122" s="161">
        <f t="shared" ref="DF122" si="572">DD122-$H122</f>
        <v>0</v>
      </c>
      <c r="DG122" s="162" t="s">
        <v>51</v>
      </c>
      <c r="DH122" s="162" t="s">
        <v>51</v>
      </c>
      <c r="DI122" s="161">
        <f>'бюджет округа (района)'!BE122+'бюджеты поселений'!BE122</f>
        <v>0</v>
      </c>
      <c r="DJ122" s="161">
        <f>'бюджет округа (района)'!BE122</f>
        <v>0</v>
      </c>
      <c r="DK122" s="162" t="s">
        <v>51</v>
      </c>
      <c r="DL122" s="162" t="s">
        <v>51</v>
      </c>
      <c r="DM122" s="239">
        <f t="shared" si="562"/>
        <v>1</v>
      </c>
      <c r="DN122" s="162">
        <f t="shared" si="563"/>
        <v>1</v>
      </c>
      <c r="DO122" s="161">
        <f>'бюджет округа (района)'!BH122+'бюджеты поселений'!BH122</f>
        <v>0</v>
      </c>
      <c r="DP122" s="161">
        <f>'бюджет округа (района)'!BH122</f>
        <v>0</v>
      </c>
      <c r="DQ122" s="161">
        <f>'бюджет округа (района)'!BI122+'бюджеты поселений'!BI122</f>
        <v>0</v>
      </c>
      <c r="DR122" s="161">
        <f>'бюджет округа (района)'!BI122</f>
        <v>0</v>
      </c>
      <c r="DS122" s="161">
        <v>0</v>
      </c>
      <c r="DT122" s="161">
        <v>0</v>
      </c>
      <c r="DU122" s="162">
        <f t="shared" ref="DU122:DU123" si="573">IF(BA122=0,1,DS122/BA122-1)</f>
        <v>1</v>
      </c>
      <c r="DV122" s="162">
        <f t="shared" si="564"/>
        <v>1</v>
      </c>
      <c r="DW122" s="162" t="s">
        <v>51</v>
      </c>
      <c r="DX122" s="203" t="s">
        <v>51</v>
      </c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 ht="18.75" customHeight="1">
      <c r="A123" s="344" t="s">
        <v>129</v>
      </c>
      <c r="B123" s="277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>
        <v>8453</v>
      </c>
      <c r="AX123" s="138">
        <v>5453</v>
      </c>
      <c r="AY123" s="138">
        <f>'бюджет округа (района)'!Z123+'бюджеты поселений'!Z123</f>
        <v>0</v>
      </c>
      <c r="AZ123" s="138">
        <f>'бюджет округа (района)'!Z123</f>
        <v>0</v>
      </c>
      <c r="BA123" s="138">
        <v>3466</v>
      </c>
      <c r="BB123" s="138">
        <v>3466</v>
      </c>
      <c r="BC123" s="162" t="s">
        <v>51</v>
      </c>
      <c r="BD123" s="162" t="s">
        <v>51</v>
      </c>
      <c r="BE123" s="138">
        <f>'бюджет округа (района)'!AC123+'бюджеты поселений'!AC123</f>
        <v>0</v>
      </c>
      <c r="BF123" s="138">
        <f>'бюджет округа (района)'!AC123</f>
        <v>0</v>
      </c>
      <c r="BG123" s="138">
        <f>'бюджет округа (района)'!AD123+'бюджеты поселений'!AD123</f>
        <v>0</v>
      </c>
      <c r="BH123" s="138">
        <f>'бюджет округа (района)'!AD123</f>
        <v>0</v>
      </c>
      <c r="BI123" s="138">
        <f t="shared" si="538"/>
        <v>0</v>
      </c>
      <c r="BJ123" s="138">
        <f>BH123-$H123</f>
        <v>0</v>
      </c>
      <c r="BK123" s="162" t="s">
        <v>51</v>
      </c>
      <c r="BL123" s="162" t="s">
        <v>51</v>
      </c>
      <c r="BM123" s="138">
        <f>'бюджет округа (района)'!AG123+'бюджеты поселений'!AG123</f>
        <v>0</v>
      </c>
      <c r="BN123" s="138">
        <f>'бюджет округа (района)'!AG123</f>
        <v>0</v>
      </c>
      <c r="BO123" s="138">
        <f t="shared" si="540"/>
        <v>0</v>
      </c>
      <c r="BP123" s="138">
        <f>BN123-$H123</f>
        <v>0</v>
      </c>
      <c r="BQ123" s="162" t="s">
        <v>51</v>
      </c>
      <c r="BR123" s="162" t="s">
        <v>51</v>
      </c>
      <c r="BS123" s="138">
        <f>'бюджет округа (района)'!AJ123+'бюджеты поселений'!AJ123</f>
        <v>0</v>
      </c>
      <c r="BT123" s="138">
        <f>'бюджет округа (района)'!AJ123</f>
        <v>0</v>
      </c>
      <c r="BU123" s="138">
        <f t="shared" si="542"/>
        <v>0</v>
      </c>
      <c r="BV123" s="138">
        <f>BT123-$H123</f>
        <v>0</v>
      </c>
      <c r="BW123" s="162" t="s">
        <v>51</v>
      </c>
      <c r="BX123" s="162" t="s">
        <v>51</v>
      </c>
      <c r="BY123" s="138">
        <f>'бюджет округа (района)'!AM123+'бюджеты поселений'!AM123</f>
        <v>0</v>
      </c>
      <c r="BZ123" s="138">
        <f>'бюджет округа (района)'!AM123</f>
        <v>0</v>
      </c>
      <c r="CA123" s="138">
        <f t="shared" si="544"/>
        <v>0</v>
      </c>
      <c r="CB123" s="138">
        <f>BZ123-$H123</f>
        <v>0</v>
      </c>
      <c r="CC123" s="162" t="s">
        <v>51</v>
      </c>
      <c r="CD123" s="162" t="s">
        <v>51</v>
      </c>
      <c r="CE123" s="138">
        <f>'бюджет округа (района)'!AP123+'бюджеты поселений'!AP123</f>
        <v>0</v>
      </c>
      <c r="CF123" s="138">
        <f>'бюджет округа (района)'!AP123</f>
        <v>0</v>
      </c>
      <c r="CG123" s="138">
        <f t="shared" si="546"/>
        <v>0</v>
      </c>
      <c r="CH123" s="138">
        <f>CF123-$H123</f>
        <v>0</v>
      </c>
      <c r="CI123" s="162" t="s">
        <v>51</v>
      </c>
      <c r="CJ123" s="162" t="s">
        <v>51</v>
      </c>
      <c r="CK123" s="138">
        <f>'бюджет округа (района)'!AS123+'бюджеты поселений'!AS123</f>
        <v>0</v>
      </c>
      <c r="CL123" s="138">
        <f>'бюджет округа (района)'!AS123</f>
        <v>0</v>
      </c>
      <c r="CM123" s="138">
        <f t="shared" si="548"/>
        <v>0</v>
      </c>
      <c r="CN123" s="138">
        <f>CL123-$H123</f>
        <v>0</v>
      </c>
      <c r="CO123" s="162" t="s">
        <v>51</v>
      </c>
      <c r="CP123" s="162" t="s">
        <v>51</v>
      </c>
      <c r="CQ123" s="138">
        <f>'бюджет округа (района)'!AV123+'бюджеты поселений'!AV123</f>
        <v>0</v>
      </c>
      <c r="CR123" s="138">
        <f>'бюджет округа (района)'!AV123</f>
        <v>0</v>
      </c>
      <c r="CS123" s="138">
        <f t="shared" si="550"/>
        <v>0</v>
      </c>
      <c r="CT123" s="138">
        <f>CR123-$H123</f>
        <v>0</v>
      </c>
      <c r="CU123" s="162" t="s">
        <v>51</v>
      </c>
      <c r="CV123" s="162" t="s">
        <v>51</v>
      </c>
      <c r="CW123" s="138">
        <f>'бюджет округа (района)'!AY123+'бюджеты поселений'!AY123</f>
        <v>0</v>
      </c>
      <c r="CX123" s="138">
        <f>'бюджет округа (района)'!AY123</f>
        <v>0</v>
      </c>
      <c r="CY123" s="138">
        <f t="shared" si="552"/>
        <v>0</v>
      </c>
      <c r="CZ123" s="138">
        <f>CX123-$H123</f>
        <v>0</v>
      </c>
      <c r="DA123" s="162" t="s">
        <v>51</v>
      </c>
      <c r="DB123" s="162" t="s">
        <v>51</v>
      </c>
      <c r="DC123" s="138">
        <f>'бюджет округа (района)'!BB123+'бюджеты поселений'!BB123</f>
        <v>0</v>
      </c>
      <c r="DD123" s="138">
        <f>'бюджет округа (района)'!BB123</f>
        <v>0</v>
      </c>
      <c r="DE123" s="138">
        <f t="shared" si="554"/>
        <v>0</v>
      </c>
      <c r="DF123" s="138">
        <f>DD123-$H123</f>
        <v>0</v>
      </c>
      <c r="DG123" s="162" t="s">
        <v>51</v>
      </c>
      <c r="DH123" s="162" t="s">
        <v>51</v>
      </c>
      <c r="DI123" s="138">
        <f>'бюджет округа (района)'!BE123+'бюджеты поселений'!BE123</f>
        <v>0</v>
      </c>
      <c r="DJ123" s="138">
        <f>'бюджет округа (района)'!BE123</f>
        <v>0</v>
      </c>
      <c r="DK123" s="162" t="s">
        <v>51</v>
      </c>
      <c r="DL123" s="162" t="s">
        <v>51</v>
      </c>
      <c r="DM123" s="239">
        <f t="shared" si="562"/>
        <v>1</v>
      </c>
      <c r="DN123" s="162">
        <f t="shared" si="563"/>
        <v>1</v>
      </c>
      <c r="DO123" s="138">
        <f>'бюджет округа (района)'!BH123+'бюджеты поселений'!BH123</f>
        <v>0</v>
      </c>
      <c r="DP123" s="138">
        <f>'бюджет округа (района)'!BH123</f>
        <v>0</v>
      </c>
      <c r="DQ123" s="138">
        <f>'бюджет округа (района)'!BI123+'бюджеты поселений'!BI123</f>
        <v>0</v>
      </c>
      <c r="DR123" s="138">
        <f>'бюджет округа (района)'!BI123</f>
        <v>0</v>
      </c>
      <c r="DS123" s="138">
        <v>0</v>
      </c>
      <c r="DT123" s="138">
        <v>0</v>
      </c>
      <c r="DU123" s="162">
        <f t="shared" si="573"/>
        <v>-1</v>
      </c>
      <c r="DV123" s="162">
        <f>IF(BB123=0,1,DT123/BB123-1)</f>
        <v>-1</v>
      </c>
      <c r="DW123" s="162" t="s">
        <v>51</v>
      </c>
      <c r="DX123" s="203" t="s">
        <v>51</v>
      </c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87" customFormat="1" ht="48.75" customHeight="1">
      <c r="A124" s="340" t="s">
        <v>179</v>
      </c>
      <c r="B124" s="279"/>
      <c r="C124" s="259">
        <v>3238</v>
      </c>
      <c r="D124" s="259">
        <v>3238</v>
      </c>
      <c r="E124" s="259">
        <v>0</v>
      </c>
      <c r="F124" s="259">
        <v>0</v>
      </c>
      <c r="G124" s="259">
        <v>0</v>
      </c>
      <c r="H124" s="259">
        <v>0</v>
      </c>
      <c r="I124" s="259">
        <f>'бюджет округа (района)'!E124+'бюджеты поселений'!E124</f>
        <v>0</v>
      </c>
      <c r="J124" s="259">
        <f>'бюджет округа (района)'!E124</f>
        <v>0</v>
      </c>
      <c r="K124" s="259">
        <f>'бюджет округа (района)'!F124+'бюджеты поселений'!F124</f>
        <v>0</v>
      </c>
      <c r="L124" s="259">
        <f>'бюджет округа (района)'!F124</f>
        <v>0</v>
      </c>
      <c r="M124" s="259">
        <f t="shared" ref="M124:M130" si="574">K124-$E124</f>
        <v>0</v>
      </c>
      <c r="N124" s="259">
        <f t="shared" ref="N124:N130" si="575">L124-$F124</f>
        <v>0</v>
      </c>
      <c r="O124" s="259">
        <f>'бюджет округа (района)'!H124+'бюджеты поселений'!H124</f>
        <v>0</v>
      </c>
      <c r="P124" s="259">
        <f>'бюджет округа (района)'!H124</f>
        <v>0</v>
      </c>
      <c r="Q124" s="259">
        <f t="shared" ref="Q124:Q130" si="576">O124-$E124</f>
        <v>0</v>
      </c>
      <c r="R124" s="259">
        <f t="shared" ref="R124:R130" si="577">P124-$F124</f>
        <v>0</v>
      </c>
      <c r="S124" s="259">
        <f>'бюджет округа (района)'!J124+'бюджеты поселений'!J124</f>
        <v>0</v>
      </c>
      <c r="T124" s="259">
        <f>'бюджет округа (района)'!J124</f>
        <v>0</v>
      </c>
      <c r="U124" s="259">
        <f t="shared" ref="U124:U130" si="578">S124-$E124</f>
        <v>0</v>
      </c>
      <c r="V124" s="259">
        <f t="shared" ref="V124:V130" si="579">T124-$F124</f>
        <v>0</v>
      </c>
      <c r="W124" s="259">
        <f>'бюджет округа (района)'!L124+'бюджеты поселений'!L124</f>
        <v>0</v>
      </c>
      <c r="X124" s="259">
        <f>'бюджет округа (района)'!L124</f>
        <v>0</v>
      </c>
      <c r="Y124" s="259">
        <f t="shared" ref="Y124:Y130" si="580">W124-$E124</f>
        <v>0</v>
      </c>
      <c r="Z124" s="259">
        <f t="shared" ref="Z124:Z130" si="581">X124-$F124</f>
        <v>0</v>
      </c>
      <c r="AA124" s="259">
        <f>'бюджет округа (района)'!N124+'бюджеты поселений'!N124</f>
        <v>0</v>
      </c>
      <c r="AB124" s="259">
        <f>'бюджет округа (района)'!N124</f>
        <v>0</v>
      </c>
      <c r="AC124" s="259">
        <f t="shared" ref="AC124:AC130" si="582">AA124-$E124</f>
        <v>0</v>
      </c>
      <c r="AD124" s="259">
        <f t="shared" ref="AD124:AD130" si="583">AB124-$F124</f>
        <v>0</v>
      </c>
      <c r="AE124" s="259">
        <f>'бюджет округа (района)'!P124+'бюджеты поселений'!P124</f>
        <v>0</v>
      </c>
      <c r="AF124" s="259">
        <f>'бюджет округа (района)'!P124</f>
        <v>0</v>
      </c>
      <c r="AG124" s="259">
        <f t="shared" ref="AG124:AG130" si="584">AE124-$E124</f>
        <v>0</v>
      </c>
      <c r="AH124" s="259">
        <f t="shared" ref="AH124:AH130" si="585">AF124-$F124</f>
        <v>0</v>
      </c>
      <c r="AI124" s="259">
        <f>'бюджет округа (района)'!R124+'бюджеты поселений'!R124</f>
        <v>0</v>
      </c>
      <c r="AJ124" s="259">
        <f>'бюджет округа (района)'!R124</f>
        <v>0</v>
      </c>
      <c r="AK124" s="259">
        <f t="shared" ref="AK124:AK130" si="586">AI124-$E124</f>
        <v>0</v>
      </c>
      <c r="AL124" s="259">
        <f t="shared" ref="AL124:AL130" si="587">AJ124-$F124</f>
        <v>0</v>
      </c>
      <c r="AM124" s="259">
        <f>'бюджет округа (района)'!T124+'бюджеты поселений'!T124</f>
        <v>0</v>
      </c>
      <c r="AN124" s="259">
        <f>'бюджет округа (района)'!T124</f>
        <v>0</v>
      </c>
      <c r="AO124" s="259">
        <f t="shared" ref="AO124:AO130" si="588">AM124-$E124</f>
        <v>0</v>
      </c>
      <c r="AP124" s="259">
        <f t="shared" ref="AP124:AP130" si="589">AN124-$F124</f>
        <v>0</v>
      </c>
      <c r="AQ124" s="259">
        <f>'бюджет округа (района)'!V124+'бюджеты поселений'!V124</f>
        <v>0</v>
      </c>
      <c r="AR124" s="259">
        <f>'бюджет округа (района)'!V124</f>
        <v>0</v>
      </c>
      <c r="AS124" s="259">
        <f t="shared" ref="AS124:AS130" si="590">AQ124-$E124</f>
        <v>0</v>
      </c>
      <c r="AT124" s="259">
        <f t="shared" ref="AT124:AT130" si="591">AR124-$F124</f>
        <v>0</v>
      </c>
      <c r="AU124" s="259">
        <f>'бюджет округа (района)'!X124+'бюджеты поселений'!X124</f>
        <v>0</v>
      </c>
      <c r="AV124" s="259">
        <f>'бюджет округа (района)'!X124</f>
        <v>0</v>
      </c>
      <c r="AW124" s="273">
        <v>3289</v>
      </c>
      <c r="AX124" s="273">
        <v>3289</v>
      </c>
      <c r="AY124" s="273">
        <f>'бюджет округа (района)'!Z124+'бюджеты поселений'!Z124</f>
        <v>0</v>
      </c>
      <c r="AZ124" s="273">
        <f>'бюджет округа (района)'!Z124</f>
        <v>0</v>
      </c>
      <c r="BA124" s="273">
        <v>3119</v>
      </c>
      <c r="BB124" s="273">
        <v>2676</v>
      </c>
      <c r="BC124" s="143" t="s">
        <v>51</v>
      </c>
      <c r="BD124" s="143" t="s">
        <v>51</v>
      </c>
      <c r="BE124" s="265">
        <f>'бюджет округа (района)'!AC124+'бюджеты поселений'!AC124</f>
        <v>0</v>
      </c>
      <c r="BF124" s="265">
        <f>'бюджет округа (района)'!AC124</f>
        <v>0</v>
      </c>
      <c r="BG124" s="265">
        <f>'бюджет округа (района)'!AD124+'бюджеты поселений'!AD124</f>
        <v>0</v>
      </c>
      <c r="BH124" s="265">
        <f>'бюджет округа (района)'!AD124</f>
        <v>0</v>
      </c>
      <c r="BI124" s="265">
        <f t="shared" si="538"/>
        <v>0</v>
      </c>
      <c r="BJ124" s="265">
        <f t="shared" si="539"/>
        <v>0</v>
      </c>
      <c r="BK124" s="143" t="s">
        <v>51</v>
      </c>
      <c r="BL124" s="143" t="s">
        <v>51</v>
      </c>
      <c r="BM124" s="265">
        <f>'бюджет округа (района)'!AG124+'бюджеты поселений'!AG124</f>
        <v>0</v>
      </c>
      <c r="BN124" s="265">
        <f>'бюджет округа (района)'!AG124</f>
        <v>0</v>
      </c>
      <c r="BO124" s="265">
        <f t="shared" si="540"/>
        <v>0</v>
      </c>
      <c r="BP124" s="265">
        <f t="shared" ref="BP124:BP130" si="592">BN124-$H124</f>
        <v>0</v>
      </c>
      <c r="BQ124" s="143" t="s">
        <v>51</v>
      </c>
      <c r="BR124" s="143" t="s">
        <v>51</v>
      </c>
      <c r="BS124" s="265">
        <f>'бюджет округа (района)'!AJ124+'бюджеты поселений'!AJ124</f>
        <v>0</v>
      </c>
      <c r="BT124" s="265">
        <f>'бюджет округа (района)'!AJ124</f>
        <v>0</v>
      </c>
      <c r="BU124" s="265">
        <f t="shared" si="542"/>
        <v>0</v>
      </c>
      <c r="BV124" s="265">
        <f t="shared" ref="BV124:BV130" si="593">BT124-$H124</f>
        <v>0</v>
      </c>
      <c r="BW124" s="143" t="s">
        <v>51</v>
      </c>
      <c r="BX124" s="143" t="s">
        <v>51</v>
      </c>
      <c r="BY124" s="265">
        <f>'бюджет округа (района)'!AM124+'бюджеты поселений'!AM124</f>
        <v>0</v>
      </c>
      <c r="BZ124" s="265">
        <f>'бюджет округа (района)'!AM124</f>
        <v>0</v>
      </c>
      <c r="CA124" s="265">
        <f t="shared" si="544"/>
        <v>0</v>
      </c>
      <c r="CB124" s="265">
        <f t="shared" ref="CB124:CB130" si="594">BZ124-$H124</f>
        <v>0</v>
      </c>
      <c r="CC124" s="143" t="s">
        <v>51</v>
      </c>
      <c r="CD124" s="143" t="s">
        <v>51</v>
      </c>
      <c r="CE124" s="265">
        <f>'бюджет округа (района)'!AP124+'бюджеты поселений'!AP124</f>
        <v>0</v>
      </c>
      <c r="CF124" s="265">
        <f>'бюджет округа (района)'!AP124</f>
        <v>0</v>
      </c>
      <c r="CG124" s="265">
        <f t="shared" si="546"/>
        <v>0</v>
      </c>
      <c r="CH124" s="265">
        <f t="shared" ref="CH124:CH130" si="595">CF124-$H124</f>
        <v>0</v>
      </c>
      <c r="CI124" s="143" t="s">
        <v>51</v>
      </c>
      <c r="CJ124" s="143" t="s">
        <v>51</v>
      </c>
      <c r="CK124" s="265">
        <f>'бюджет округа (района)'!AS124+'бюджеты поселений'!AS124</f>
        <v>0</v>
      </c>
      <c r="CL124" s="265">
        <f>'бюджет округа (района)'!AS124</f>
        <v>0</v>
      </c>
      <c r="CM124" s="265">
        <f t="shared" si="548"/>
        <v>0</v>
      </c>
      <c r="CN124" s="265">
        <f t="shared" ref="CN124:CN130" si="596">CL124-$H124</f>
        <v>0</v>
      </c>
      <c r="CO124" s="143" t="s">
        <v>51</v>
      </c>
      <c r="CP124" s="143" t="s">
        <v>51</v>
      </c>
      <c r="CQ124" s="265">
        <f>'бюджет округа (района)'!AV124+'бюджеты поселений'!AV124</f>
        <v>0</v>
      </c>
      <c r="CR124" s="265">
        <f>'бюджет округа (района)'!AV124</f>
        <v>0</v>
      </c>
      <c r="CS124" s="265">
        <f t="shared" si="550"/>
        <v>0</v>
      </c>
      <c r="CT124" s="265">
        <f t="shared" ref="CT124:CT130" si="597">CR124-$H124</f>
        <v>0</v>
      </c>
      <c r="CU124" s="143" t="s">
        <v>51</v>
      </c>
      <c r="CV124" s="143" t="s">
        <v>51</v>
      </c>
      <c r="CW124" s="265">
        <f>'бюджет округа (района)'!AY124+'бюджеты поселений'!AY124</f>
        <v>0</v>
      </c>
      <c r="CX124" s="265">
        <f>'бюджет округа (района)'!AY124</f>
        <v>0</v>
      </c>
      <c r="CY124" s="265">
        <f t="shared" si="552"/>
        <v>0</v>
      </c>
      <c r="CZ124" s="265">
        <f t="shared" ref="CZ124:CZ130" si="598">CX124-$H124</f>
        <v>0</v>
      </c>
      <c r="DA124" s="143" t="s">
        <v>51</v>
      </c>
      <c r="DB124" s="143" t="s">
        <v>51</v>
      </c>
      <c r="DC124" s="265">
        <f>'бюджет округа (района)'!BB124+'бюджеты поселений'!BB124</f>
        <v>0</v>
      </c>
      <c r="DD124" s="265">
        <f>'бюджет округа (района)'!BB124</f>
        <v>0</v>
      </c>
      <c r="DE124" s="265">
        <f t="shared" si="554"/>
        <v>0</v>
      </c>
      <c r="DF124" s="265">
        <f t="shared" ref="DF124:DF130" si="599">DD124-$H124</f>
        <v>0</v>
      </c>
      <c r="DG124" s="143" t="s">
        <v>51</v>
      </c>
      <c r="DH124" s="143" t="s">
        <v>51</v>
      </c>
      <c r="DI124" s="265">
        <f>'бюджет округа (района)'!BE124+'бюджеты поселений'!BE124</f>
        <v>0</v>
      </c>
      <c r="DJ124" s="265">
        <f>'бюджет округа (района)'!BE124</f>
        <v>0</v>
      </c>
      <c r="DK124" s="143" t="s">
        <v>51</v>
      </c>
      <c r="DL124" s="143" t="s">
        <v>51</v>
      </c>
      <c r="DM124" s="238">
        <f t="shared" si="562"/>
        <v>1</v>
      </c>
      <c r="DN124" s="131">
        <f t="shared" si="563"/>
        <v>1</v>
      </c>
      <c r="DO124" s="259">
        <f>'бюджет округа (района)'!BH124+'бюджеты поселений'!BH124</f>
        <v>0</v>
      </c>
      <c r="DP124" s="259">
        <f>'бюджет округа (района)'!BH124</f>
        <v>0</v>
      </c>
      <c r="DQ124" s="259">
        <f>'бюджет округа (района)'!BI124+'бюджеты поселений'!BI124</f>
        <v>0</v>
      </c>
      <c r="DR124" s="259">
        <f>'бюджет округа (района)'!BI124</f>
        <v>0</v>
      </c>
      <c r="DS124" s="259">
        <v>0</v>
      </c>
      <c r="DT124" s="259">
        <v>0</v>
      </c>
      <c r="DU124" s="131">
        <f>IF(BA124=0,1,DS124/BA124-1)</f>
        <v>-1</v>
      </c>
      <c r="DV124" s="131">
        <f>IF(BB124=0,1,DT124/BB124-1)</f>
        <v>-1</v>
      </c>
      <c r="DW124" s="143" t="s">
        <v>51</v>
      </c>
      <c r="DX124" s="198" t="s">
        <v>51</v>
      </c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  <c r="GY124" s="88"/>
      <c r="GZ124" s="88"/>
      <c r="HA124" s="88"/>
      <c r="HB124" s="88"/>
      <c r="HC124" s="88"/>
      <c r="HD124" s="88"/>
      <c r="HE124" s="88"/>
      <c r="HF124" s="88"/>
      <c r="HG124" s="88"/>
      <c r="HH124" s="88"/>
      <c r="HI124" s="88"/>
      <c r="HJ124" s="88"/>
      <c r="HK124" s="88"/>
      <c r="HL124" s="88"/>
      <c r="HM124" s="88"/>
      <c r="HN124" s="88"/>
      <c r="HO124" s="88"/>
      <c r="HP124" s="88"/>
      <c r="HQ124" s="88"/>
      <c r="HR124" s="88"/>
      <c r="HS124" s="88"/>
      <c r="HT124" s="88"/>
      <c r="HU124" s="88"/>
      <c r="HV124" s="88"/>
      <c r="HW124" s="88"/>
      <c r="HX124" s="88"/>
      <c r="HY124" s="88"/>
      <c r="HZ124" s="88"/>
      <c r="IA124" s="88"/>
      <c r="IB124" s="88"/>
      <c r="IC124" s="88"/>
      <c r="ID124" s="88"/>
      <c r="IE124" s="88"/>
      <c r="IF124" s="88"/>
      <c r="IG124" s="88"/>
      <c r="IH124" s="88"/>
      <c r="II124" s="88"/>
      <c r="IJ124" s="88"/>
      <c r="IK124" s="88"/>
      <c r="IL124" s="88"/>
      <c r="IM124" s="88"/>
      <c r="IN124" s="88"/>
      <c r="IO124" s="88"/>
      <c r="IP124" s="88"/>
      <c r="IQ124" s="88"/>
      <c r="IR124" s="88"/>
      <c r="IS124" s="88"/>
      <c r="IT124" s="88"/>
      <c r="IU124" s="88"/>
      <c r="IV124" s="88"/>
      <c r="IW124" s="88"/>
      <c r="IX124" s="88"/>
      <c r="IY124" s="88"/>
      <c r="IZ124" s="88"/>
      <c r="JA124" s="88"/>
      <c r="JB124" s="88"/>
      <c r="JC124" s="88"/>
      <c r="JD124" s="88"/>
      <c r="JE124" s="88"/>
      <c r="JF124" s="88"/>
      <c r="JG124" s="88"/>
      <c r="JH124" s="88"/>
    </row>
    <row r="125" spans="1:268" s="66" customFormat="1" ht="16.5">
      <c r="A125" s="344" t="s">
        <v>75</v>
      </c>
      <c r="B125" s="277"/>
      <c r="C125" s="161"/>
      <c r="D125" s="161"/>
      <c r="E125" s="161"/>
      <c r="F125" s="161"/>
      <c r="G125" s="161"/>
      <c r="H125" s="161"/>
      <c r="I125" s="161">
        <f>'бюджет округа (района)'!E125+'бюджеты поселений'!E125</f>
        <v>0</v>
      </c>
      <c r="J125" s="161">
        <f>'бюджет округа (района)'!E125</f>
        <v>0</v>
      </c>
      <c r="K125" s="161">
        <f>'бюджет округа (района)'!F125+'бюджеты поселений'!F125</f>
        <v>0</v>
      </c>
      <c r="L125" s="161">
        <f>'бюджет округа (района)'!F125</f>
        <v>0</v>
      </c>
      <c r="M125" s="161">
        <f t="shared" si="574"/>
        <v>0</v>
      </c>
      <c r="N125" s="161">
        <f t="shared" si="575"/>
        <v>0</v>
      </c>
      <c r="O125" s="161">
        <f>'бюджет округа (района)'!H125+'бюджеты поселений'!H125</f>
        <v>0</v>
      </c>
      <c r="P125" s="161">
        <f>'бюджет округа (района)'!H125</f>
        <v>0</v>
      </c>
      <c r="Q125" s="161">
        <f t="shared" si="576"/>
        <v>0</v>
      </c>
      <c r="R125" s="161">
        <f t="shared" si="577"/>
        <v>0</v>
      </c>
      <c r="S125" s="161">
        <f>'бюджет округа (района)'!J125+'бюджеты поселений'!J125</f>
        <v>0</v>
      </c>
      <c r="T125" s="161">
        <f>'бюджет округа (района)'!J125</f>
        <v>0</v>
      </c>
      <c r="U125" s="161">
        <f t="shared" si="578"/>
        <v>0</v>
      </c>
      <c r="V125" s="161">
        <f t="shared" si="579"/>
        <v>0</v>
      </c>
      <c r="W125" s="161">
        <f>'бюджет округа (района)'!L125+'бюджеты поселений'!L125</f>
        <v>0</v>
      </c>
      <c r="X125" s="161">
        <f>'бюджет округа (района)'!L125</f>
        <v>0</v>
      </c>
      <c r="Y125" s="161">
        <f t="shared" si="580"/>
        <v>0</v>
      </c>
      <c r="Z125" s="161">
        <f t="shared" si="581"/>
        <v>0</v>
      </c>
      <c r="AA125" s="161">
        <f>'бюджет округа (района)'!N125+'бюджеты поселений'!N125</f>
        <v>0</v>
      </c>
      <c r="AB125" s="161">
        <f>'бюджет округа (района)'!N125</f>
        <v>0</v>
      </c>
      <c r="AC125" s="161">
        <f t="shared" si="582"/>
        <v>0</v>
      </c>
      <c r="AD125" s="161">
        <f t="shared" si="583"/>
        <v>0</v>
      </c>
      <c r="AE125" s="161">
        <f>'бюджет округа (района)'!P125+'бюджеты поселений'!P125</f>
        <v>0</v>
      </c>
      <c r="AF125" s="161">
        <f>'бюджет округа (района)'!P125</f>
        <v>0</v>
      </c>
      <c r="AG125" s="161">
        <f t="shared" si="584"/>
        <v>0</v>
      </c>
      <c r="AH125" s="161">
        <f t="shared" si="585"/>
        <v>0</v>
      </c>
      <c r="AI125" s="161">
        <f>'бюджет округа (района)'!R125+'бюджеты поселений'!R125</f>
        <v>0</v>
      </c>
      <c r="AJ125" s="161">
        <f>'бюджет округа (района)'!R125</f>
        <v>0</v>
      </c>
      <c r="AK125" s="161">
        <f t="shared" si="586"/>
        <v>0</v>
      </c>
      <c r="AL125" s="161">
        <f t="shared" si="587"/>
        <v>0</v>
      </c>
      <c r="AM125" s="161">
        <f>'бюджет округа (района)'!T125+'бюджеты поселений'!T125</f>
        <v>0</v>
      </c>
      <c r="AN125" s="161">
        <f>'бюджет округа (района)'!T125</f>
        <v>0</v>
      </c>
      <c r="AO125" s="161">
        <f t="shared" si="588"/>
        <v>0</v>
      </c>
      <c r="AP125" s="161">
        <f t="shared" si="589"/>
        <v>0</v>
      </c>
      <c r="AQ125" s="161">
        <f>'бюджет округа (района)'!V125+'бюджеты поселений'!V125</f>
        <v>0</v>
      </c>
      <c r="AR125" s="161">
        <f>'бюджет округа (района)'!V125</f>
        <v>0</v>
      </c>
      <c r="AS125" s="161">
        <f t="shared" si="590"/>
        <v>0</v>
      </c>
      <c r="AT125" s="161">
        <f t="shared" si="591"/>
        <v>0</v>
      </c>
      <c r="AU125" s="161">
        <f>'бюджет округа (района)'!X125+'бюджеты поселений'!X125</f>
        <v>0</v>
      </c>
      <c r="AV125" s="161">
        <f>'бюджет округа (района)'!X125</f>
        <v>0</v>
      </c>
      <c r="AW125" s="161">
        <f t="shared" ref="AW125" si="600">G125-E125</f>
        <v>0</v>
      </c>
      <c r="AX125" s="161">
        <f t="shared" ref="AX125:AX126" si="601">H125-F125</f>
        <v>0</v>
      </c>
      <c r="AY125" s="161">
        <f>'бюджет округа (района)'!Z125+'бюджеты поселений'!Z125</f>
        <v>0</v>
      </c>
      <c r="AZ125" s="161">
        <f>'бюджет округа (района)'!Z125</f>
        <v>0</v>
      </c>
      <c r="BA125" s="161">
        <f t="shared" ref="BA125" si="602">K125-I125</f>
        <v>0</v>
      </c>
      <c r="BB125" s="161">
        <f t="shared" ref="BB125:BB126" si="603">L125-J125</f>
        <v>0</v>
      </c>
      <c r="BC125" s="162" t="s">
        <v>51</v>
      </c>
      <c r="BD125" s="162" t="s">
        <v>51</v>
      </c>
      <c r="BE125" s="161">
        <f>'бюджет округа (района)'!AC125+'бюджеты поселений'!AC125</f>
        <v>0</v>
      </c>
      <c r="BF125" s="161">
        <f>'бюджет округа (района)'!AC125</f>
        <v>0</v>
      </c>
      <c r="BG125" s="161">
        <f>'бюджет округа (района)'!AD125+'бюджеты поселений'!AD125</f>
        <v>0</v>
      </c>
      <c r="BH125" s="161">
        <f>'бюджет округа (района)'!AD125</f>
        <v>0</v>
      </c>
      <c r="BI125" s="161">
        <f t="shared" si="538"/>
        <v>0</v>
      </c>
      <c r="BJ125" s="161">
        <f t="shared" si="539"/>
        <v>0</v>
      </c>
      <c r="BK125" s="162" t="s">
        <v>51</v>
      </c>
      <c r="BL125" s="162" t="s">
        <v>51</v>
      </c>
      <c r="BM125" s="161">
        <f>'бюджет округа (района)'!AG125+'бюджеты поселений'!AG125</f>
        <v>0</v>
      </c>
      <c r="BN125" s="161">
        <f>'бюджет округа (района)'!AG125</f>
        <v>0</v>
      </c>
      <c r="BO125" s="161">
        <f t="shared" si="540"/>
        <v>0</v>
      </c>
      <c r="BP125" s="161">
        <f t="shared" si="592"/>
        <v>0</v>
      </c>
      <c r="BQ125" s="162" t="s">
        <v>51</v>
      </c>
      <c r="BR125" s="162" t="s">
        <v>51</v>
      </c>
      <c r="BS125" s="161">
        <f>'бюджет округа (района)'!AJ125+'бюджеты поселений'!AJ125</f>
        <v>0</v>
      </c>
      <c r="BT125" s="161">
        <f>'бюджет округа (района)'!AJ125</f>
        <v>0</v>
      </c>
      <c r="BU125" s="161">
        <f t="shared" si="542"/>
        <v>0</v>
      </c>
      <c r="BV125" s="161">
        <f t="shared" si="593"/>
        <v>0</v>
      </c>
      <c r="BW125" s="162" t="s">
        <v>51</v>
      </c>
      <c r="BX125" s="162" t="s">
        <v>51</v>
      </c>
      <c r="BY125" s="161">
        <f>'бюджет округа (района)'!AM125+'бюджеты поселений'!AM125</f>
        <v>0</v>
      </c>
      <c r="BZ125" s="161">
        <f>'бюджет округа (района)'!AM125</f>
        <v>0</v>
      </c>
      <c r="CA125" s="161">
        <f t="shared" si="544"/>
        <v>0</v>
      </c>
      <c r="CB125" s="161">
        <f t="shared" si="594"/>
        <v>0</v>
      </c>
      <c r="CC125" s="162" t="s">
        <v>51</v>
      </c>
      <c r="CD125" s="162" t="s">
        <v>51</v>
      </c>
      <c r="CE125" s="161">
        <f>'бюджет округа (района)'!AP125+'бюджеты поселений'!AP125</f>
        <v>0</v>
      </c>
      <c r="CF125" s="161">
        <f>'бюджет округа (района)'!AP125</f>
        <v>0</v>
      </c>
      <c r="CG125" s="161">
        <f t="shared" si="546"/>
        <v>0</v>
      </c>
      <c r="CH125" s="161">
        <f t="shared" si="595"/>
        <v>0</v>
      </c>
      <c r="CI125" s="162" t="s">
        <v>51</v>
      </c>
      <c r="CJ125" s="162" t="s">
        <v>51</v>
      </c>
      <c r="CK125" s="161">
        <f>'бюджет округа (района)'!AS125+'бюджеты поселений'!AS125</f>
        <v>0</v>
      </c>
      <c r="CL125" s="161">
        <f>'бюджет округа (района)'!AS125</f>
        <v>0</v>
      </c>
      <c r="CM125" s="161">
        <f t="shared" si="548"/>
        <v>0</v>
      </c>
      <c r="CN125" s="161">
        <f t="shared" si="596"/>
        <v>0</v>
      </c>
      <c r="CO125" s="162" t="s">
        <v>51</v>
      </c>
      <c r="CP125" s="162" t="s">
        <v>51</v>
      </c>
      <c r="CQ125" s="161">
        <f>'бюджет округа (района)'!AV125+'бюджеты поселений'!AV125</f>
        <v>0</v>
      </c>
      <c r="CR125" s="161">
        <f>'бюджет округа (района)'!AV125</f>
        <v>0</v>
      </c>
      <c r="CS125" s="161">
        <f t="shared" si="550"/>
        <v>0</v>
      </c>
      <c r="CT125" s="161">
        <f t="shared" si="597"/>
        <v>0</v>
      </c>
      <c r="CU125" s="162" t="s">
        <v>51</v>
      </c>
      <c r="CV125" s="162" t="s">
        <v>51</v>
      </c>
      <c r="CW125" s="161">
        <f>'бюджет округа (района)'!AY125+'бюджеты поселений'!AY125</f>
        <v>0</v>
      </c>
      <c r="CX125" s="161">
        <f>'бюджет округа (района)'!AY125</f>
        <v>0</v>
      </c>
      <c r="CY125" s="161">
        <f t="shared" si="552"/>
        <v>0</v>
      </c>
      <c r="CZ125" s="161">
        <f t="shared" si="598"/>
        <v>0</v>
      </c>
      <c r="DA125" s="162" t="s">
        <v>51</v>
      </c>
      <c r="DB125" s="162" t="s">
        <v>51</v>
      </c>
      <c r="DC125" s="161">
        <f>'бюджет округа (района)'!BB125+'бюджеты поселений'!BB125</f>
        <v>0</v>
      </c>
      <c r="DD125" s="161">
        <f>'бюджет округа (района)'!BB125</f>
        <v>0</v>
      </c>
      <c r="DE125" s="161">
        <f t="shared" si="554"/>
        <v>0</v>
      </c>
      <c r="DF125" s="161">
        <f t="shared" si="599"/>
        <v>0</v>
      </c>
      <c r="DG125" s="162" t="s">
        <v>51</v>
      </c>
      <c r="DH125" s="162" t="s">
        <v>51</v>
      </c>
      <c r="DI125" s="161">
        <f>'бюджет округа (района)'!BE125+'бюджеты поселений'!BE125</f>
        <v>0</v>
      </c>
      <c r="DJ125" s="161">
        <f>'бюджет округа (района)'!BE125</f>
        <v>0</v>
      </c>
      <c r="DK125" s="162" t="s">
        <v>51</v>
      </c>
      <c r="DL125" s="162" t="s">
        <v>51</v>
      </c>
      <c r="DM125" s="239">
        <f t="shared" si="562"/>
        <v>1</v>
      </c>
      <c r="DN125" s="162">
        <f t="shared" si="563"/>
        <v>1</v>
      </c>
      <c r="DO125" s="161">
        <f>'бюджет округа (района)'!BH125+'бюджеты поселений'!BH125</f>
        <v>0</v>
      </c>
      <c r="DP125" s="161">
        <f>'бюджет округа (района)'!BH125</f>
        <v>0</v>
      </c>
      <c r="DQ125" s="161">
        <f>'бюджет округа (района)'!BI125+'бюджеты поселений'!BI125</f>
        <v>0</v>
      </c>
      <c r="DR125" s="161">
        <f>'бюджет округа (района)'!BI125</f>
        <v>0</v>
      </c>
      <c r="DS125" s="161">
        <v>0</v>
      </c>
      <c r="DT125" s="161">
        <v>0</v>
      </c>
      <c r="DU125" s="162">
        <f>IF(BA125=0,1,DS125/BA125-1)</f>
        <v>1</v>
      </c>
      <c r="DV125" s="162">
        <f t="shared" ref="DV125:DV126" si="604">IF(BB125=0,1,DT125/BB125-1)</f>
        <v>1</v>
      </c>
      <c r="DW125" s="162" t="s">
        <v>51</v>
      </c>
      <c r="DX125" s="203" t="s">
        <v>51</v>
      </c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18.75" customHeight="1">
      <c r="A126" s="344" t="s">
        <v>76</v>
      </c>
      <c r="B126" s="277"/>
      <c r="C126" s="161"/>
      <c r="D126" s="161"/>
      <c r="E126" s="161"/>
      <c r="F126" s="161"/>
      <c r="G126" s="161"/>
      <c r="H126" s="161"/>
      <c r="I126" s="161">
        <f>'бюджет округа (района)'!E126+'бюджеты поселений'!E126</f>
        <v>0</v>
      </c>
      <c r="J126" s="161">
        <f>'бюджет округа (района)'!E126</f>
        <v>0</v>
      </c>
      <c r="K126" s="161">
        <f>'бюджет округа (района)'!F126+'бюджеты поселений'!F126</f>
        <v>0</v>
      </c>
      <c r="L126" s="161">
        <f>'бюджет округа (района)'!F126</f>
        <v>0</v>
      </c>
      <c r="M126" s="161">
        <f t="shared" si="574"/>
        <v>0</v>
      </c>
      <c r="N126" s="161">
        <f t="shared" si="575"/>
        <v>0</v>
      </c>
      <c r="O126" s="161">
        <f>'бюджет округа (района)'!H126+'бюджеты поселений'!H126</f>
        <v>0</v>
      </c>
      <c r="P126" s="161">
        <f>'бюджет округа (района)'!H126</f>
        <v>0</v>
      </c>
      <c r="Q126" s="161">
        <f t="shared" si="576"/>
        <v>0</v>
      </c>
      <c r="R126" s="161">
        <f t="shared" si="577"/>
        <v>0</v>
      </c>
      <c r="S126" s="161">
        <f>'бюджет округа (района)'!J126+'бюджеты поселений'!J126</f>
        <v>0</v>
      </c>
      <c r="T126" s="161">
        <f>'бюджет округа (района)'!J126</f>
        <v>0</v>
      </c>
      <c r="U126" s="161">
        <f t="shared" si="578"/>
        <v>0</v>
      </c>
      <c r="V126" s="161">
        <f t="shared" si="579"/>
        <v>0</v>
      </c>
      <c r="W126" s="161">
        <f>'бюджет округа (района)'!L126+'бюджеты поселений'!L126</f>
        <v>0</v>
      </c>
      <c r="X126" s="161">
        <f>'бюджет округа (района)'!L126</f>
        <v>0</v>
      </c>
      <c r="Y126" s="161">
        <f t="shared" si="580"/>
        <v>0</v>
      </c>
      <c r="Z126" s="161">
        <f t="shared" si="581"/>
        <v>0</v>
      </c>
      <c r="AA126" s="161">
        <f>'бюджет округа (района)'!N126+'бюджеты поселений'!N126</f>
        <v>0</v>
      </c>
      <c r="AB126" s="161">
        <f>'бюджет округа (района)'!N126</f>
        <v>0</v>
      </c>
      <c r="AC126" s="161">
        <f t="shared" si="582"/>
        <v>0</v>
      </c>
      <c r="AD126" s="161">
        <f t="shared" si="583"/>
        <v>0</v>
      </c>
      <c r="AE126" s="161">
        <f>'бюджет округа (района)'!P126+'бюджеты поселений'!P126</f>
        <v>0</v>
      </c>
      <c r="AF126" s="161">
        <f>'бюджет округа (района)'!P126</f>
        <v>0</v>
      </c>
      <c r="AG126" s="161">
        <f t="shared" si="584"/>
        <v>0</v>
      </c>
      <c r="AH126" s="161">
        <f t="shared" si="585"/>
        <v>0</v>
      </c>
      <c r="AI126" s="161">
        <f>'бюджет округа (района)'!R126+'бюджеты поселений'!R126</f>
        <v>0</v>
      </c>
      <c r="AJ126" s="161">
        <f>'бюджет округа (района)'!R126</f>
        <v>0</v>
      </c>
      <c r="AK126" s="161">
        <f t="shared" si="586"/>
        <v>0</v>
      </c>
      <c r="AL126" s="161">
        <f t="shared" si="587"/>
        <v>0</v>
      </c>
      <c r="AM126" s="161">
        <f>'бюджет округа (района)'!T126+'бюджеты поселений'!T126</f>
        <v>0</v>
      </c>
      <c r="AN126" s="161">
        <f>'бюджет округа (района)'!T126</f>
        <v>0</v>
      </c>
      <c r="AO126" s="161">
        <f t="shared" si="588"/>
        <v>0</v>
      </c>
      <c r="AP126" s="161">
        <f t="shared" si="589"/>
        <v>0</v>
      </c>
      <c r="AQ126" s="161">
        <f>'бюджет округа (района)'!V126+'бюджеты поселений'!V126</f>
        <v>0</v>
      </c>
      <c r="AR126" s="161">
        <f>'бюджет округа (района)'!V126</f>
        <v>0</v>
      </c>
      <c r="AS126" s="161">
        <f t="shared" si="590"/>
        <v>0</v>
      </c>
      <c r="AT126" s="161">
        <f t="shared" si="591"/>
        <v>0</v>
      </c>
      <c r="AU126" s="161">
        <f>'бюджет округа (района)'!X126+'бюджеты поселений'!X126</f>
        <v>0</v>
      </c>
      <c r="AV126" s="161">
        <f>'бюджет округа (района)'!X126</f>
        <v>0</v>
      </c>
      <c r="AW126" s="161">
        <f>G126-E126</f>
        <v>0</v>
      </c>
      <c r="AX126" s="161">
        <f t="shared" si="601"/>
        <v>0</v>
      </c>
      <c r="AY126" s="161">
        <f>'бюджет округа (района)'!Z126+'бюджеты поселений'!Z126</f>
        <v>0</v>
      </c>
      <c r="AZ126" s="161">
        <f>'бюджет округа (района)'!Z126</f>
        <v>0</v>
      </c>
      <c r="BA126" s="161">
        <f>K126-I126</f>
        <v>0</v>
      </c>
      <c r="BB126" s="161">
        <f t="shared" si="603"/>
        <v>0</v>
      </c>
      <c r="BC126" s="162" t="s">
        <v>51</v>
      </c>
      <c r="BD126" s="162" t="s">
        <v>51</v>
      </c>
      <c r="BE126" s="161">
        <f>'бюджет округа (района)'!AC126+'бюджеты поселений'!AC126</f>
        <v>0</v>
      </c>
      <c r="BF126" s="161">
        <f>'бюджет округа (района)'!AC126</f>
        <v>0</v>
      </c>
      <c r="BG126" s="161">
        <f>'бюджет округа (района)'!AD126+'бюджеты поселений'!AD126</f>
        <v>0</v>
      </c>
      <c r="BH126" s="161">
        <f>'бюджет округа (района)'!AD126</f>
        <v>0</v>
      </c>
      <c r="BI126" s="161">
        <f t="shared" si="538"/>
        <v>0</v>
      </c>
      <c r="BJ126" s="161">
        <f t="shared" si="539"/>
        <v>0</v>
      </c>
      <c r="BK126" s="162" t="s">
        <v>51</v>
      </c>
      <c r="BL126" s="162" t="s">
        <v>51</v>
      </c>
      <c r="BM126" s="161">
        <f>'бюджет округа (района)'!AG126+'бюджеты поселений'!AG126</f>
        <v>0</v>
      </c>
      <c r="BN126" s="161">
        <f>'бюджет округа (района)'!AG126</f>
        <v>0</v>
      </c>
      <c r="BO126" s="161">
        <f t="shared" si="540"/>
        <v>0</v>
      </c>
      <c r="BP126" s="161">
        <f t="shared" si="592"/>
        <v>0</v>
      </c>
      <c r="BQ126" s="162" t="s">
        <v>51</v>
      </c>
      <c r="BR126" s="162" t="s">
        <v>51</v>
      </c>
      <c r="BS126" s="161">
        <f>'бюджет округа (района)'!AJ126+'бюджеты поселений'!AJ126</f>
        <v>0</v>
      </c>
      <c r="BT126" s="161">
        <f>'бюджет округа (района)'!AJ126</f>
        <v>0</v>
      </c>
      <c r="BU126" s="161">
        <f t="shared" si="542"/>
        <v>0</v>
      </c>
      <c r="BV126" s="161">
        <f t="shared" si="593"/>
        <v>0</v>
      </c>
      <c r="BW126" s="162" t="s">
        <v>51</v>
      </c>
      <c r="BX126" s="162" t="s">
        <v>51</v>
      </c>
      <c r="BY126" s="161">
        <f>'бюджет округа (района)'!AM126+'бюджеты поселений'!AM126</f>
        <v>0</v>
      </c>
      <c r="BZ126" s="161">
        <f>'бюджет округа (района)'!AM126</f>
        <v>0</v>
      </c>
      <c r="CA126" s="161">
        <f t="shared" si="544"/>
        <v>0</v>
      </c>
      <c r="CB126" s="161">
        <f t="shared" si="594"/>
        <v>0</v>
      </c>
      <c r="CC126" s="162" t="s">
        <v>51</v>
      </c>
      <c r="CD126" s="162" t="s">
        <v>51</v>
      </c>
      <c r="CE126" s="161">
        <f>'бюджет округа (района)'!AP126+'бюджеты поселений'!AP126</f>
        <v>0</v>
      </c>
      <c r="CF126" s="161">
        <f>'бюджет округа (района)'!AP126</f>
        <v>0</v>
      </c>
      <c r="CG126" s="161">
        <f t="shared" si="546"/>
        <v>0</v>
      </c>
      <c r="CH126" s="161">
        <f t="shared" si="595"/>
        <v>0</v>
      </c>
      <c r="CI126" s="162" t="s">
        <v>51</v>
      </c>
      <c r="CJ126" s="162" t="s">
        <v>51</v>
      </c>
      <c r="CK126" s="161">
        <f>'бюджет округа (района)'!AS126+'бюджеты поселений'!AS126</f>
        <v>0</v>
      </c>
      <c r="CL126" s="161">
        <f>'бюджет округа (района)'!AS126</f>
        <v>0</v>
      </c>
      <c r="CM126" s="161">
        <f t="shared" si="548"/>
        <v>0</v>
      </c>
      <c r="CN126" s="161">
        <f t="shared" si="596"/>
        <v>0</v>
      </c>
      <c r="CO126" s="162" t="s">
        <v>51</v>
      </c>
      <c r="CP126" s="162" t="s">
        <v>51</v>
      </c>
      <c r="CQ126" s="161">
        <f>'бюджет округа (района)'!AV126+'бюджеты поселений'!AV126</f>
        <v>0</v>
      </c>
      <c r="CR126" s="161">
        <f>'бюджет округа (района)'!AV126</f>
        <v>0</v>
      </c>
      <c r="CS126" s="161">
        <f t="shared" si="550"/>
        <v>0</v>
      </c>
      <c r="CT126" s="161">
        <f t="shared" si="597"/>
        <v>0</v>
      </c>
      <c r="CU126" s="162" t="s">
        <v>51</v>
      </c>
      <c r="CV126" s="162" t="s">
        <v>51</v>
      </c>
      <c r="CW126" s="161">
        <f>'бюджет округа (района)'!AY126+'бюджеты поселений'!AY126</f>
        <v>0</v>
      </c>
      <c r="CX126" s="161">
        <f>'бюджет округа (района)'!AY126</f>
        <v>0</v>
      </c>
      <c r="CY126" s="161">
        <f t="shared" si="552"/>
        <v>0</v>
      </c>
      <c r="CZ126" s="161">
        <f t="shared" si="598"/>
        <v>0</v>
      </c>
      <c r="DA126" s="162" t="s">
        <v>51</v>
      </c>
      <c r="DB126" s="162" t="s">
        <v>51</v>
      </c>
      <c r="DC126" s="161">
        <f>'бюджет округа (района)'!BB126+'бюджеты поселений'!BB126</f>
        <v>0</v>
      </c>
      <c r="DD126" s="161">
        <f>'бюджет округа (района)'!BB126</f>
        <v>0</v>
      </c>
      <c r="DE126" s="161">
        <f t="shared" si="554"/>
        <v>0</v>
      </c>
      <c r="DF126" s="161">
        <f t="shared" si="599"/>
        <v>0</v>
      </c>
      <c r="DG126" s="162" t="s">
        <v>51</v>
      </c>
      <c r="DH126" s="162" t="s">
        <v>51</v>
      </c>
      <c r="DI126" s="161">
        <f>'бюджет округа (района)'!BE126+'бюджеты поселений'!BE126</f>
        <v>0</v>
      </c>
      <c r="DJ126" s="161">
        <f>'бюджет округа (района)'!BE126</f>
        <v>0</v>
      </c>
      <c r="DK126" s="162" t="s">
        <v>51</v>
      </c>
      <c r="DL126" s="162" t="s">
        <v>51</v>
      </c>
      <c r="DM126" s="239">
        <f t="shared" si="562"/>
        <v>1</v>
      </c>
      <c r="DN126" s="162">
        <f t="shared" si="563"/>
        <v>1</v>
      </c>
      <c r="DO126" s="161">
        <f>'бюджет округа (района)'!BH126+'бюджеты поселений'!BH126</f>
        <v>0</v>
      </c>
      <c r="DP126" s="161">
        <f>'бюджет округа (района)'!BH126</f>
        <v>0</v>
      </c>
      <c r="DQ126" s="161">
        <f>'бюджет округа (района)'!BI126+'бюджеты поселений'!BI126</f>
        <v>0</v>
      </c>
      <c r="DR126" s="161">
        <f>'бюджет округа (района)'!BI126</f>
        <v>0</v>
      </c>
      <c r="DS126" s="161">
        <v>0</v>
      </c>
      <c r="DT126" s="161">
        <v>0</v>
      </c>
      <c r="DU126" s="162">
        <f t="shared" ref="DU126:DU127" si="605">IF(BA126=0,1,DS126/BA126-1)</f>
        <v>1</v>
      </c>
      <c r="DV126" s="162">
        <f t="shared" si="604"/>
        <v>1</v>
      </c>
      <c r="DW126" s="162" t="s">
        <v>51</v>
      </c>
      <c r="DX126" s="203" t="s">
        <v>51</v>
      </c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 ht="21.75" customHeight="1">
      <c r="A127" s="344" t="s">
        <v>129</v>
      </c>
      <c r="B127" s="277"/>
      <c r="C127" s="138"/>
      <c r="D127" s="138"/>
      <c r="E127" s="138"/>
      <c r="F127" s="138"/>
      <c r="G127" s="138"/>
      <c r="H127" s="138"/>
      <c r="I127" s="138">
        <f>'бюджет округа (района)'!E127+'бюджеты поселений'!E127</f>
        <v>0</v>
      </c>
      <c r="J127" s="138">
        <f>'бюджет округа (района)'!E127</f>
        <v>0</v>
      </c>
      <c r="K127" s="138">
        <f>'бюджет округа (района)'!F127+'бюджеты поселений'!F127</f>
        <v>0</v>
      </c>
      <c r="L127" s="138">
        <f>'бюджет округа (района)'!F127</f>
        <v>0</v>
      </c>
      <c r="M127" s="138">
        <f t="shared" si="574"/>
        <v>0</v>
      </c>
      <c r="N127" s="138">
        <f t="shared" si="575"/>
        <v>0</v>
      </c>
      <c r="O127" s="138">
        <f>'бюджет округа (района)'!H127+'бюджеты поселений'!H127</f>
        <v>0</v>
      </c>
      <c r="P127" s="138">
        <f>'бюджет округа (района)'!H127</f>
        <v>0</v>
      </c>
      <c r="Q127" s="138">
        <f t="shared" si="576"/>
        <v>0</v>
      </c>
      <c r="R127" s="138">
        <f t="shared" si="577"/>
        <v>0</v>
      </c>
      <c r="S127" s="138">
        <f>'бюджет округа (района)'!J127+'бюджеты поселений'!J127</f>
        <v>0</v>
      </c>
      <c r="T127" s="138">
        <f>'бюджет округа (района)'!J127</f>
        <v>0</v>
      </c>
      <c r="U127" s="138">
        <f t="shared" si="578"/>
        <v>0</v>
      </c>
      <c r="V127" s="138">
        <f t="shared" si="579"/>
        <v>0</v>
      </c>
      <c r="W127" s="138">
        <f>'бюджет округа (района)'!L127+'бюджеты поселений'!L127</f>
        <v>0</v>
      </c>
      <c r="X127" s="138">
        <f>'бюджет округа (района)'!L127</f>
        <v>0</v>
      </c>
      <c r="Y127" s="138">
        <f t="shared" si="580"/>
        <v>0</v>
      </c>
      <c r="Z127" s="138">
        <f t="shared" si="581"/>
        <v>0</v>
      </c>
      <c r="AA127" s="138">
        <f>'бюджет округа (района)'!N127+'бюджеты поселений'!N127</f>
        <v>0</v>
      </c>
      <c r="AB127" s="138">
        <f>'бюджет округа (района)'!N127</f>
        <v>0</v>
      </c>
      <c r="AC127" s="138">
        <f t="shared" si="582"/>
        <v>0</v>
      </c>
      <c r="AD127" s="138">
        <f t="shared" si="583"/>
        <v>0</v>
      </c>
      <c r="AE127" s="138">
        <f>'бюджет округа (района)'!P127+'бюджеты поселений'!P127</f>
        <v>0</v>
      </c>
      <c r="AF127" s="138">
        <f>'бюджет округа (района)'!P127</f>
        <v>0</v>
      </c>
      <c r="AG127" s="138">
        <f t="shared" si="584"/>
        <v>0</v>
      </c>
      <c r="AH127" s="138">
        <f t="shared" si="585"/>
        <v>0</v>
      </c>
      <c r="AI127" s="138">
        <f>'бюджет округа (района)'!R127+'бюджеты поселений'!R127</f>
        <v>0</v>
      </c>
      <c r="AJ127" s="138">
        <f>'бюджет округа (района)'!R127</f>
        <v>0</v>
      </c>
      <c r="AK127" s="138">
        <f t="shared" si="586"/>
        <v>0</v>
      </c>
      <c r="AL127" s="138">
        <f t="shared" si="587"/>
        <v>0</v>
      </c>
      <c r="AM127" s="138">
        <f>'бюджет округа (района)'!T127+'бюджеты поселений'!T127</f>
        <v>0</v>
      </c>
      <c r="AN127" s="138">
        <f>'бюджет округа (района)'!T127</f>
        <v>0</v>
      </c>
      <c r="AO127" s="138">
        <f t="shared" si="588"/>
        <v>0</v>
      </c>
      <c r="AP127" s="138">
        <f t="shared" si="589"/>
        <v>0</v>
      </c>
      <c r="AQ127" s="138">
        <f>'бюджет округа (района)'!V127+'бюджеты поселений'!V127</f>
        <v>0</v>
      </c>
      <c r="AR127" s="138">
        <f>'бюджет округа (района)'!V127</f>
        <v>0</v>
      </c>
      <c r="AS127" s="138">
        <f t="shared" si="590"/>
        <v>0</v>
      </c>
      <c r="AT127" s="138">
        <f t="shared" si="591"/>
        <v>0</v>
      </c>
      <c r="AU127" s="138">
        <f>'бюджет округа (района)'!X127+'бюджеты поселений'!X127</f>
        <v>0</v>
      </c>
      <c r="AV127" s="138">
        <f>'бюджет округа (района)'!X127</f>
        <v>0</v>
      </c>
      <c r="AW127" s="138">
        <v>3289</v>
      </c>
      <c r="AX127" s="138">
        <v>3289</v>
      </c>
      <c r="AY127" s="138">
        <f>'бюджет округа (района)'!Z127+'бюджеты поселений'!Z127</f>
        <v>0</v>
      </c>
      <c r="AZ127" s="138">
        <f>'бюджет округа (района)'!Z127</f>
        <v>0</v>
      </c>
      <c r="BA127" s="138">
        <v>2999</v>
      </c>
      <c r="BB127" s="138">
        <v>2556</v>
      </c>
      <c r="BC127" s="162" t="s">
        <v>51</v>
      </c>
      <c r="BD127" s="162" t="s">
        <v>51</v>
      </c>
      <c r="BE127" s="138">
        <f>'бюджет округа (района)'!AC127+'бюджеты поселений'!AC127</f>
        <v>0</v>
      </c>
      <c r="BF127" s="138">
        <f>'бюджет округа (района)'!AC127</f>
        <v>0</v>
      </c>
      <c r="BG127" s="138">
        <f>'бюджет округа (района)'!AD127+'бюджеты поселений'!AD127</f>
        <v>0</v>
      </c>
      <c r="BH127" s="138">
        <f>'бюджет округа (района)'!AD127</f>
        <v>0</v>
      </c>
      <c r="BI127" s="138">
        <f t="shared" si="538"/>
        <v>0</v>
      </c>
      <c r="BJ127" s="138">
        <f t="shared" si="539"/>
        <v>0</v>
      </c>
      <c r="BK127" s="162" t="s">
        <v>51</v>
      </c>
      <c r="BL127" s="162" t="s">
        <v>51</v>
      </c>
      <c r="BM127" s="138">
        <f>'бюджет округа (района)'!AG127+'бюджеты поселений'!AG127</f>
        <v>0</v>
      </c>
      <c r="BN127" s="138">
        <f>'бюджет округа (района)'!AG127</f>
        <v>0</v>
      </c>
      <c r="BO127" s="138">
        <f t="shared" si="540"/>
        <v>0</v>
      </c>
      <c r="BP127" s="138">
        <f t="shared" si="592"/>
        <v>0</v>
      </c>
      <c r="BQ127" s="162" t="s">
        <v>51</v>
      </c>
      <c r="BR127" s="162" t="s">
        <v>51</v>
      </c>
      <c r="BS127" s="138">
        <f>'бюджет округа (района)'!AJ127+'бюджеты поселений'!AJ127</f>
        <v>0</v>
      </c>
      <c r="BT127" s="138">
        <f>'бюджет округа (района)'!AJ127</f>
        <v>0</v>
      </c>
      <c r="BU127" s="138">
        <f t="shared" si="542"/>
        <v>0</v>
      </c>
      <c r="BV127" s="138">
        <f t="shared" si="593"/>
        <v>0</v>
      </c>
      <c r="BW127" s="162" t="s">
        <v>51</v>
      </c>
      <c r="BX127" s="162" t="s">
        <v>51</v>
      </c>
      <c r="BY127" s="138">
        <f>'бюджет округа (района)'!AM127+'бюджеты поселений'!AM127</f>
        <v>0</v>
      </c>
      <c r="BZ127" s="138">
        <f>'бюджет округа (района)'!AM127</f>
        <v>0</v>
      </c>
      <c r="CA127" s="138">
        <f t="shared" si="544"/>
        <v>0</v>
      </c>
      <c r="CB127" s="138">
        <f t="shared" si="594"/>
        <v>0</v>
      </c>
      <c r="CC127" s="162" t="s">
        <v>51</v>
      </c>
      <c r="CD127" s="162" t="s">
        <v>51</v>
      </c>
      <c r="CE127" s="138">
        <f>'бюджет округа (района)'!AP127+'бюджеты поселений'!AP127</f>
        <v>0</v>
      </c>
      <c r="CF127" s="138">
        <f>'бюджет округа (района)'!AP127</f>
        <v>0</v>
      </c>
      <c r="CG127" s="138">
        <f t="shared" si="546"/>
        <v>0</v>
      </c>
      <c r="CH127" s="138">
        <f t="shared" si="595"/>
        <v>0</v>
      </c>
      <c r="CI127" s="162" t="s">
        <v>51</v>
      </c>
      <c r="CJ127" s="162" t="s">
        <v>51</v>
      </c>
      <c r="CK127" s="138">
        <f>'бюджет округа (района)'!AS127+'бюджеты поселений'!AS127</f>
        <v>0</v>
      </c>
      <c r="CL127" s="138">
        <f>'бюджет округа (района)'!AS127</f>
        <v>0</v>
      </c>
      <c r="CM127" s="138">
        <f t="shared" si="548"/>
        <v>0</v>
      </c>
      <c r="CN127" s="138">
        <f t="shared" si="596"/>
        <v>0</v>
      </c>
      <c r="CO127" s="162" t="s">
        <v>51</v>
      </c>
      <c r="CP127" s="162" t="s">
        <v>51</v>
      </c>
      <c r="CQ127" s="138">
        <f>'бюджет округа (района)'!AV127+'бюджеты поселений'!AV127</f>
        <v>0</v>
      </c>
      <c r="CR127" s="138">
        <f>'бюджет округа (района)'!AV127</f>
        <v>0</v>
      </c>
      <c r="CS127" s="138">
        <f t="shared" si="550"/>
        <v>0</v>
      </c>
      <c r="CT127" s="138">
        <f t="shared" si="597"/>
        <v>0</v>
      </c>
      <c r="CU127" s="162" t="s">
        <v>51</v>
      </c>
      <c r="CV127" s="162" t="s">
        <v>51</v>
      </c>
      <c r="CW127" s="138">
        <f>'бюджет округа (района)'!AY127+'бюджеты поселений'!AY127</f>
        <v>0</v>
      </c>
      <c r="CX127" s="138">
        <f>'бюджет округа (района)'!AY127</f>
        <v>0</v>
      </c>
      <c r="CY127" s="138">
        <f t="shared" si="552"/>
        <v>0</v>
      </c>
      <c r="CZ127" s="138">
        <f t="shared" si="598"/>
        <v>0</v>
      </c>
      <c r="DA127" s="162" t="s">
        <v>51</v>
      </c>
      <c r="DB127" s="162" t="s">
        <v>51</v>
      </c>
      <c r="DC127" s="138">
        <f>'бюджет округа (района)'!BB127+'бюджеты поселений'!BB127</f>
        <v>0</v>
      </c>
      <c r="DD127" s="138">
        <f>'бюджет округа (района)'!BB127</f>
        <v>0</v>
      </c>
      <c r="DE127" s="138">
        <f t="shared" si="554"/>
        <v>0</v>
      </c>
      <c r="DF127" s="138">
        <f t="shared" si="599"/>
        <v>0</v>
      </c>
      <c r="DG127" s="162" t="s">
        <v>51</v>
      </c>
      <c r="DH127" s="162" t="s">
        <v>51</v>
      </c>
      <c r="DI127" s="138">
        <f>'бюджет округа (района)'!BE127+'бюджеты поселений'!BE127</f>
        <v>0</v>
      </c>
      <c r="DJ127" s="138">
        <f>'бюджет округа (района)'!BE127</f>
        <v>0</v>
      </c>
      <c r="DK127" s="162" t="s">
        <v>51</v>
      </c>
      <c r="DL127" s="162" t="s">
        <v>51</v>
      </c>
      <c r="DM127" s="239">
        <f t="shared" si="562"/>
        <v>1</v>
      </c>
      <c r="DN127" s="162">
        <f t="shared" si="563"/>
        <v>1</v>
      </c>
      <c r="DO127" s="138">
        <f>'бюджет округа (района)'!BH127+'бюджеты поселений'!BH127</f>
        <v>0</v>
      </c>
      <c r="DP127" s="138">
        <f>'бюджет округа (района)'!BH127</f>
        <v>0</v>
      </c>
      <c r="DQ127" s="138">
        <f>'бюджет округа (района)'!BI127+'бюджеты поселений'!BI127</f>
        <v>0</v>
      </c>
      <c r="DR127" s="138">
        <f>'бюджет округа (района)'!BI127</f>
        <v>0</v>
      </c>
      <c r="DS127" s="138">
        <v>0</v>
      </c>
      <c r="DT127" s="138">
        <v>0</v>
      </c>
      <c r="DU127" s="162">
        <f t="shared" si="605"/>
        <v>-1</v>
      </c>
      <c r="DV127" s="162">
        <f>IF(BB127=0,1,DT127/BB127-1)</f>
        <v>-1</v>
      </c>
      <c r="DW127" s="162" t="s">
        <v>51</v>
      </c>
      <c r="DX127" s="203" t="s">
        <v>51</v>
      </c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87" customFormat="1" ht="63.75" customHeight="1">
      <c r="A128" s="340" t="s">
        <v>162</v>
      </c>
      <c r="B128" s="279"/>
      <c r="C128" s="264">
        <v>2015</v>
      </c>
      <c r="D128" s="264">
        <v>744</v>
      </c>
      <c r="E128" s="264">
        <v>6966</v>
      </c>
      <c r="F128" s="264">
        <v>1900</v>
      </c>
      <c r="G128" s="264">
        <v>22383</v>
      </c>
      <c r="H128" s="264">
        <v>3199</v>
      </c>
      <c r="I128" s="264">
        <f>'бюджет округа (района)'!E128+'бюджеты поселений'!E128</f>
        <v>0</v>
      </c>
      <c r="J128" s="264">
        <f>'бюджет округа (района)'!E128</f>
        <v>0</v>
      </c>
      <c r="K128" s="264">
        <f>'бюджет округа (района)'!F128+'бюджеты поселений'!F128</f>
        <v>0</v>
      </c>
      <c r="L128" s="264">
        <f>'бюджет округа (района)'!F128</f>
        <v>0</v>
      </c>
      <c r="M128" s="264">
        <f t="shared" si="574"/>
        <v>-6966</v>
      </c>
      <c r="N128" s="264">
        <f t="shared" si="575"/>
        <v>-1900</v>
      </c>
      <c r="O128" s="264">
        <f>'бюджет округа (района)'!H128+'бюджеты поселений'!H128</f>
        <v>0</v>
      </c>
      <c r="P128" s="264">
        <f>'бюджет округа (района)'!H128</f>
        <v>0</v>
      </c>
      <c r="Q128" s="264">
        <f t="shared" si="576"/>
        <v>-6966</v>
      </c>
      <c r="R128" s="264">
        <f t="shared" si="577"/>
        <v>-1900</v>
      </c>
      <c r="S128" s="264">
        <f>'бюджет округа (района)'!J128+'бюджеты поселений'!J128</f>
        <v>0</v>
      </c>
      <c r="T128" s="264">
        <f>'бюджет округа (района)'!J128</f>
        <v>0</v>
      </c>
      <c r="U128" s="264">
        <f t="shared" si="578"/>
        <v>-6966</v>
      </c>
      <c r="V128" s="264">
        <f t="shared" si="579"/>
        <v>-1900</v>
      </c>
      <c r="W128" s="264">
        <f>'бюджет округа (района)'!L128+'бюджеты поселений'!L128</f>
        <v>0</v>
      </c>
      <c r="X128" s="264">
        <f>'бюджет округа (района)'!L128</f>
        <v>0</v>
      </c>
      <c r="Y128" s="264">
        <f t="shared" si="580"/>
        <v>-6966</v>
      </c>
      <c r="Z128" s="264">
        <f t="shared" si="581"/>
        <v>-1900</v>
      </c>
      <c r="AA128" s="264">
        <f>'бюджет округа (района)'!N128+'бюджеты поселений'!N128</f>
        <v>0</v>
      </c>
      <c r="AB128" s="264">
        <f>'бюджет округа (района)'!N128</f>
        <v>0</v>
      </c>
      <c r="AC128" s="264">
        <f t="shared" si="582"/>
        <v>-6966</v>
      </c>
      <c r="AD128" s="264">
        <f t="shared" si="583"/>
        <v>-1900</v>
      </c>
      <c r="AE128" s="264">
        <f>'бюджет округа (района)'!P128+'бюджеты поселений'!P128</f>
        <v>0</v>
      </c>
      <c r="AF128" s="264">
        <f>'бюджет округа (района)'!P128</f>
        <v>0</v>
      </c>
      <c r="AG128" s="264">
        <f t="shared" si="584"/>
        <v>-6966</v>
      </c>
      <c r="AH128" s="264">
        <f t="shared" si="585"/>
        <v>-1900</v>
      </c>
      <c r="AI128" s="264">
        <f>'бюджет округа (района)'!R128+'бюджеты поселений'!R128</f>
        <v>0</v>
      </c>
      <c r="AJ128" s="264">
        <f>'бюджет округа (района)'!R128</f>
        <v>0</v>
      </c>
      <c r="AK128" s="264">
        <f t="shared" si="586"/>
        <v>-6966</v>
      </c>
      <c r="AL128" s="264">
        <f t="shared" si="587"/>
        <v>-1900</v>
      </c>
      <c r="AM128" s="264">
        <f>'бюджет округа (района)'!T128+'бюджеты поселений'!T128</f>
        <v>0</v>
      </c>
      <c r="AN128" s="264">
        <f>'бюджет округа (района)'!T128</f>
        <v>0</v>
      </c>
      <c r="AO128" s="264">
        <f t="shared" si="588"/>
        <v>-6966</v>
      </c>
      <c r="AP128" s="264">
        <f t="shared" si="589"/>
        <v>-1900</v>
      </c>
      <c r="AQ128" s="264">
        <f>'бюджет округа (района)'!V128+'бюджеты поселений'!V128</f>
        <v>0</v>
      </c>
      <c r="AR128" s="264">
        <f>'бюджет округа (района)'!V128</f>
        <v>0</v>
      </c>
      <c r="AS128" s="264">
        <f t="shared" si="590"/>
        <v>-6966</v>
      </c>
      <c r="AT128" s="264">
        <f t="shared" si="591"/>
        <v>-1900</v>
      </c>
      <c r="AU128" s="264">
        <f>'бюджет округа (района)'!X128+'бюджеты поселений'!X128</f>
        <v>0</v>
      </c>
      <c r="AV128" s="264">
        <f>'бюджет округа (района)'!X128</f>
        <v>0</v>
      </c>
      <c r="AW128" s="273">
        <v>8377</v>
      </c>
      <c r="AX128" s="273">
        <v>4173</v>
      </c>
      <c r="AY128" s="273">
        <f>'бюджет округа (района)'!Z128+'бюджеты поселений'!Z128</f>
        <v>0</v>
      </c>
      <c r="AZ128" s="273">
        <f>'бюджет округа (района)'!Z128</f>
        <v>0</v>
      </c>
      <c r="BA128" s="273">
        <v>16016</v>
      </c>
      <c r="BB128" s="273">
        <v>5667</v>
      </c>
      <c r="BC128" s="143" t="s">
        <v>51</v>
      </c>
      <c r="BD128" s="143" t="s">
        <v>51</v>
      </c>
      <c r="BE128" s="273">
        <f>'бюджет округа (района)'!AC128+'бюджеты поселений'!AC128</f>
        <v>0</v>
      </c>
      <c r="BF128" s="273">
        <f>'бюджет округа (района)'!AC128</f>
        <v>0</v>
      </c>
      <c r="BG128" s="273">
        <f>'бюджет округа (района)'!AD128+'бюджеты поселений'!AD128</f>
        <v>0</v>
      </c>
      <c r="BH128" s="273">
        <f>'бюджет округа (района)'!AD128</f>
        <v>0</v>
      </c>
      <c r="BI128" s="273">
        <f t="shared" si="538"/>
        <v>-22383</v>
      </c>
      <c r="BJ128" s="273">
        <f t="shared" si="539"/>
        <v>-3199</v>
      </c>
      <c r="BK128" s="143" t="s">
        <v>51</v>
      </c>
      <c r="BL128" s="143" t="s">
        <v>51</v>
      </c>
      <c r="BM128" s="273">
        <f>'бюджет округа (района)'!AG128+'бюджеты поселений'!AG128</f>
        <v>0</v>
      </c>
      <c r="BN128" s="273">
        <f>'бюджет округа (района)'!AG128</f>
        <v>0</v>
      </c>
      <c r="BO128" s="273">
        <f t="shared" si="540"/>
        <v>-22383</v>
      </c>
      <c r="BP128" s="273">
        <f t="shared" si="592"/>
        <v>-3199</v>
      </c>
      <c r="BQ128" s="143" t="s">
        <v>51</v>
      </c>
      <c r="BR128" s="143" t="s">
        <v>51</v>
      </c>
      <c r="BS128" s="273">
        <f>'бюджет округа (района)'!AJ128+'бюджеты поселений'!AJ128</f>
        <v>0</v>
      </c>
      <c r="BT128" s="273">
        <f>'бюджет округа (района)'!AJ128</f>
        <v>0</v>
      </c>
      <c r="BU128" s="273">
        <f t="shared" si="542"/>
        <v>-22383</v>
      </c>
      <c r="BV128" s="273">
        <f t="shared" si="593"/>
        <v>-3199</v>
      </c>
      <c r="BW128" s="143" t="s">
        <v>51</v>
      </c>
      <c r="BX128" s="143" t="s">
        <v>51</v>
      </c>
      <c r="BY128" s="273">
        <f>'бюджет округа (района)'!AM128+'бюджеты поселений'!AM128</f>
        <v>0</v>
      </c>
      <c r="BZ128" s="273">
        <f>'бюджет округа (района)'!AM128</f>
        <v>0</v>
      </c>
      <c r="CA128" s="273">
        <f t="shared" si="544"/>
        <v>-22383</v>
      </c>
      <c r="CB128" s="273">
        <f t="shared" si="594"/>
        <v>-3199</v>
      </c>
      <c r="CC128" s="143" t="s">
        <v>51</v>
      </c>
      <c r="CD128" s="143" t="s">
        <v>51</v>
      </c>
      <c r="CE128" s="273">
        <f>'бюджет округа (района)'!AP128+'бюджеты поселений'!AP128</f>
        <v>0</v>
      </c>
      <c r="CF128" s="273">
        <f>'бюджет округа (района)'!AP128</f>
        <v>0</v>
      </c>
      <c r="CG128" s="273">
        <f t="shared" si="546"/>
        <v>-22383</v>
      </c>
      <c r="CH128" s="273">
        <f t="shared" si="595"/>
        <v>-3199</v>
      </c>
      <c r="CI128" s="143" t="s">
        <v>51</v>
      </c>
      <c r="CJ128" s="143" t="s">
        <v>51</v>
      </c>
      <c r="CK128" s="273">
        <f>'бюджет округа (района)'!AS128+'бюджеты поселений'!AS128</f>
        <v>0</v>
      </c>
      <c r="CL128" s="273">
        <f>'бюджет округа (района)'!AS128</f>
        <v>0</v>
      </c>
      <c r="CM128" s="273">
        <f t="shared" si="548"/>
        <v>-22383</v>
      </c>
      <c r="CN128" s="273">
        <f t="shared" si="596"/>
        <v>-3199</v>
      </c>
      <c r="CO128" s="143" t="s">
        <v>51</v>
      </c>
      <c r="CP128" s="143" t="s">
        <v>51</v>
      </c>
      <c r="CQ128" s="273">
        <f>'бюджет округа (района)'!AV128+'бюджеты поселений'!AV128</f>
        <v>0</v>
      </c>
      <c r="CR128" s="273">
        <f>'бюджет округа (района)'!AV128</f>
        <v>0</v>
      </c>
      <c r="CS128" s="273">
        <f t="shared" si="550"/>
        <v>-22383</v>
      </c>
      <c r="CT128" s="273">
        <f t="shared" si="597"/>
        <v>-3199</v>
      </c>
      <c r="CU128" s="143" t="s">
        <v>51</v>
      </c>
      <c r="CV128" s="143" t="s">
        <v>51</v>
      </c>
      <c r="CW128" s="273">
        <f>'бюджет округа (района)'!AY128+'бюджеты поселений'!AY128</f>
        <v>0</v>
      </c>
      <c r="CX128" s="273">
        <f>'бюджет округа (района)'!AY128</f>
        <v>0</v>
      </c>
      <c r="CY128" s="273">
        <f t="shared" si="552"/>
        <v>-22383</v>
      </c>
      <c r="CZ128" s="273">
        <f t="shared" si="598"/>
        <v>-3199</v>
      </c>
      <c r="DA128" s="143" t="s">
        <v>51</v>
      </c>
      <c r="DB128" s="143" t="s">
        <v>51</v>
      </c>
      <c r="DC128" s="273">
        <f>'бюджет округа (района)'!BB128+'бюджеты поселений'!BB128</f>
        <v>0</v>
      </c>
      <c r="DD128" s="273">
        <f>'бюджет округа (района)'!BB128</f>
        <v>0</v>
      </c>
      <c r="DE128" s="273">
        <f t="shared" si="554"/>
        <v>-22383</v>
      </c>
      <c r="DF128" s="273">
        <f t="shared" si="599"/>
        <v>-3199</v>
      </c>
      <c r="DG128" s="143" t="s">
        <v>51</v>
      </c>
      <c r="DH128" s="143" t="s">
        <v>51</v>
      </c>
      <c r="DI128" s="273">
        <f>'бюджет округа (района)'!BE128+'бюджеты поселений'!BE128</f>
        <v>0</v>
      </c>
      <c r="DJ128" s="273">
        <f>'бюджет округа (района)'!BE128</f>
        <v>0</v>
      </c>
      <c r="DK128" s="143" t="s">
        <v>51</v>
      </c>
      <c r="DL128" s="143" t="s">
        <v>51</v>
      </c>
      <c r="DM128" s="234" t="s">
        <v>51</v>
      </c>
      <c r="DN128" s="143" t="s">
        <v>51</v>
      </c>
      <c r="DO128" s="273">
        <f>'бюджет округа (района)'!BH128+'бюджеты поселений'!BH128</f>
        <v>0</v>
      </c>
      <c r="DP128" s="273">
        <f>'бюджет округа (района)'!BH128</f>
        <v>0</v>
      </c>
      <c r="DQ128" s="273">
        <f>'бюджет округа (района)'!BI128+'бюджеты поселений'!BI128</f>
        <v>0</v>
      </c>
      <c r="DR128" s="273">
        <f>'бюджет округа (района)'!BI128</f>
        <v>0</v>
      </c>
      <c r="DS128" s="273">
        <v>16016</v>
      </c>
      <c r="DT128" s="273">
        <v>5667</v>
      </c>
      <c r="DU128" s="143" t="s">
        <v>51</v>
      </c>
      <c r="DV128" s="143" t="s">
        <v>51</v>
      </c>
      <c r="DW128" s="143" t="s">
        <v>51</v>
      </c>
      <c r="DX128" s="198" t="s">
        <v>51</v>
      </c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88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88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88"/>
      <c r="ID128" s="88"/>
      <c r="IE128" s="88"/>
      <c r="IF128" s="88"/>
      <c r="IG128" s="88"/>
      <c r="IH128" s="88"/>
      <c r="II128" s="88"/>
      <c r="IJ128" s="88"/>
      <c r="IK128" s="88"/>
      <c r="IL128" s="88"/>
      <c r="IM128" s="88"/>
      <c r="IN128" s="88"/>
      <c r="IO128" s="88"/>
      <c r="IP128" s="88"/>
      <c r="IQ128" s="88"/>
      <c r="IR128" s="88"/>
      <c r="IS128" s="88"/>
      <c r="IT128" s="88"/>
      <c r="IU128" s="88"/>
      <c r="IV128" s="88"/>
      <c r="IW128" s="88"/>
      <c r="IX128" s="88"/>
      <c r="IY128" s="88"/>
      <c r="IZ128" s="88"/>
      <c r="JA128" s="88"/>
      <c r="JB128" s="88"/>
      <c r="JC128" s="88"/>
      <c r="JD128" s="88"/>
      <c r="JE128" s="88"/>
      <c r="JF128" s="88"/>
      <c r="JG128" s="88"/>
      <c r="JH128" s="88"/>
    </row>
    <row r="129" spans="1:268" s="66" customFormat="1" ht="16.5">
      <c r="A129" s="341" t="s">
        <v>78</v>
      </c>
      <c r="B129" s="281"/>
      <c r="C129" s="137">
        <v>26</v>
      </c>
      <c r="D129" s="137">
        <v>26</v>
      </c>
      <c r="E129" s="137">
        <v>112</v>
      </c>
      <c r="F129" s="137">
        <v>112</v>
      </c>
      <c r="G129" s="137">
        <v>15552</v>
      </c>
      <c r="H129" s="137">
        <v>0</v>
      </c>
      <c r="I129" s="137">
        <f>'бюджет округа (района)'!E129+'бюджеты поселений'!E129</f>
        <v>0</v>
      </c>
      <c r="J129" s="137">
        <f>'бюджет округа (района)'!E129</f>
        <v>0</v>
      </c>
      <c r="K129" s="137">
        <f>'бюджет округа (района)'!F129+'бюджеты поселений'!F129</f>
        <v>0</v>
      </c>
      <c r="L129" s="137">
        <f>'бюджет округа (района)'!F129</f>
        <v>0</v>
      </c>
      <c r="M129" s="137">
        <f t="shared" si="574"/>
        <v>-112</v>
      </c>
      <c r="N129" s="137">
        <f t="shared" si="575"/>
        <v>-112</v>
      </c>
      <c r="O129" s="137">
        <f>'бюджет округа (района)'!H129+'бюджеты поселений'!H129</f>
        <v>0</v>
      </c>
      <c r="P129" s="137">
        <f>'бюджет округа (района)'!H129</f>
        <v>0</v>
      </c>
      <c r="Q129" s="137">
        <f t="shared" si="576"/>
        <v>-112</v>
      </c>
      <c r="R129" s="137">
        <f t="shared" si="577"/>
        <v>-112</v>
      </c>
      <c r="S129" s="137">
        <f>'бюджет округа (района)'!J129+'бюджеты поселений'!J129</f>
        <v>0</v>
      </c>
      <c r="T129" s="137">
        <f>'бюджет округа (района)'!J129</f>
        <v>0</v>
      </c>
      <c r="U129" s="137">
        <f t="shared" si="578"/>
        <v>-112</v>
      </c>
      <c r="V129" s="137">
        <f t="shared" si="579"/>
        <v>-112</v>
      </c>
      <c r="W129" s="137">
        <f>'бюджет округа (района)'!L129+'бюджеты поселений'!L129</f>
        <v>0</v>
      </c>
      <c r="X129" s="137">
        <f>'бюджет округа (района)'!L129</f>
        <v>0</v>
      </c>
      <c r="Y129" s="137">
        <f t="shared" si="580"/>
        <v>-112</v>
      </c>
      <c r="Z129" s="137">
        <f t="shared" si="581"/>
        <v>-112</v>
      </c>
      <c r="AA129" s="137">
        <f>'бюджет округа (района)'!N129+'бюджеты поселений'!N129</f>
        <v>0</v>
      </c>
      <c r="AB129" s="137">
        <f>'бюджет округа (района)'!N129</f>
        <v>0</v>
      </c>
      <c r="AC129" s="137">
        <f t="shared" si="582"/>
        <v>-112</v>
      </c>
      <c r="AD129" s="137">
        <f t="shared" si="583"/>
        <v>-112</v>
      </c>
      <c r="AE129" s="137">
        <f>'бюджет округа (района)'!P129+'бюджеты поселений'!P129</f>
        <v>0</v>
      </c>
      <c r="AF129" s="137">
        <f>'бюджет округа (района)'!P129</f>
        <v>0</v>
      </c>
      <c r="AG129" s="137">
        <f t="shared" si="584"/>
        <v>-112</v>
      </c>
      <c r="AH129" s="137">
        <f t="shared" si="585"/>
        <v>-112</v>
      </c>
      <c r="AI129" s="137">
        <f>'бюджет округа (района)'!R129+'бюджеты поселений'!R129</f>
        <v>0</v>
      </c>
      <c r="AJ129" s="137">
        <f>'бюджет округа (района)'!R129</f>
        <v>0</v>
      </c>
      <c r="AK129" s="137">
        <f t="shared" si="586"/>
        <v>-112</v>
      </c>
      <c r="AL129" s="137">
        <f t="shared" si="587"/>
        <v>-112</v>
      </c>
      <c r="AM129" s="137">
        <f>'бюджет округа (района)'!T129+'бюджеты поселений'!T129</f>
        <v>0</v>
      </c>
      <c r="AN129" s="137">
        <f>'бюджет округа (района)'!T129</f>
        <v>0</v>
      </c>
      <c r="AO129" s="137">
        <f t="shared" si="588"/>
        <v>-112</v>
      </c>
      <c r="AP129" s="137">
        <f t="shared" si="589"/>
        <v>-112</v>
      </c>
      <c r="AQ129" s="137">
        <f>'бюджет округа (района)'!V129+'бюджеты поселений'!V129</f>
        <v>0</v>
      </c>
      <c r="AR129" s="137">
        <f>'бюджет округа (района)'!V129</f>
        <v>0</v>
      </c>
      <c r="AS129" s="137">
        <f t="shared" si="590"/>
        <v>-112</v>
      </c>
      <c r="AT129" s="137">
        <f t="shared" si="591"/>
        <v>-112</v>
      </c>
      <c r="AU129" s="137">
        <f>'бюджет округа (района)'!X129+'бюджеты поселений'!X129</f>
        <v>0</v>
      </c>
      <c r="AV129" s="137">
        <f>'бюджет округа (района)'!X129</f>
        <v>0</v>
      </c>
      <c r="AW129" s="137">
        <v>5197</v>
      </c>
      <c r="AX129" s="137">
        <v>4135</v>
      </c>
      <c r="AY129" s="137">
        <f>'бюджет округа (района)'!Z129+'бюджеты поселений'!Z129</f>
        <v>0</v>
      </c>
      <c r="AZ129" s="137">
        <f>'бюджет округа (района)'!Z129</f>
        <v>0</v>
      </c>
      <c r="BA129" s="137">
        <v>13231</v>
      </c>
      <c r="BB129" s="137">
        <v>5455</v>
      </c>
      <c r="BC129" s="162" t="s">
        <v>51</v>
      </c>
      <c r="BD129" s="162" t="s">
        <v>51</v>
      </c>
      <c r="BE129" s="137">
        <f>'бюджет округа (района)'!AC129+'бюджеты поселений'!AC129</f>
        <v>0</v>
      </c>
      <c r="BF129" s="137">
        <f>'бюджет округа (района)'!AC129</f>
        <v>0</v>
      </c>
      <c r="BG129" s="137">
        <f>'бюджет округа (района)'!AD129+'бюджеты поселений'!AD129</f>
        <v>0</v>
      </c>
      <c r="BH129" s="137">
        <f>'бюджет округа (района)'!AD129</f>
        <v>0</v>
      </c>
      <c r="BI129" s="137">
        <f t="shared" si="538"/>
        <v>-15552</v>
      </c>
      <c r="BJ129" s="137">
        <f t="shared" si="539"/>
        <v>0</v>
      </c>
      <c r="BK129" s="162" t="s">
        <v>51</v>
      </c>
      <c r="BL129" s="162" t="s">
        <v>51</v>
      </c>
      <c r="BM129" s="137">
        <f>'бюджет округа (района)'!AG129+'бюджеты поселений'!AG129</f>
        <v>0</v>
      </c>
      <c r="BN129" s="137">
        <f>'бюджет округа (района)'!AG129</f>
        <v>0</v>
      </c>
      <c r="BO129" s="137">
        <f t="shared" si="540"/>
        <v>-15552</v>
      </c>
      <c r="BP129" s="137">
        <f t="shared" si="592"/>
        <v>0</v>
      </c>
      <c r="BQ129" s="162" t="s">
        <v>51</v>
      </c>
      <c r="BR129" s="162" t="s">
        <v>51</v>
      </c>
      <c r="BS129" s="137">
        <f>'бюджет округа (района)'!AJ129+'бюджеты поселений'!AJ129</f>
        <v>0</v>
      </c>
      <c r="BT129" s="137">
        <f>'бюджет округа (района)'!AJ129</f>
        <v>0</v>
      </c>
      <c r="BU129" s="137">
        <f t="shared" si="542"/>
        <v>-15552</v>
      </c>
      <c r="BV129" s="137">
        <f t="shared" si="593"/>
        <v>0</v>
      </c>
      <c r="BW129" s="162" t="s">
        <v>51</v>
      </c>
      <c r="BX129" s="162" t="s">
        <v>51</v>
      </c>
      <c r="BY129" s="137">
        <f>'бюджет округа (района)'!AM129+'бюджеты поселений'!AM129</f>
        <v>0</v>
      </c>
      <c r="BZ129" s="137">
        <f>'бюджет округа (района)'!AM129</f>
        <v>0</v>
      </c>
      <c r="CA129" s="137">
        <f t="shared" si="544"/>
        <v>-15552</v>
      </c>
      <c r="CB129" s="137">
        <f t="shared" si="594"/>
        <v>0</v>
      </c>
      <c r="CC129" s="162" t="s">
        <v>51</v>
      </c>
      <c r="CD129" s="162" t="s">
        <v>51</v>
      </c>
      <c r="CE129" s="137">
        <f>'бюджет округа (района)'!AP129+'бюджеты поселений'!AP129</f>
        <v>0</v>
      </c>
      <c r="CF129" s="137">
        <f>'бюджет округа (района)'!AP129</f>
        <v>0</v>
      </c>
      <c r="CG129" s="137">
        <f t="shared" si="546"/>
        <v>-15552</v>
      </c>
      <c r="CH129" s="137">
        <f t="shared" si="595"/>
        <v>0</v>
      </c>
      <c r="CI129" s="162" t="s">
        <v>51</v>
      </c>
      <c r="CJ129" s="162" t="s">
        <v>51</v>
      </c>
      <c r="CK129" s="137">
        <f>'бюджет округа (района)'!AS129+'бюджеты поселений'!AS129</f>
        <v>0</v>
      </c>
      <c r="CL129" s="137">
        <f>'бюджет округа (района)'!AS129</f>
        <v>0</v>
      </c>
      <c r="CM129" s="137">
        <f t="shared" si="548"/>
        <v>-15552</v>
      </c>
      <c r="CN129" s="137">
        <f t="shared" si="596"/>
        <v>0</v>
      </c>
      <c r="CO129" s="162" t="s">
        <v>51</v>
      </c>
      <c r="CP129" s="162" t="s">
        <v>51</v>
      </c>
      <c r="CQ129" s="137">
        <f>'бюджет округа (района)'!AV129+'бюджеты поселений'!AV129</f>
        <v>0</v>
      </c>
      <c r="CR129" s="137">
        <f>'бюджет округа (района)'!AV129</f>
        <v>0</v>
      </c>
      <c r="CS129" s="137">
        <f t="shared" si="550"/>
        <v>-15552</v>
      </c>
      <c r="CT129" s="137">
        <f t="shared" si="597"/>
        <v>0</v>
      </c>
      <c r="CU129" s="162" t="s">
        <v>51</v>
      </c>
      <c r="CV129" s="162" t="s">
        <v>51</v>
      </c>
      <c r="CW129" s="137">
        <f>'бюджет округа (района)'!AY129+'бюджеты поселений'!AY129</f>
        <v>0</v>
      </c>
      <c r="CX129" s="137">
        <f>'бюджет округа (района)'!AY129</f>
        <v>0</v>
      </c>
      <c r="CY129" s="137">
        <f t="shared" si="552"/>
        <v>-15552</v>
      </c>
      <c r="CZ129" s="137">
        <f t="shared" si="598"/>
        <v>0</v>
      </c>
      <c r="DA129" s="162" t="s">
        <v>51</v>
      </c>
      <c r="DB129" s="162" t="s">
        <v>51</v>
      </c>
      <c r="DC129" s="137">
        <f>'бюджет округа (района)'!BB129+'бюджеты поселений'!BB129</f>
        <v>0</v>
      </c>
      <c r="DD129" s="137">
        <f>'бюджет округа (района)'!BB129</f>
        <v>0</v>
      </c>
      <c r="DE129" s="137">
        <f t="shared" si="554"/>
        <v>-15552</v>
      </c>
      <c r="DF129" s="137">
        <f t="shared" si="599"/>
        <v>0</v>
      </c>
      <c r="DG129" s="162" t="s">
        <v>51</v>
      </c>
      <c r="DH129" s="162" t="s">
        <v>51</v>
      </c>
      <c r="DI129" s="137">
        <f>'бюджет округа (района)'!BE129+'бюджеты поселений'!BE129</f>
        <v>0</v>
      </c>
      <c r="DJ129" s="137">
        <f>'бюджет округа (района)'!BE129</f>
        <v>0</v>
      </c>
      <c r="DK129" s="162" t="s">
        <v>51</v>
      </c>
      <c r="DL129" s="162" t="s">
        <v>51</v>
      </c>
      <c r="DM129" s="239" t="s">
        <v>51</v>
      </c>
      <c r="DN129" s="162" t="s">
        <v>51</v>
      </c>
      <c r="DO129" s="137">
        <f>'бюджет округа (района)'!BH129+'бюджеты поселений'!BH129</f>
        <v>0</v>
      </c>
      <c r="DP129" s="137">
        <f>'бюджет округа (района)'!BH129</f>
        <v>0</v>
      </c>
      <c r="DQ129" s="137">
        <f>'бюджет округа (района)'!BI129+'бюджеты поселений'!BI129</f>
        <v>0</v>
      </c>
      <c r="DR129" s="137">
        <f>'бюджет округа (района)'!BI129</f>
        <v>0</v>
      </c>
      <c r="DS129" s="137">
        <v>13231</v>
      </c>
      <c r="DT129" s="137">
        <v>5455</v>
      </c>
      <c r="DU129" s="162" t="s">
        <v>51</v>
      </c>
      <c r="DV129" s="162" t="s">
        <v>51</v>
      </c>
      <c r="DW129" s="162" t="s">
        <v>51</v>
      </c>
      <c r="DX129" s="203" t="s">
        <v>51</v>
      </c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87" customFormat="1" ht="56.25" customHeight="1" thickBot="1">
      <c r="A130" s="342" t="s">
        <v>163</v>
      </c>
      <c r="B130" s="343"/>
      <c r="C130" s="255">
        <v>5968</v>
      </c>
      <c r="D130" s="255">
        <v>5915</v>
      </c>
      <c r="E130" s="255">
        <v>1672</v>
      </c>
      <c r="F130" s="255">
        <v>1397</v>
      </c>
      <c r="G130" s="255">
        <v>773</v>
      </c>
      <c r="H130" s="255">
        <v>497</v>
      </c>
      <c r="I130" s="255">
        <f>'бюджет округа (района)'!E130+'бюджеты поселений'!E130</f>
        <v>0</v>
      </c>
      <c r="J130" s="255">
        <f>'бюджет округа (района)'!E130</f>
        <v>0</v>
      </c>
      <c r="K130" s="255">
        <f>'бюджет округа (района)'!F130+'бюджеты поселений'!F130</f>
        <v>0</v>
      </c>
      <c r="L130" s="255">
        <f>'бюджет округа (района)'!F130</f>
        <v>0</v>
      </c>
      <c r="M130" s="255">
        <f t="shared" si="574"/>
        <v>-1672</v>
      </c>
      <c r="N130" s="255">
        <f t="shared" si="575"/>
        <v>-1397</v>
      </c>
      <c r="O130" s="255">
        <f>'бюджет округа (района)'!H130+'бюджеты поселений'!H130</f>
        <v>0</v>
      </c>
      <c r="P130" s="255">
        <f>'бюджет округа (района)'!H130</f>
        <v>0</v>
      </c>
      <c r="Q130" s="255">
        <f t="shared" si="576"/>
        <v>-1672</v>
      </c>
      <c r="R130" s="255">
        <f t="shared" si="577"/>
        <v>-1397</v>
      </c>
      <c r="S130" s="255">
        <f>'бюджет округа (района)'!J130+'бюджеты поселений'!J130</f>
        <v>0</v>
      </c>
      <c r="T130" s="255">
        <f>'бюджет округа (района)'!J130</f>
        <v>0</v>
      </c>
      <c r="U130" s="255">
        <f t="shared" si="578"/>
        <v>-1672</v>
      </c>
      <c r="V130" s="255">
        <f t="shared" si="579"/>
        <v>-1397</v>
      </c>
      <c r="W130" s="255">
        <f>'бюджет округа (района)'!L130+'бюджеты поселений'!L130</f>
        <v>0</v>
      </c>
      <c r="X130" s="255">
        <f>'бюджет округа (района)'!L130</f>
        <v>0</v>
      </c>
      <c r="Y130" s="255">
        <f t="shared" si="580"/>
        <v>-1672</v>
      </c>
      <c r="Z130" s="255">
        <f t="shared" si="581"/>
        <v>-1397</v>
      </c>
      <c r="AA130" s="255">
        <f>'бюджет округа (района)'!N130+'бюджеты поселений'!N130</f>
        <v>0</v>
      </c>
      <c r="AB130" s="255">
        <f>'бюджет округа (района)'!N130</f>
        <v>0</v>
      </c>
      <c r="AC130" s="255">
        <f t="shared" si="582"/>
        <v>-1672</v>
      </c>
      <c r="AD130" s="255">
        <f t="shared" si="583"/>
        <v>-1397</v>
      </c>
      <c r="AE130" s="255">
        <f>'бюджет округа (района)'!P130+'бюджеты поселений'!P130</f>
        <v>0</v>
      </c>
      <c r="AF130" s="255">
        <f>'бюджет округа (района)'!P130</f>
        <v>0</v>
      </c>
      <c r="AG130" s="255">
        <f t="shared" si="584"/>
        <v>-1672</v>
      </c>
      <c r="AH130" s="255">
        <f t="shared" si="585"/>
        <v>-1397</v>
      </c>
      <c r="AI130" s="255">
        <f>'бюджет округа (района)'!R130+'бюджеты поселений'!R130</f>
        <v>0</v>
      </c>
      <c r="AJ130" s="255">
        <f>'бюджет округа (района)'!R130</f>
        <v>0</v>
      </c>
      <c r="AK130" s="255">
        <f t="shared" si="586"/>
        <v>-1672</v>
      </c>
      <c r="AL130" s="255">
        <f t="shared" si="587"/>
        <v>-1397</v>
      </c>
      <c r="AM130" s="255">
        <f>'бюджет округа (района)'!T130+'бюджеты поселений'!T130</f>
        <v>0</v>
      </c>
      <c r="AN130" s="255">
        <f>'бюджет округа (района)'!T130</f>
        <v>0</v>
      </c>
      <c r="AO130" s="255">
        <f t="shared" si="588"/>
        <v>-1672</v>
      </c>
      <c r="AP130" s="255">
        <f t="shared" si="589"/>
        <v>-1397</v>
      </c>
      <c r="AQ130" s="255">
        <f>'бюджет округа (района)'!V130+'бюджеты поселений'!V130</f>
        <v>0</v>
      </c>
      <c r="AR130" s="255">
        <f>'бюджет округа (района)'!V130</f>
        <v>0</v>
      </c>
      <c r="AS130" s="255">
        <f t="shared" si="590"/>
        <v>-1672</v>
      </c>
      <c r="AT130" s="255">
        <f t="shared" si="591"/>
        <v>-1397</v>
      </c>
      <c r="AU130" s="255">
        <f>'бюджет округа (района)'!X130+'бюджеты поселений'!X130</f>
        <v>0</v>
      </c>
      <c r="AV130" s="255">
        <f>'бюджет округа (района)'!X130</f>
        <v>0</v>
      </c>
      <c r="AW130" s="255">
        <v>1805</v>
      </c>
      <c r="AX130" s="255">
        <v>1629</v>
      </c>
      <c r="AY130" s="255">
        <f>'бюджет округа (района)'!Z130+'бюджеты поселений'!Z130</f>
        <v>0</v>
      </c>
      <c r="AZ130" s="255">
        <f>'бюджет округа (района)'!Z130</f>
        <v>0</v>
      </c>
      <c r="BA130" s="255">
        <v>1131</v>
      </c>
      <c r="BB130" s="255">
        <v>900</v>
      </c>
      <c r="BC130" s="256" t="s">
        <v>51</v>
      </c>
      <c r="BD130" s="256" t="s">
        <v>51</v>
      </c>
      <c r="BE130" s="255">
        <f>'бюджет округа (района)'!AC130+'бюджеты поселений'!AC130</f>
        <v>0</v>
      </c>
      <c r="BF130" s="255">
        <f>'бюджет округа (района)'!AC130</f>
        <v>0</v>
      </c>
      <c r="BG130" s="255">
        <f>'бюджет округа (района)'!AD130+'бюджеты поселений'!AD130</f>
        <v>0</v>
      </c>
      <c r="BH130" s="255">
        <f>'бюджет округа (района)'!AD130</f>
        <v>0</v>
      </c>
      <c r="BI130" s="255">
        <f t="shared" si="538"/>
        <v>-773</v>
      </c>
      <c r="BJ130" s="255">
        <f t="shared" si="539"/>
        <v>-497</v>
      </c>
      <c r="BK130" s="256" t="s">
        <v>51</v>
      </c>
      <c r="BL130" s="256" t="s">
        <v>51</v>
      </c>
      <c r="BM130" s="255">
        <f>'бюджет округа (района)'!AG130+'бюджеты поселений'!AG130</f>
        <v>0</v>
      </c>
      <c r="BN130" s="255">
        <f>'бюджет округа (района)'!AG130</f>
        <v>0</v>
      </c>
      <c r="BO130" s="255">
        <f t="shared" si="540"/>
        <v>-773</v>
      </c>
      <c r="BP130" s="255">
        <f t="shared" si="592"/>
        <v>-497</v>
      </c>
      <c r="BQ130" s="256" t="s">
        <v>51</v>
      </c>
      <c r="BR130" s="256" t="s">
        <v>51</v>
      </c>
      <c r="BS130" s="255">
        <f>'бюджет округа (района)'!AJ130+'бюджеты поселений'!AJ130</f>
        <v>0</v>
      </c>
      <c r="BT130" s="255">
        <f>'бюджет округа (района)'!AJ130</f>
        <v>0</v>
      </c>
      <c r="BU130" s="255">
        <f t="shared" si="542"/>
        <v>-773</v>
      </c>
      <c r="BV130" s="255">
        <f t="shared" si="593"/>
        <v>-497</v>
      </c>
      <c r="BW130" s="256" t="s">
        <v>51</v>
      </c>
      <c r="BX130" s="256" t="s">
        <v>51</v>
      </c>
      <c r="BY130" s="255">
        <f>'бюджет округа (района)'!AM130+'бюджеты поселений'!AM130</f>
        <v>0</v>
      </c>
      <c r="BZ130" s="255">
        <f>'бюджет округа (района)'!AM130</f>
        <v>0</v>
      </c>
      <c r="CA130" s="255">
        <f t="shared" si="544"/>
        <v>-773</v>
      </c>
      <c r="CB130" s="255">
        <f t="shared" si="594"/>
        <v>-497</v>
      </c>
      <c r="CC130" s="256" t="s">
        <v>51</v>
      </c>
      <c r="CD130" s="256" t="s">
        <v>51</v>
      </c>
      <c r="CE130" s="255">
        <f>'бюджет округа (района)'!AP130+'бюджеты поселений'!AP130</f>
        <v>0</v>
      </c>
      <c r="CF130" s="255">
        <f>'бюджет округа (района)'!AP130</f>
        <v>0</v>
      </c>
      <c r="CG130" s="255">
        <f t="shared" si="546"/>
        <v>-773</v>
      </c>
      <c r="CH130" s="255">
        <f t="shared" si="595"/>
        <v>-497</v>
      </c>
      <c r="CI130" s="256" t="s">
        <v>51</v>
      </c>
      <c r="CJ130" s="256" t="s">
        <v>51</v>
      </c>
      <c r="CK130" s="255">
        <f>'бюджет округа (района)'!AS130+'бюджеты поселений'!AS130</f>
        <v>0</v>
      </c>
      <c r="CL130" s="255">
        <f>'бюджет округа (района)'!AS130</f>
        <v>0</v>
      </c>
      <c r="CM130" s="255">
        <f t="shared" si="548"/>
        <v>-773</v>
      </c>
      <c r="CN130" s="255">
        <f t="shared" si="596"/>
        <v>-497</v>
      </c>
      <c r="CO130" s="256" t="s">
        <v>51</v>
      </c>
      <c r="CP130" s="256" t="s">
        <v>51</v>
      </c>
      <c r="CQ130" s="255">
        <f>'бюджет округа (района)'!AV130+'бюджеты поселений'!AV130</f>
        <v>0</v>
      </c>
      <c r="CR130" s="255">
        <f>'бюджет округа (района)'!AV130</f>
        <v>0</v>
      </c>
      <c r="CS130" s="255">
        <f t="shared" si="550"/>
        <v>-773</v>
      </c>
      <c r="CT130" s="255">
        <f t="shared" si="597"/>
        <v>-497</v>
      </c>
      <c r="CU130" s="256" t="s">
        <v>51</v>
      </c>
      <c r="CV130" s="256" t="s">
        <v>51</v>
      </c>
      <c r="CW130" s="255">
        <f>'бюджет округа (района)'!AY130+'бюджеты поселений'!AY130</f>
        <v>0</v>
      </c>
      <c r="CX130" s="255">
        <f>'бюджет округа (района)'!AY130</f>
        <v>0</v>
      </c>
      <c r="CY130" s="255">
        <f t="shared" si="552"/>
        <v>-773</v>
      </c>
      <c r="CZ130" s="255">
        <f t="shared" si="598"/>
        <v>-497</v>
      </c>
      <c r="DA130" s="256" t="s">
        <v>51</v>
      </c>
      <c r="DB130" s="256" t="s">
        <v>51</v>
      </c>
      <c r="DC130" s="255">
        <f>'бюджет округа (района)'!BB130+'бюджеты поселений'!BB130</f>
        <v>0</v>
      </c>
      <c r="DD130" s="255">
        <f>'бюджет округа (района)'!BB130</f>
        <v>0</v>
      </c>
      <c r="DE130" s="255">
        <f t="shared" si="554"/>
        <v>-773</v>
      </c>
      <c r="DF130" s="255">
        <f t="shared" si="599"/>
        <v>-497</v>
      </c>
      <c r="DG130" s="256" t="s">
        <v>51</v>
      </c>
      <c r="DH130" s="256" t="s">
        <v>51</v>
      </c>
      <c r="DI130" s="255">
        <f>'бюджет округа (района)'!BE130+'бюджеты поселений'!BE130</f>
        <v>0</v>
      </c>
      <c r="DJ130" s="255">
        <f>'бюджет округа (района)'!BE130</f>
        <v>0</v>
      </c>
      <c r="DK130" s="256" t="s">
        <v>51</v>
      </c>
      <c r="DL130" s="256" t="s">
        <v>51</v>
      </c>
      <c r="DM130" s="257" t="s">
        <v>51</v>
      </c>
      <c r="DN130" s="256" t="s">
        <v>51</v>
      </c>
      <c r="DO130" s="255">
        <f>'бюджет округа (района)'!BH130+'бюджеты поселений'!BH130</f>
        <v>0</v>
      </c>
      <c r="DP130" s="255">
        <f>'бюджет округа (района)'!BH130</f>
        <v>0</v>
      </c>
      <c r="DQ130" s="255">
        <f>'бюджет округа (района)'!BI130+'бюджеты поселений'!BI130</f>
        <v>0</v>
      </c>
      <c r="DR130" s="255">
        <f>'бюджет округа (района)'!BI130</f>
        <v>0</v>
      </c>
      <c r="DS130" s="255">
        <v>1131</v>
      </c>
      <c r="DT130" s="255">
        <v>900</v>
      </c>
      <c r="DU130" s="256" t="s">
        <v>51</v>
      </c>
      <c r="DV130" s="256" t="s">
        <v>51</v>
      </c>
      <c r="DW130" s="256" t="s">
        <v>51</v>
      </c>
      <c r="DX130" s="258" t="s">
        <v>51</v>
      </c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  <c r="GY130" s="88"/>
      <c r="GZ130" s="88"/>
      <c r="HA130" s="88"/>
      <c r="HB130" s="88"/>
      <c r="HC130" s="88"/>
      <c r="HD130" s="88"/>
      <c r="HE130" s="88"/>
      <c r="HF130" s="88"/>
      <c r="HG130" s="88"/>
      <c r="HH130" s="88"/>
      <c r="HI130" s="88"/>
      <c r="HJ130" s="88"/>
      <c r="HK130" s="88"/>
      <c r="HL130" s="88"/>
      <c r="HM130" s="88"/>
      <c r="HN130" s="88"/>
      <c r="HO130" s="88"/>
      <c r="HP130" s="88"/>
      <c r="HQ130" s="88"/>
      <c r="HR130" s="88"/>
      <c r="HS130" s="88"/>
      <c r="HT130" s="88"/>
      <c r="HU130" s="88"/>
      <c r="HV130" s="88"/>
      <c r="HW130" s="88"/>
      <c r="HX130" s="88"/>
      <c r="HY130" s="88"/>
      <c r="HZ130" s="88"/>
      <c r="IA130" s="88"/>
      <c r="IB130" s="88"/>
      <c r="IC130" s="88"/>
      <c r="ID130" s="88"/>
      <c r="IE130" s="88"/>
      <c r="IF130" s="88"/>
      <c r="IG130" s="88"/>
      <c r="IH130" s="88"/>
      <c r="II130" s="88"/>
      <c r="IJ130" s="88"/>
      <c r="IK130" s="88"/>
      <c r="IL130" s="88"/>
      <c r="IM130" s="88"/>
      <c r="IN130" s="88"/>
      <c r="IO130" s="88"/>
      <c r="IP130" s="88"/>
      <c r="IQ130" s="88"/>
      <c r="IR130" s="88"/>
      <c r="IS130" s="88"/>
      <c r="IT130" s="88"/>
      <c r="IU130" s="88"/>
      <c r="IV130" s="88"/>
      <c r="IW130" s="88"/>
      <c r="IX130" s="88"/>
      <c r="IY130" s="88"/>
      <c r="IZ130" s="88"/>
      <c r="JA130" s="88"/>
      <c r="JB130" s="88"/>
      <c r="JC130" s="88"/>
      <c r="JD130" s="88"/>
      <c r="JE130" s="88"/>
      <c r="JF130" s="88"/>
      <c r="JG130" s="88"/>
      <c r="JH130" s="88"/>
    </row>
    <row r="131" spans="1:268" s="66" customFormat="1" ht="9" customHeight="1">
      <c r="A131" s="89"/>
      <c r="B131" s="89"/>
      <c r="C131" s="89"/>
      <c r="D131" s="89"/>
      <c r="E131" s="89"/>
      <c r="F131" s="89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 ht="6" customHeight="1">
      <c r="A132" s="89"/>
      <c r="B132" s="89"/>
      <c r="C132" s="89"/>
      <c r="D132" s="89"/>
      <c r="E132" s="89"/>
      <c r="F132" s="89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 ht="40.5">
      <c r="A133" s="208" t="s">
        <v>180</v>
      </c>
      <c r="B133" s="89"/>
      <c r="C133" s="89"/>
      <c r="D133" s="89"/>
      <c r="E133" s="89"/>
      <c r="F133" s="89"/>
      <c r="G133" s="210" t="s">
        <v>243</v>
      </c>
      <c r="H133" s="209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 ht="20.25">
      <c r="A134" s="207" t="s">
        <v>255</v>
      </c>
      <c r="B134" s="89"/>
      <c r="C134" s="89"/>
      <c r="D134" s="89"/>
      <c r="E134" s="89"/>
      <c r="F134" s="89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89"/>
      <c r="F135" s="89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89"/>
      <c r="F136" s="89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89"/>
      <c r="F137" s="89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89"/>
      <c r="F138" s="89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89"/>
      <c r="F139" s="89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89"/>
      <c r="F140" s="89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89"/>
      <c r="F141" s="89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89"/>
      <c r="F142" s="89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89"/>
      <c r="F143" s="89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89"/>
      <c r="F144" s="89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89"/>
      <c r="F145" s="89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89"/>
      <c r="F146" s="89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89"/>
      <c r="F147" s="89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89"/>
      <c r="F148" s="89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89"/>
      <c r="F149" s="89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89"/>
      <c r="F150" s="89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89"/>
      <c r="F151" s="89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89"/>
      <c r="F152" s="89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89"/>
      <c r="F153" s="89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89"/>
      <c r="F154" s="89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89"/>
      <c r="F155" s="89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89"/>
      <c r="F156" s="89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89"/>
      <c r="F157" s="89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89"/>
      <c r="F158" s="89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89"/>
      <c r="F159" s="89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89"/>
      <c r="F160" s="89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89"/>
      <c r="F161" s="89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89"/>
      <c r="F162" s="89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89"/>
      <c r="F163" s="89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89"/>
      <c r="F164" s="89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89"/>
      <c r="F165" s="89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89"/>
      <c r="F166" s="89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89"/>
      <c r="F167" s="89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89"/>
      <c r="F168" s="89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89"/>
      <c r="F169" s="89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89"/>
      <c r="F170" s="89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89"/>
      <c r="F171" s="89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89"/>
      <c r="F172" s="89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89"/>
      <c r="F173" s="89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89"/>
      <c r="F174" s="89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5"/>
      <c r="F175" s="45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5"/>
      <c r="F176" s="45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5"/>
      <c r="F177" s="45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5"/>
      <c r="F178" s="45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5"/>
      <c r="F179" s="45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5"/>
      <c r="F180" s="45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5"/>
      <c r="F181" s="45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5"/>
      <c r="F182" s="45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5"/>
      <c r="F183" s="45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5"/>
      <c r="F184" s="45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5"/>
      <c r="F185" s="45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5"/>
      <c r="F186" s="45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5"/>
      <c r="F187" s="45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5"/>
      <c r="F188" s="45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5"/>
      <c r="F189" s="45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5"/>
      <c r="F190" s="45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5"/>
      <c r="F191" s="45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5"/>
      <c r="F192" s="45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5"/>
      <c r="F193" s="45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5"/>
      <c r="F194" s="45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5"/>
      <c r="F195" s="45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5"/>
      <c r="F196" s="45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5"/>
      <c r="F197" s="45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5"/>
      <c r="F198" s="45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5"/>
      <c r="F199" s="45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5"/>
      <c r="F200" s="45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5"/>
      <c r="F201" s="45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5"/>
      <c r="F202" s="45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5"/>
      <c r="F203" s="45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5"/>
      <c r="F204" s="45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5"/>
      <c r="F205" s="45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5"/>
      <c r="F206" s="45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5"/>
      <c r="F207" s="45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5"/>
      <c r="F208" s="45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5"/>
      <c r="F209" s="45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5"/>
      <c r="F210" s="45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5"/>
      <c r="F211" s="45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5"/>
      <c r="F212" s="45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5"/>
      <c r="F213" s="45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5"/>
      <c r="F214" s="45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5"/>
      <c r="F215" s="45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5"/>
      <c r="F216" s="45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5"/>
      <c r="F217" s="45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5"/>
      <c r="F218" s="45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5"/>
      <c r="F219" s="45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5"/>
      <c r="F220" s="45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5"/>
      <c r="F221" s="45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5"/>
      <c r="F222" s="45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5"/>
      <c r="F223" s="45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5"/>
      <c r="F224" s="45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5"/>
      <c r="F225" s="45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5"/>
      <c r="F226" s="45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5"/>
      <c r="F227" s="45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5"/>
      <c r="F228" s="45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5"/>
      <c r="F229" s="45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5"/>
      <c r="F230" s="45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5"/>
      <c r="F231" s="45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5"/>
      <c r="F232" s="45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5"/>
      <c r="F233" s="45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5"/>
      <c r="F234" s="45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5"/>
      <c r="F235" s="45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5"/>
      <c r="F236" s="45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5"/>
      <c r="F237" s="45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5"/>
      <c r="F238" s="45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5"/>
      <c r="F239" s="45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5"/>
      <c r="F240" s="45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5"/>
      <c r="F241" s="45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5"/>
      <c r="F242" s="45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5"/>
      <c r="F243" s="45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5"/>
      <c r="F244" s="45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5"/>
      <c r="F245" s="45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5"/>
      <c r="F246" s="45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5"/>
      <c r="F247" s="45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5"/>
      <c r="F248" s="45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5"/>
      <c r="F249" s="45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5"/>
      <c r="F250" s="45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5"/>
      <c r="F251" s="45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5"/>
      <c r="F252" s="45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5"/>
      <c r="F253" s="45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5"/>
      <c r="F254" s="45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5"/>
      <c r="F255" s="45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5"/>
      <c r="F256" s="45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5"/>
      <c r="F257" s="45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5"/>
      <c r="F258" s="45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5"/>
      <c r="F259" s="45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5"/>
      <c r="F260" s="45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5"/>
      <c r="F261" s="45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5"/>
      <c r="F262" s="45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5"/>
      <c r="F263" s="45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5"/>
      <c r="F264" s="45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5"/>
      <c r="F265" s="45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5"/>
      <c r="F266" s="45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5"/>
      <c r="F267" s="45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5"/>
      <c r="F268" s="45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5"/>
      <c r="F269" s="45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5"/>
      <c r="F270" s="45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5"/>
      <c r="F271" s="45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5"/>
      <c r="F272" s="45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5"/>
      <c r="F273" s="45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5"/>
      <c r="F274" s="45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5"/>
      <c r="F275" s="45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5"/>
      <c r="F276" s="45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5"/>
      <c r="F277" s="45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5"/>
      <c r="F278" s="45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5"/>
      <c r="F279" s="45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5"/>
      <c r="F280" s="45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5"/>
      <c r="F281" s="45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5"/>
      <c r="F282" s="45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5"/>
      <c r="F283" s="45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8"/>
      <c r="F284" s="48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DX284" s="1"/>
    </row>
    <row r="285" spans="1:268" s="2" customFormat="1">
      <c r="A285" s="48"/>
      <c r="B285" s="48"/>
      <c r="C285" s="48"/>
      <c r="D285" s="48"/>
      <c r="E285" s="48"/>
      <c r="F285" s="48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DX285" s="1"/>
    </row>
    <row r="286" spans="1:268" s="2" customFormat="1">
      <c r="A286" s="48"/>
      <c r="B286" s="48"/>
      <c r="C286" s="48"/>
      <c r="D286" s="48"/>
      <c r="E286" s="48"/>
      <c r="F286" s="48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DX286" s="1"/>
    </row>
    <row r="287" spans="1:268" s="2" customFormat="1">
      <c r="A287" s="48"/>
      <c r="B287" s="48"/>
      <c r="C287" s="48"/>
      <c r="D287" s="48"/>
      <c r="E287" s="48"/>
      <c r="F287" s="48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DX287" s="1"/>
    </row>
    <row r="288" spans="1:268" s="2" customFormat="1">
      <c r="A288" s="48"/>
      <c r="B288" s="48"/>
      <c r="C288" s="48"/>
      <c r="D288" s="48"/>
      <c r="E288" s="48"/>
      <c r="F288" s="48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DX288" s="1"/>
    </row>
    <row r="289" spans="1:128" s="2" customFormat="1">
      <c r="A289" s="48"/>
      <c r="B289" s="48"/>
      <c r="C289" s="48"/>
      <c r="D289" s="48"/>
      <c r="E289" s="48"/>
      <c r="F289" s="48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DX289" s="1"/>
    </row>
    <row r="290" spans="1:128" s="2" customFormat="1">
      <c r="A290" s="48"/>
      <c r="B290" s="48"/>
      <c r="C290" s="48"/>
      <c r="D290" s="48"/>
      <c r="E290" s="48"/>
      <c r="F290" s="48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DX290" s="1"/>
    </row>
    <row r="291" spans="1:128" s="2" customFormat="1">
      <c r="A291" s="48"/>
      <c r="B291" s="48"/>
      <c r="C291" s="48"/>
      <c r="D291" s="48"/>
      <c r="E291" s="48"/>
      <c r="F291" s="48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DX291" s="1"/>
    </row>
    <row r="292" spans="1:128" s="2" customFormat="1">
      <c r="A292" s="48"/>
      <c r="B292" s="48"/>
      <c r="C292" s="48"/>
      <c r="D292" s="48"/>
      <c r="E292" s="48"/>
      <c r="F292" s="48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DX292" s="1"/>
    </row>
    <row r="293" spans="1:128" s="2" customFormat="1">
      <c r="A293" s="48"/>
      <c r="B293" s="48"/>
      <c r="C293" s="48"/>
      <c r="D293" s="48"/>
      <c r="E293" s="48"/>
      <c r="F293" s="48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DX293" s="1"/>
    </row>
    <row r="294" spans="1:128" s="2" customFormat="1">
      <c r="A294" s="48"/>
      <c r="B294" s="48"/>
      <c r="C294" s="48"/>
      <c r="D294" s="48"/>
      <c r="E294" s="48"/>
      <c r="F294" s="48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DX294" s="1"/>
    </row>
    <row r="295" spans="1:128" s="2" customFormat="1">
      <c r="A295" s="48"/>
      <c r="B295" s="48"/>
      <c r="C295" s="48"/>
      <c r="D295" s="48"/>
      <c r="E295" s="48"/>
      <c r="F295" s="48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DX295" s="1"/>
    </row>
    <row r="296" spans="1:128" s="2" customFormat="1">
      <c r="A296" s="48"/>
      <c r="B296" s="48"/>
      <c r="C296" s="48"/>
      <c r="D296" s="48"/>
      <c r="E296" s="48"/>
      <c r="F296" s="48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DX296" s="1"/>
    </row>
    <row r="297" spans="1:128" s="2" customFormat="1">
      <c r="A297" s="48"/>
      <c r="B297" s="48"/>
      <c r="C297" s="48"/>
      <c r="D297" s="48"/>
      <c r="E297" s="48"/>
      <c r="F297" s="48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DX297" s="1"/>
    </row>
    <row r="298" spans="1:128" s="2" customFormat="1">
      <c r="A298" s="48"/>
      <c r="B298" s="48"/>
      <c r="C298" s="48"/>
      <c r="D298" s="48"/>
      <c r="E298" s="48"/>
      <c r="F298" s="48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DX298" s="1"/>
    </row>
    <row r="299" spans="1:128" s="2" customFormat="1">
      <c r="A299" s="48"/>
      <c r="B299" s="48"/>
      <c r="C299" s="48"/>
      <c r="D299" s="48"/>
      <c r="E299" s="48"/>
      <c r="F299" s="48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DX299" s="1"/>
    </row>
    <row r="300" spans="1:128" s="2" customFormat="1">
      <c r="A300" s="48"/>
      <c r="B300" s="48"/>
      <c r="C300" s="48"/>
      <c r="D300" s="48"/>
      <c r="E300" s="48"/>
      <c r="F300" s="48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DX300" s="1"/>
    </row>
    <row r="301" spans="1:128" s="2" customFormat="1">
      <c r="A301" s="48"/>
      <c r="B301" s="48"/>
      <c r="C301" s="48"/>
      <c r="D301" s="48"/>
      <c r="E301" s="48"/>
      <c r="F301" s="48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DX301" s="1"/>
    </row>
    <row r="302" spans="1:128" s="2" customFormat="1">
      <c r="A302" s="48"/>
      <c r="B302" s="48"/>
      <c r="C302" s="48"/>
      <c r="D302" s="48"/>
      <c r="E302" s="48"/>
      <c r="F302" s="48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DX302" s="1"/>
    </row>
    <row r="303" spans="1:128" s="2" customFormat="1">
      <c r="A303" s="48"/>
      <c r="B303" s="48"/>
      <c r="C303" s="48"/>
      <c r="D303" s="48"/>
      <c r="E303" s="48"/>
      <c r="F303" s="48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DX303" s="1"/>
    </row>
    <row r="304" spans="1:128" s="2" customFormat="1">
      <c r="A304" s="48"/>
      <c r="B304" s="48"/>
      <c r="C304" s="48"/>
      <c r="D304" s="48"/>
      <c r="E304" s="48"/>
      <c r="F304" s="48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DX304" s="1"/>
    </row>
    <row r="305" spans="1:128" s="2" customFormat="1">
      <c r="A305" s="48"/>
      <c r="B305" s="48"/>
      <c r="C305" s="48"/>
      <c r="D305" s="48"/>
      <c r="E305" s="48"/>
      <c r="F305" s="48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DX305" s="1"/>
    </row>
    <row r="306" spans="1:128" s="2" customFormat="1">
      <c r="A306" s="48"/>
      <c r="B306" s="48"/>
      <c r="C306" s="48"/>
      <c r="D306" s="48"/>
      <c r="E306" s="48"/>
      <c r="F306" s="48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DX306" s="1"/>
    </row>
    <row r="307" spans="1:128" s="2" customFormat="1">
      <c r="A307" s="48"/>
      <c r="B307" s="48"/>
      <c r="C307" s="48"/>
      <c r="D307" s="48"/>
      <c r="E307" s="48"/>
      <c r="F307" s="48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DX307" s="1"/>
    </row>
    <row r="308" spans="1:128" s="2" customFormat="1">
      <c r="A308" s="48"/>
      <c r="B308" s="48"/>
      <c r="C308" s="48"/>
      <c r="D308" s="48"/>
      <c r="E308" s="48"/>
      <c r="F308" s="48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DX308" s="1"/>
    </row>
    <row r="309" spans="1:128" s="2" customFormat="1">
      <c r="A309" s="48"/>
      <c r="B309" s="48"/>
      <c r="C309" s="48"/>
      <c r="D309" s="48"/>
      <c r="E309" s="48"/>
      <c r="F309" s="48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DX309" s="1"/>
    </row>
    <row r="310" spans="1:128" s="2" customFormat="1">
      <c r="A310" s="48"/>
      <c r="B310" s="48"/>
      <c r="C310" s="48"/>
      <c r="D310" s="48"/>
      <c r="E310" s="48"/>
      <c r="F310" s="48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DX310" s="1"/>
    </row>
    <row r="311" spans="1:128" s="2" customFormat="1">
      <c r="A311" s="48"/>
      <c r="B311" s="48"/>
      <c r="C311" s="48"/>
      <c r="D311" s="48"/>
      <c r="E311" s="48"/>
      <c r="F311" s="48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DX311" s="1"/>
    </row>
    <row r="312" spans="1:128" s="2" customFormat="1">
      <c r="A312" s="48"/>
      <c r="B312" s="48"/>
      <c r="C312" s="48"/>
      <c r="D312" s="48"/>
      <c r="E312" s="48"/>
      <c r="F312" s="48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DX312" s="1"/>
    </row>
    <row r="313" spans="1:128" s="2" customFormat="1">
      <c r="A313" s="48"/>
      <c r="B313" s="48"/>
      <c r="C313" s="48"/>
      <c r="D313" s="48"/>
      <c r="E313" s="48"/>
      <c r="F313" s="48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DX313" s="1"/>
    </row>
    <row r="314" spans="1:128" s="2" customFormat="1">
      <c r="A314" s="48"/>
      <c r="B314" s="48"/>
      <c r="C314" s="48"/>
      <c r="D314" s="48"/>
      <c r="E314" s="48"/>
      <c r="F314" s="48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DX314" s="1"/>
    </row>
    <row r="315" spans="1:128" s="2" customFormat="1">
      <c r="A315" s="48"/>
      <c r="B315" s="48"/>
      <c r="C315" s="48"/>
      <c r="D315" s="48"/>
      <c r="E315" s="48"/>
      <c r="F315" s="48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DX315" s="1"/>
    </row>
    <row r="316" spans="1:128" s="2" customFormat="1">
      <c r="A316" s="48"/>
      <c r="B316" s="48"/>
      <c r="C316" s="48"/>
      <c r="D316" s="48"/>
      <c r="E316" s="48"/>
      <c r="F316" s="48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DX316" s="1"/>
    </row>
    <row r="317" spans="1:128" s="2" customFormat="1">
      <c r="A317" s="48"/>
      <c r="B317" s="48"/>
      <c r="C317" s="48"/>
      <c r="D317" s="48"/>
      <c r="E317" s="48"/>
      <c r="F317" s="48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DX317" s="1"/>
    </row>
    <row r="318" spans="1:128" s="2" customFormat="1">
      <c r="A318" s="48"/>
      <c r="B318" s="48"/>
      <c r="C318" s="48"/>
      <c r="D318" s="48"/>
      <c r="E318" s="48"/>
      <c r="F318" s="48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DX318" s="1"/>
    </row>
    <row r="319" spans="1:128" s="2" customFormat="1">
      <c r="A319" s="48"/>
      <c r="B319" s="48"/>
      <c r="C319" s="48"/>
      <c r="D319" s="48"/>
      <c r="E319" s="48"/>
      <c r="F319" s="48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DX319" s="1"/>
    </row>
    <row r="320" spans="1:128" s="2" customFormat="1">
      <c r="A320" s="48"/>
      <c r="B320" s="48"/>
      <c r="C320" s="48"/>
      <c r="D320" s="48"/>
      <c r="E320" s="48"/>
      <c r="F320" s="48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DX320" s="1"/>
    </row>
    <row r="321" spans="1:128" s="2" customFormat="1">
      <c r="A321" s="48"/>
      <c r="B321" s="48"/>
      <c r="C321" s="48"/>
      <c r="D321" s="48"/>
      <c r="E321" s="48"/>
      <c r="F321" s="48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DX321" s="1"/>
    </row>
    <row r="322" spans="1:128" s="2" customFormat="1">
      <c r="A322" s="48"/>
      <c r="B322" s="48"/>
      <c r="C322" s="48"/>
      <c r="D322" s="48"/>
      <c r="E322" s="48"/>
      <c r="F322" s="48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DX322" s="1"/>
    </row>
    <row r="323" spans="1:128" s="2" customFormat="1">
      <c r="A323" s="48"/>
      <c r="B323" s="48"/>
      <c r="C323" s="48"/>
      <c r="D323" s="48"/>
      <c r="E323" s="48"/>
      <c r="F323" s="48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DX323" s="1"/>
    </row>
    <row r="324" spans="1:128" s="2" customFormat="1">
      <c r="A324" s="48"/>
      <c r="B324" s="48"/>
      <c r="C324" s="48"/>
      <c r="D324" s="48"/>
      <c r="E324" s="48"/>
      <c r="F324" s="48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DX324" s="1"/>
    </row>
  </sheetData>
  <sheetProtection formatColumns="0" formatRows="0"/>
  <mergeCells count="233">
    <mergeCell ref="A44:B44"/>
    <mergeCell ref="A46:B46"/>
    <mergeCell ref="A12:B12"/>
    <mergeCell ref="A13:B13"/>
    <mergeCell ref="A16:B16"/>
    <mergeCell ref="E3:DT3"/>
    <mergeCell ref="E4:DT4"/>
    <mergeCell ref="DU2:DX5"/>
    <mergeCell ref="DM8:DN8"/>
    <mergeCell ref="CU8:CV8"/>
    <mergeCell ref="DA8:DB8"/>
    <mergeCell ref="DG8:DH8"/>
    <mergeCell ref="CC8:CD8"/>
    <mergeCell ref="CI8:CJ8"/>
    <mergeCell ref="CO8:CP8"/>
    <mergeCell ref="CY8:CZ8"/>
    <mergeCell ref="DC8:DD8"/>
    <mergeCell ref="DE8:DF8"/>
    <mergeCell ref="DI8:DJ8"/>
    <mergeCell ref="CQ8:CR8"/>
    <mergeCell ref="BS8:BT8"/>
    <mergeCell ref="BU8:BV8"/>
    <mergeCell ref="BY8:BZ8"/>
    <mergeCell ref="CA8:CB8"/>
    <mergeCell ref="A1:T1"/>
    <mergeCell ref="E6:F6"/>
    <mergeCell ref="G6:AZ6"/>
    <mergeCell ref="E7:F8"/>
    <mergeCell ref="G7:H8"/>
    <mergeCell ref="I7:AZ7"/>
    <mergeCell ref="BA7:BB8"/>
    <mergeCell ref="BI8:BJ8"/>
    <mergeCell ref="BO8:BP8"/>
    <mergeCell ref="O8:P8"/>
    <mergeCell ref="Q8:R8"/>
    <mergeCell ref="AY8:AZ8"/>
    <mergeCell ref="BE8:BF8"/>
    <mergeCell ref="BG8:BH8"/>
    <mergeCell ref="M8:N8"/>
    <mergeCell ref="U8:V8"/>
    <mergeCell ref="AC8:AD8"/>
    <mergeCell ref="AG8:AH8"/>
    <mergeCell ref="AO8:AP8"/>
    <mergeCell ref="AS8:AT8"/>
    <mergeCell ref="AW8:AX8"/>
    <mergeCell ref="BA6:DX6"/>
    <mergeCell ref="DU1:DX1"/>
    <mergeCell ref="BM8:BN8"/>
    <mergeCell ref="BK113:BL113"/>
    <mergeCell ref="AM113:AN113"/>
    <mergeCell ref="AQ113:AR113"/>
    <mergeCell ref="AU113:AV113"/>
    <mergeCell ref="W113:X113"/>
    <mergeCell ref="AY113:AZ113"/>
    <mergeCell ref="BA113:BB113"/>
    <mergeCell ref="BC113:BD113"/>
    <mergeCell ref="BI113:BJ113"/>
    <mergeCell ref="AO113:AP113"/>
    <mergeCell ref="AS113:AT113"/>
    <mergeCell ref="AW113:AX113"/>
    <mergeCell ref="AA113:AB113"/>
    <mergeCell ref="AE113:AF113"/>
    <mergeCell ref="AI113:AJ113"/>
    <mergeCell ref="CS8:CT8"/>
    <mergeCell ref="BM113:BN113"/>
    <mergeCell ref="DW113:DX113"/>
    <mergeCell ref="DU7:DV8"/>
    <mergeCell ref="DU113:DV113"/>
    <mergeCell ref="DQ8:DR8"/>
    <mergeCell ref="CW8:CX8"/>
    <mergeCell ref="DS113:DT113"/>
    <mergeCell ref="BO113:BP113"/>
    <mergeCell ref="BS113:BT113"/>
    <mergeCell ref="BY113:BZ113"/>
    <mergeCell ref="CE113:CF113"/>
    <mergeCell ref="CK113:CL113"/>
    <mergeCell ref="CQ113:CR113"/>
    <mergeCell ref="CW113:CX113"/>
    <mergeCell ref="DC113:DD113"/>
    <mergeCell ref="BQ113:BR113"/>
    <mergeCell ref="BW113:BX113"/>
    <mergeCell ref="DM113:DN113"/>
    <mergeCell ref="CU113:CV113"/>
    <mergeCell ref="DQ113:DR113"/>
    <mergeCell ref="BU113:BV113"/>
    <mergeCell ref="CA113:CB113"/>
    <mergeCell ref="DI113:DJ113"/>
    <mergeCell ref="CE8:CF8"/>
    <mergeCell ref="CG8:CH8"/>
    <mergeCell ref="BW8:BX8"/>
    <mergeCell ref="AQ8:AR8"/>
    <mergeCell ref="AU8:AV8"/>
    <mergeCell ref="DS7:DT8"/>
    <mergeCell ref="I8:J8"/>
    <mergeCell ref="K8:L8"/>
    <mergeCell ref="S8:T8"/>
    <mergeCell ref="W8:X8"/>
    <mergeCell ref="AA8:AB8"/>
    <mergeCell ref="AE8:AF8"/>
    <mergeCell ref="AI8:AJ8"/>
    <mergeCell ref="AM8:AN8"/>
    <mergeCell ref="AK8:AL8"/>
    <mergeCell ref="BC7:BD8"/>
    <mergeCell ref="BE7:DR7"/>
    <mergeCell ref="DK8:DL8"/>
    <mergeCell ref="DO8:DP8"/>
    <mergeCell ref="BK8:BL8"/>
    <mergeCell ref="Y8:Z8"/>
    <mergeCell ref="BQ8:BR8"/>
    <mergeCell ref="CK8:CL8"/>
    <mergeCell ref="CM8:CN8"/>
    <mergeCell ref="DW7:DX8"/>
    <mergeCell ref="DO113:DP113"/>
    <mergeCell ref="A20:B20"/>
    <mergeCell ref="A23:B23"/>
    <mergeCell ref="A24:B24"/>
    <mergeCell ref="A25:B25"/>
    <mergeCell ref="CG113:CH113"/>
    <mergeCell ref="CM113:CN113"/>
    <mergeCell ref="CS113:CT113"/>
    <mergeCell ref="CY113:CZ113"/>
    <mergeCell ref="DE113:DF113"/>
    <mergeCell ref="DK113:DL113"/>
    <mergeCell ref="BE113:BF113"/>
    <mergeCell ref="BG113:BH113"/>
    <mergeCell ref="DA113:DB113"/>
    <mergeCell ref="DG113:DH113"/>
    <mergeCell ref="CC113:CD113"/>
    <mergeCell ref="CI113:CJ113"/>
    <mergeCell ref="A55:B55"/>
    <mergeCell ref="A58:B58"/>
    <mergeCell ref="A47:B47"/>
    <mergeCell ref="A49:B49"/>
    <mergeCell ref="A51:B51"/>
    <mergeCell ref="CO113:CP113"/>
    <mergeCell ref="A6:B9"/>
    <mergeCell ref="A10:B10"/>
    <mergeCell ref="A26:B26"/>
    <mergeCell ref="A32:B32"/>
    <mergeCell ref="A33:B33"/>
    <mergeCell ref="A37:B37"/>
    <mergeCell ref="A38:B38"/>
    <mergeCell ref="A41:B41"/>
    <mergeCell ref="A43:B43"/>
    <mergeCell ref="A17:B17"/>
    <mergeCell ref="A18:B18"/>
    <mergeCell ref="A19:B19"/>
    <mergeCell ref="A15:B15"/>
    <mergeCell ref="A52:B52"/>
    <mergeCell ref="A53:B53"/>
    <mergeCell ref="A54:B54"/>
    <mergeCell ref="A59:B59"/>
    <mergeCell ref="A61:B61"/>
    <mergeCell ref="A63:B63"/>
    <mergeCell ref="A56:B56"/>
    <mergeCell ref="A57:B57"/>
    <mergeCell ref="A71:B71"/>
    <mergeCell ref="A62:B62"/>
    <mergeCell ref="A64:B64"/>
    <mergeCell ref="A68:B68"/>
    <mergeCell ref="A69:B69"/>
    <mergeCell ref="A70:B70"/>
    <mergeCell ref="A81:B81"/>
    <mergeCell ref="A84:B84"/>
    <mergeCell ref="A87:B87"/>
    <mergeCell ref="A88:B88"/>
    <mergeCell ref="A89:B89"/>
    <mergeCell ref="A72:B72"/>
    <mergeCell ref="A60:B60"/>
    <mergeCell ref="A74:B74"/>
    <mergeCell ref="A75:B75"/>
    <mergeCell ref="A76:B76"/>
    <mergeCell ref="A77:B77"/>
    <mergeCell ref="A78:B78"/>
    <mergeCell ref="A79:B79"/>
    <mergeCell ref="A80:B80"/>
    <mergeCell ref="A73:B73"/>
    <mergeCell ref="A102:B102"/>
    <mergeCell ref="A97:B97"/>
    <mergeCell ref="A98:B98"/>
    <mergeCell ref="A99:B99"/>
    <mergeCell ref="A100:B100"/>
    <mergeCell ref="A82:B82"/>
    <mergeCell ref="A83:B83"/>
    <mergeCell ref="A85:B85"/>
    <mergeCell ref="A86:B86"/>
    <mergeCell ref="C6:D6"/>
    <mergeCell ref="C7:D8"/>
    <mergeCell ref="C113:D113"/>
    <mergeCell ref="E113:F113"/>
    <mergeCell ref="G113:H113"/>
    <mergeCell ref="A119:B119"/>
    <mergeCell ref="A103:B103"/>
    <mergeCell ref="A104:B104"/>
    <mergeCell ref="A105:B105"/>
    <mergeCell ref="A106:B106"/>
    <mergeCell ref="A107:B107"/>
    <mergeCell ref="A108:B108"/>
    <mergeCell ref="A112:B112"/>
    <mergeCell ref="A114:B114"/>
    <mergeCell ref="A118:B118"/>
    <mergeCell ref="A90:B90"/>
    <mergeCell ref="A91:B91"/>
    <mergeCell ref="A92:B92"/>
    <mergeCell ref="A94:B94"/>
    <mergeCell ref="A95:B95"/>
    <mergeCell ref="A96:B96"/>
    <mergeCell ref="A93:B93"/>
    <mergeCell ref="A45:B45"/>
    <mergeCell ref="A101:B101"/>
    <mergeCell ref="A128:B128"/>
    <mergeCell ref="A129:B129"/>
    <mergeCell ref="A130:B130"/>
    <mergeCell ref="U113:V113"/>
    <mergeCell ref="Y113:Z113"/>
    <mergeCell ref="AC113:AD113"/>
    <mergeCell ref="AG113:AH113"/>
    <mergeCell ref="AK113:AL113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13:B113"/>
    <mergeCell ref="I113:J113"/>
    <mergeCell ref="K113:L113"/>
    <mergeCell ref="O113:P113"/>
    <mergeCell ref="S113:T113"/>
    <mergeCell ref="M113:N113"/>
    <mergeCell ref="Q113:R113"/>
  </mergeCells>
  <printOptions horizontalCentered="1"/>
  <pageMargins left="0.15748031496062992" right="0" top="0" bottom="0.15748031496062992" header="0" footer="0"/>
  <pageSetup paperSize="9" scale="40" fitToWidth="3" fitToHeight="5" orientation="landscape" r:id="rId1"/>
  <headerFooter differentFirst="1" alignWithMargins="0"/>
  <rowBreaks count="3" manualBreakCount="3">
    <brk id="42" max="267" man="1"/>
    <brk id="54" max="16383" man="1"/>
    <brk id="8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62"/>
  <sheetViews>
    <sheetView view="pageBreakPreview" zoomScale="86" zoomScaleSheetLayoutView="86" zoomScalePageLayoutView="6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2" sqref="C12"/>
    </sheetView>
  </sheetViews>
  <sheetFormatPr defaultColWidth="9.33203125" defaultRowHeight="15"/>
  <cols>
    <col min="1" max="1" width="57.83203125" style="50" customWidth="1"/>
    <col min="2" max="2" width="13.6640625" style="50" customWidth="1"/>
    <col min="3" max="3" width="30.6640625" style="1" customWidth="1"/>
    <col min="4" max="4" width="33.33203125" style="1" customWidth="1"/>
    <col min="5" max="6" width="29.1640625" style="1" customWidth="1"/>
    <col min="7" max="7" width="29.83203125" style="1" customWidth="1"/>
    <col min="8" max="8" width="31.1640625" style="1" customWidth="1"/>
    <col min="9" max="25" width="12.33203125" style="2" customWidth="1"/>
    <col min="26" max="144" width="9.33203125" style="2"/>
    <col min="145" max="16384" width="9.33203125" style="3"/>
  </cols>
  <sheetData>
    <row r="1" spans="1:144" ht="18.75" customHeight="1">
      <c r="A1" s="213"/>
      <c r="B1" s="213"/>
      <c r="C1" s="213"/>
      <c r="D1" s="213"/>
      <c r="E1" s="213"/>
      <c r="F1" s="213"/>
      <c r="G1" s="213"/>
      <c r="H1" s="213"/>
    </row>
    <row r="2" spans="1:144" ht="18.75" customHeight="1">
      <c r="A2" s="228"/>
      <c r="B2" s="213"/>
      <c r="C2" s="213"/>
      <c r="D2" s="213"/>
      <c r="E2" s="213"/>
      <c r="F2" s="213"/>
      <c r="G2" s="213"/>
      <c r="H2" s="213"/>
    </row>
    <row r="3" spans="1:144" ht="16.5" customHeight="1">
      <c r="A3" s="370" t="s">
        <v>217</v>
      </c>
      <c r="B3" s="370"/>
      <c r="C3" s="370"/>
      <c r="D3" s="370"/>
      <c r="E3" s="370"/>
      <c r="F3" s="370"/>
      <c r="G3" s="370"/>
      <c r="H3" s="370"/>
    </row>
    <row r="4" spans="1:144" ht="16.5" customHeight="1"/>
    <row r="5" spans="1:144" ht="30.75" customHeight="1">
      <c r="A5" s="4"/>
      <c r="B5" s="4"/>
    </row>
    <row r="6" spans="1:144" ht="15.75" customHeight="1">
      <c r="A6" s="331" t="s">
        <v>3</v>
      </c>
      <c r="B6" s="331"/>
      <c r="C6" s="377" t="s">
        <v>216</v>
      </c>
      <c r="D6" s="377"/>
      <c r="E6" s="377" t="s">
        <v>218</v>
      </c>
      <c r="F6" s="377"/>
      <c r="G6" s="377" t="s">
        <v>219</v>
      </c>
      <c r="H6" s="377"/>
    </row>
    <row r="7" spans="1:144" s="120" customFormat="1" ht="16.5" customHeight="1">
      <c r="A7" s="331"/>
      <c r="B7" s="331"/>
      <c r="C7" s="377"/>
      <c r="D7" s="377"/>
      <c r="E7" s="377"/>
      <c r="F7" s="377"/>
      <c r="G7" s="377"/>
      <c r="H7" s="377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</row>
    <row r="8" spans="1:144" s="120" customFormat="1" ht="79.5" customHeight="1">
      <c r="A8" s="331"/>
      <c r="B8" s="331"/>
      <c r="C8" s="377"/>
      <c r="D8" s="377"/>
      <c r="E8" s="377"/>
      <c r="F8" s="377"/>
      <c r="G8" s="377"/>
      <c r="H8" s="377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</row>
    <row r="9" spans="1:144" s="12" customFormat="1" ht="52.5" customHeight="1">
      <c r="A9" s="331"/>
      <c r="B9" s="331"/>
      <c r="C9" s="95" t="s">
        <v>175</v>
      </c>
      <c r="D9" s="95" t="s">
        <v>181</v>
      </c>
      <c r="E9" s="95" t="s">
        <v>175</v>
      </c>
      <c r="F9" s="95" t="s">
        <v>181</v>
      </c>
      <c r="G9" s="95" t="s">
        <v>175</v>
      </c>
      <c r="H9" s="95" t="s">
        <v>181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</row>
    <row r="10" spans="1:144" s="18" customFormat="1" ht="16.5">
      <c r="A10" s="340" t="s">
        <v>29</v>
      </c>
      <c r="B10" s="279"/>
      <c r="C10" s="268">
        <v>-5.23</v>
      </c>
      <c r="D10" s="268">
        <v>-0.28000000000000003</v>
      </c>
      <c r="E10" s="268" t="s">
        <v>240</v>
      </c>
      <c r="F10" s="268">
        <v>0.01</v>
      </c>
      <c r="G10" s="268">
        <v>34.53</v>
      </c>
      <c r="H10" s="268">
        <v>38.5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</row>
    <row r="11" spans="1:144" s="18" customFormat="1" ht="16.5">
      <c r="A11" s="225" t="s">
        <v>183</v>
      </c>
      <c r="B11" s="222"/>
      <c r="C11" s="268">
        <v>-2.78</v>
      </c>
      <c r="D11" s="268">
        <v>-5.23</v>
      </c>
      <c r="E11" s="268">
        <v>0.05</v>
      </c>
      <c r="F11" s="268">
        <v>0.06</v>
      </c>
      <c r="G11" s="268">
        <v>-4.07</v>
      </c>
      <c r="H11" s="268">
        <v>-4.67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</row>
    <row r="12" spans="1:144" s="59" customFormat="1" ht="18" customHeight="1">
      <c r="A12" s="353" t="s">
        <v>30</v>
      </c>
      <c r="B12" s="314"/>
      <c r="C12" s="270">
        <f>(конс.!DK12/конс.!AW12*100)-100</f>
        <v>-0.86065281051354248</v>
      </c>
      <c r="D12" s="270">
        <f>(конс.!DL12/конс.!AX12*100)-100</f>
        <v>-1.8953053996797991</v>
      </c>
      <c r="E12" s="269">
        <f>(конс.!DS11/конс.!BA11*100)-100</f>
        <v>0.41520257358807555</v>
      </c>
      <c r="F12" s="269">
        <f>(конс.!DT11/конс.!BB11*100)-100</f>
        <v>1.1217312572756413</v>
      </c>
      <c r="G12" s="269">
        <f>(конс.!BA12/конс.!G12*100)-100</f>
        <v>3.0903683519697012</v>
      </c>
      <c r="H12" s="269">
        <f>(конс.!BB12/конс.!H12*100)-100</f>
        <v>4.397910606680199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</row>
    <row r="13" spans="1:144" s="62" customFormat="1" ht="18" customHeight="1">
      <c r="A13" s="361" t="s">
        <v>31</v>
      </c>
      <c r="B13" s="312"/>
      <c r="C13" s="270">
        <f>(конс.!DK13/конс.!AW13*100)-100</f>
        <v>1.9874165337633087</v>
      </c>
      <c r="D13" s="270">
        <f>(конс.!DL13/конс.!AX13*100)-100</f>
        <v>2.3804886493973072</v>
      </c>
      <c r="E13" s="269">
        <f>(конс.!DS12/конс.!BA12*100)-100</f>
        <v>-3.7138513277569132</v>
      </c>
      <c r="F13" s="269">
        <f>(конс.!DT12/конс.!BB12*100)-100</f>
        <v>-4.0773943698404338</v>
      </c>
      <c r="G13" s="269">
        <f>(конс.!BA13/конс.!G13*100)-100</f>
        <v>5.3081344911179826</v>
      </c>
      <c r="H13" s="269">
        <f>(конс.!BB13/конс.!H13*100)-100</f>
        <v>4.6248951384172869</v>
      </c>
      <c r="I13" s="60"/>
      <c r="J13" s="60"/>
      <c r="K13" s="60"/>
      <c r="L13" s="60"/>
      <c r="M13" s="60"/>
      <c r="N13" s="60"/>
      <c r="O13" s="60"/>
      <c r="P13" s="60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</row>
    <row r="14" spans="1:144" s="62" customFormat="1" ht="18" customHeight="1">
      <c r="A14" s="214" t="s">
        <v>227</v>
      </c>
      <c r="B14" s="215">
        <f>'бюджет округа (района)'!B12</f>
        <v>0</v>
      </c>
      <c r="C14" s="270" t="e">
        <f>(конс.!DK14/конс.!AW14*100)-100</f>
        <v>#DIV/0!</v>
      </c>
      <c r="D14" s="270" t="e">
        <f>(конс.!DL14/конс.!AX14*100)-100</f>
        <v>#DIV/0!</v>
      </c>
      <c r="E14" s="269">
        <f>(конс.!DS13/конс.!BA13*100)-100</f>
        <v>-3.1412161433872825</v>
      </c>
      <c r="F14" s="269">
        <f>(конс.!DT13/конс.!BB13*100)-100</f>
        <v>-2.508519229117141</v>
      </c>
      <c r="G14" s="269" t="e">
        <f>(конс.!BA14/конс.!G14*100)-100</f>
        <v>#DIV/0!</v>
      </c>
      <c r="H14" s="269" t="e">
        <f>(конс.!BB14/конс.!H14*100)-100</f>
        <v>#DIV/0!</v>
      </c>
      <c r="I14" s="60"/>
      <c r="J14" s="60"/>
      <c r="K14" s="60"/>
      <c r="L14" s="60"/>
      <c r="M14" s="60"/>
      <c r="N14" s="60"/>
      <c r="O14" s="60"/>
      <c r="P14" s="60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</row>
    <row r="15" spans="1:144" s="62" customFormat="1" ht="42.75" customHeight="1">
      <c r="A15" s="361" t="s">
        <v>249</v>
      </c>
      <c r="B15" s="312"/>
      <c r="C15" s="270" t="e">
        <f>(конс.!DK15/конс.!AW15*100)-100</f>
        <v>#DIV/0!</v>
      </c>
      <c r="D15" s="270" t="e">
        <f>(конс.!DL15/конс.!AX15*100)-100</f>
        <v>#DIV/0!</v>
      </c>
      <c r="E15" s="269" t="e">
        <f>(конс.!DS14/конс.!BA14*100)-100</f>
        <v>#DIV/0!</v>
      </c>
      <c r="F15" s="269" t="e">
        <f>(конс.!DT14/конс.!BB14*100)-100</f>
        <v>#DIV/0!</v>
      </c>
      <c r="G15" s="269" t="e">
        <f>(конс.!BA15/конс.!G15*100)-100</f>
        <v>#DIV/0!</v>
      </c>
      <c r="H15" s="269" t="e">
        <f>(конс.!BB15/конс.!H15*100)-100</f>
        <v>#DIV/0!</v>
      </c>
      <c r="I15" s="60"/>
      <c r="J15" s="60"/>
      <c r="K15" s="60"/>
      <c r="L15" s="60"/>
      <c r="M15" s="60"/>
      <c r="N15" s="60"/>
      <c r="O15" s="60"/>
      <c r="P15" s="60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s="62" customFormat="1" ht="40.5" customHeight="1">
      <c r="A16" s="361" t="s">
        <v>32</v>
      </c>
      <c r="B16" s="312"/>
      <c r="C16" s="270">
        <f>(конс.!DK16/конс.!AW16*100)-100</f>
        <v>-98.664122137404576</v>
      </c>
      <c r="D16" s="270">
        <f>(конс.!DL16/конс.!AX16*100)-100</f>
        <v>-98.664122137404576</v>
      </c>
      <c r="E16" s="269">
        <f>(конс.!DS15/конс.!BA15*100)-100</f>
        <v>0</v>
      </c>
      <c r="F16" s="269">
        <f>(конс.!DT15/конс.!BB15*100)-100</f>
        <v>0</v>
      </c>
      <c r="G16" s="269">
        <f>(конс.!BA16/конс.!G16*100)-100</f>
        <v>-96.034482758620683</v>
      </c>
      <c r="H16" s="269">
        <f>(конс.!BB16/конс.!H16*100)-100</f>
        <v>-96.034482758620683</v>
      </c>
      <c r="I16" s="60"/>
      <c r="J16" s="60"/>
      <c r="K16" s="60"/>
      <c r="L16" s="60"/>
      <c r="M16" s="60"/>
      <c r="N16" s="60"/>
      <c r="O16" s="60"/>
      <c r="P16" s="60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</row>
    <row r="17" spans="1:144" s="62" customFormat="1" ht="34.5" customHeight="1">
      <c r="A17" s="361" t="s">
        <v>80</v>
      </c>
      <c r="B17" s="312"/>
      <c r="C17" s="270">
        <f>(конс.!DK17/конс.!AW17*100)-100</f>
        <v>-41.666666666666664</v>
      </c>
      <c r="D17" s="270">
        <f>(конс.!DL17/конс.!AX17*100)-100</f>
        <v>-34.883720930232556</v>
      </c>
      <c r="E17" s="269">
        <f>(конс.!DS16/конс.!BA16*100)-100</f>
        <v>0</v>
      </c>
      <c r="F17" s="269">
        <f>(конс.!DT16/конс.!BB16*100)-100</f>
        <v>0</v>
      </c>
      <c r="G17" s="269">
        <f>(конс.!BA17/конс.!G17*100)-100</f>
        <v>-8.3333333333333428</v>
      </c>
      <c r="H17" s="269">
        <f>(конс.!BB17/конс.!H17*100)-100</f>
        <v>-15.686274509803923</v>
      </c>
      <c r="I17" s="60"/>
      <c r="J17" s="60"/>
      <c r="K17" s="60"/>
      <c r="L17" s="60"/>
      <c r="M17" s="60"/>
      <c r="N17" s="60"/>
      <c r="O17" s="60"/>
      <c r="P17" s="60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</row>
    <row r="18" spans="1:144" s="62" customFormat="1" ht="64.5" customHeight="1">
      <c r="A18" s="361" t="s">
        <v>33</v>
      </c>
      <c r="B18" s="312"/>
      <c r="C18" s="270">
        <f>(конс.!DK18/конс.!AW18*100)-100</f>
        <v>-52.473118279569889</v>
      </c>
      <c r="D18" s="270" t="e">
        <f>(конс.!DL18/конс.!AX18*100)-100</f>
        <v>#DIV/0!</v>
      </c>
      <c r="E18" s="269">
        <f>(конс.!DS17/конс.!BA17*100)-100</f>
        <v>0</v>
      </c>
      <c r="F18" s="269">
        <f>(конс.!DT17/конс.!BB17*100)-100</f>
        <v>0</v>
      </c>
      <c r="G18" s="269">
        <f>(конс.!BA18/конс.!G18*100)-100</f>
        <v>-40.488841657810838</v>
      </c>
      <c r="H18" s="269" t="e">
        <f>(конс.!BB18/конс.!H18*100)-100</f>
        <v>#DIV/0!</v>
      </c>
      <c r="I18" s="60"/>
      <c r="J18" s="60"/>
      <c r="K18" s="60"/>
      <c r="L18" s="60"/>
      <c r="M18" s="60"/>
      <c r="N18" s="60"/>
      <c r="O18" s="60"/>
      <c r="P18" s="60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</row>
    <row r="19" spans="1:144" s="62" customFormat="1" ht="54.75" customHeight="1">
      <c r="A19" s="361" t="s">
        <v>246</v>
      </c>
      <c r="B19" s="312"/>
      <c r="C19" s="270" t="e">
        <f>(конс.!DK19/конс.!AW19*100)-100</f>
        <v>#DIV/0!</v>
      </c>
      <c r="D19" s="270" t="e">
        <f>(конс.!DL19/конс.!AX19*100)-100</f>
        <v>#DIV/0!</v>
      </c>
      <c r="E19" s="269">
        <f>(конс.!DS18/конс.!BA18*100)-100</f>
        <v>0</v>
      </c>
      <c r="F19" s="269" t="e">
        <f>(конс.!DT18/конс.!BB18*100)-100</f>
        <v>#DIV/0!</v>
      </c>
      <c r="G19" s="269">
        <f>(конс.!BA19/конс.!G19*100)-100</f>
        <v>-100</v>
      </c>
      <c r="H19" s="269" t="e">
        <f>(конс.!BB19/конс.!H19*100)-100</f>
        <v>#DIV/0!</v>
      </c>
      <c r="I19" s="60"/>
      <c r="J19" s="60"/>
      <c r="K19" s="60"/>
      <c r="L19" s="60"/>
      <c r="M19" s="60"/>
      <c r="N19" s="60"/>
      <c r="O19" s="60"/>
      <c r="P19" s="60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</row>
    <row r="20" spans="1:144" s="62" customFormat="1" ht="42" customHeight="1">
      <c r="A20" s="361" t="s">
        <v>221</v>
      </c>
      <c r="B20" s="312"/>
      <c r="C20" s="270">
        <f>(конс.!DK20/конс.!AW20*100)-100</f>
        <v>-10.935209615948409</v>
      </c>
      <c r="D20" s="270" t="e">
        <f>(конс.!DL20/конс.!AX20*100)-100</f>
        <v>#DIV/0!</v>
      </c>
      <c r="E20" s="269" t="e">
        <f>(конс.!DS19/конс.!BA19*100)-100</f>
        <v>#DIV/0!</v>
      </c>
      <c r="F20" s="269" t="e">
        <f>(конс.!DT19/конс.!BB19*100)-100</f>
        <v>#DIV/0!</v>
      </c>
      <c r="G20" s="269">
        <f>(конс.!BA20/конс.!G20*100)-100</f>
        <v>-0.35570310647379699</v>
      </c>
      <c r="H20" s="269" t="e">
        <f>(конс.!BB20/конс.!H20*100)-100</f>
        <v>#DIV/0!</v>
      </c>
      <c r="I20" s="60"/>
      <c r="J20" s="60"/>
      <c r="K20" s="60"/>
      <c r="L20" s="60"/>
      <c r="M20" s="60"/>
      <c r="N20" s="60"/>
      <c r="O20" s="60"/>
      <c r="P20" s="60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</row>
    <row r="21" spans="1:144" s="62" customFormat="1" ht="36.75" customHeight="1">
      <c r="A21" s="214" t="s">
        <v>223</v>
      </c>
      <c r="B21" s="221"/>
      <c r="C21" s="270">
        <f>(конс.!DK21/конс.!AW21*100)-100</f>
        <v>-13.304320795772469</v>
      </c>
      <c r="D21" s="270" t="e">
        <f>(конс.!DL21/конс.!AX21*100)-100</f>
        <v>#DIV/0!</v>
      </c>
      <c r="E21" s="269">
        <f>(конс.!DS20/конс.!BA20*100)-100</f>
        <v>0</v>
      </c>
      <c r="F21" s="269" t="e">
        <f>(конс.!DT20/конс.!BB20*100)-100</f>
        <v>#DIV/0!</v>
      </c>
      <c r="G21" s="269">
        <f>(конс.!BA21/конс.!G21*100)-100</f>
        <v>8.4733382030679252</v>
      </c>
      <c r="H21" s="269" t="e">
        <f>(конс.!BB21/конс.!H21*100)-100</f>
        <v>#DIV/0!</v>
      </c>
      <c r="I21" s="60"/>
      <c r="J21" s="60"/>
      <c r="K21" s="60"/>
      <c r="L21" s="60"/>
      <c r="M21" s="60"/>
      <c r="N21" s="60"/>
      <c r="O21" s="60"/>
      <c r="P21" s="60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</row>
    <row r="22" spans="1:144" s="62" customFormat="1" ht="41.25" customHeight="1">
      <c r="A22" s="214" t="s">
        <v>222</v>
      </c>
      <c r="B22" s="221"/>
      <c r="C22" s="270">
        <f>(конс.!DK22/конс.!AW22*100)-100</f>
        <v>28.350515463917532</v>
      </c>
      <c r="D22" s="270" t="e">
        <f>(конс.!DL22/конс.!AX22*100)-100</f>
        <v>#DIV/0!</v>
      </c>
      <c r="E22" s="269">
        <f>(конс.!DS21/конс.!BA21*100)-100</f>
        <v>0</v>
      </c>
      <c r="F22" s="269" t="e">
        <f>(конс.!DT21/конс.!BB21*100)-100</f>
        <v>#DIV/0!</v>
      </c>
      <c r="G22" s="269">
        <f>(конс.!BA22/конс.!G22*100)-100</f>
        <v>-38.388923851478921</v>
      </c>
      <c r="H22" s="269" t="e">
        <f>(конс.!BB22/конс.!H22*100)-100</f>
        <v>#DIV/0!</v>
      </c>
      <c r="I22" s="60"/>
      <c r="J22" s="60"/>
      <c r="K22" s="60"/>
      <c r="L22" s="60"/>
      <c r="M22" s="60"/>
      <c r="N22" s="60"/>
      <c r="O22" s="60"/>
      <c r="P22" s="60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</row>
    <row r="23" spans="1:144" s="62" customFormat="1" ht="45.75" customHeight="1">
      <c r="A23" s="361" t="s">
        <v>36</v>
      </c>
      <c r="B23" s="312"/>
      <c r="C23" s="270">
        <f>(конс.!DK23/конс.!AW23*100)-100</f>
        <v>56.701030927835063</v>
      </c>
      <c r="D23" s="270">
        <f>(конс.!DL23/конс.!AX23*100)-100</f>
        <v>56.701030927835063</v>
      </c>
      <c r="E23" s="269">
        <f>(конс.!DS22/конс.!BA22*100)-100</f>
        <v>0</v>
      </c>
      <c r="F23" s="269" t="e">
        <f>(конс.!DT22/конс.!BB22*100)-100</f>
        <v>#DIV/0!</v>
      </c>
      <c r="G23" s="269">
        <f>(конс.!BA23/конс.!G23*100)-100</f>
        <v>81.818181818181813</v>
      </c>
      <c r="H23" s="269">
        <f>(конс.!BB23/конс.!H23*100)-100</f>
        <v>81.818181818181813</v>
      </c>
      <c r="I23" s="60"/>
      <c r="J23" s="60"/>
      <c r="K23" s="60"/>
      <c r="L23" s="60"/>
      <c r="M23" s="60"/>
      <c r="N23" s="60"/>
      <c r="O23" s="60"/>
      <c r="P23" s="60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</row>
    <row r="24" spans="1:144" s="62" customFormat="1" ht="42.75" customHeight="1">
      <c r="A24" s="361" t="s">
        <v>37</v>
      </c>
      <c r="B24" s="312"/>
      <c r="C24" s="270">
        <f>(конс.!DK24/конс.!AW24*100)-100</f>
        <v>-4.2473454091192906</v>
      </c>
      <c r="D24" s="270">
        <f>(конс.!DL24/конс.!AX24*100)-100</f>
        <v>-4.0829145728643255</v>
      </c>
      <c r="E24" s="269">
        <f>(конс.!DS23/конс.!BA23*100)-100</f>
        <v>-20</v>
      </c>
      <c r="F24" s="269">
        <f>(конс.!DT23/конс.!BB23*100)-100</f>
        <v>-20</v>
      </c>
      <c r="G24" s="269">
        <f>(конс.!BA24/конс.!G24*100)-100</f>
        <v>-11.02532427424336</v>
      </c>
      <c r="H24" s="269">
        <f>(конс.!BB24/конс.!H24*100)-100</f>
        <v>-11.173184357541899</v>
      </c>
      <c r="I24" s="60"/>
      <c r="J24" s="60"/>
      <c r="K24" s="60"/>
      <c r="L24" s="60"/>
      <c r="M24" s="60"/>
      <c r="N24" s="60"/>
      <c r="O24" s="60"/>
      <c r="P24" s="60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</row>
    <row r="25" spans="1:144" s="62" customFormat="1" ht="27" customHeight="1">
      <c r="A25" s="361" t="s">
        <v>38</v>
      </c>
      <c r="B25" s="312"/>
      <c r="C25" s="270">
        <f>(конс.!DK25/конс.!AW25*100)-100</f>
        <v>24.163179916318001</v>
      </c>
      <c r="D25" s="270" t="e">
        <f>(конс.!DL25/конс.!AX25*100)-100</f>
        <v>#DIV/0!</v>
      </c>
      <c r="E25" s="269">
        <f>(конс.!DS24/конс.!BA24*100)-100</f>
        <v>0</v>
      </c>
      <c r="F25" s="269">
        <f>(конс.!DT24/конс.!BB24*100)-100</f>
        <v>0</v>
      </c>
      <c r="G25" s="269">
        <f>(конс.!BA25/конс.!G25*100)-100</f>
        <v>5.8425881216803504</v>
      </c>
      <c r="H25" s="269" t="e">
        <f>(конс.!BB25/конс.!H25*100)-100</f>
        <v>#DIV/0!</v>
      </c>
      <c r="I25" s="60"/>
      <c r="J25" s="60"/>
      <c r="K25" s="60"/>
      <c r="L25" s="60"/>
      <c r="M25" s="60"/>
      <c r="N25" s="60"/>
      <c r="O25" s="60"/>
      <c r="P25" s="60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</row>
    <row r="26" spans="1:144" s="62" customFormat="1" ht="18" customHeight="1">
      <c r="A26" s="361" t="s">
        <v>224</v>
      </c>
      <c r="B26" s="312"/>
      <c r="C26" s="270">
        <f>(конс.!DK26/конс.!AW26*100)-100</f>
        <v>-15.430595528005313</v>
      </c>
      <c r="D26" s="270">
        <f>(конс.!DL26/конс.!AX26*100)-100</f>
        <v>-22.106179286335944</v>
      </c>
      <c r="E26" s="269">
        <f>(конс.!DS25/конс.!BA25*100)-100</f>
        <v>0</v>
      </c>
      <c r="F26" s="269" t="e">
        <f>(конс.!DT25/конс.!BB25*100)-100</f>
        <v>#DIV/0!</v>
      </c>
      <c r="G26" s="269">
        <f>(конс.!BA26/конс.!G26*100)-100</f>
        <v>-15.810768751945233</v>
      </c>
      <c r="H26" s="269">
        <f>(конс.!BB26/конс.!H26*100)-100</f>
        <v>-19.570502431118314</v>
      </c>
      <c r="I26" s="60"/>
      <c r="J26" s="60"/>
      <c r="K26" s="60"/>
      <c r="L26" s="60"/>
      <c r="M26" s="60"/>
      <c r="N26" s="60"/>
      <c r="O26" s="60"/>
      <c r="P26" s="60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</row>
    <row r="27" spans="1:144" s="62" customFormat="1" ht="40.5" customHeight="1">
      <c r="A27" s="214" t="s">
        <v>225</v>
      </c>
      <c r="B27" s="221"/>
      <c r="C27" s="270">
        <f>(конс.!DK27/конс.!AW27*100)-100</f>
        <v>-22.573609596510352</v>
      </c>
      <c r="D27" s="270">
        <f>(конс.!DL27/конс.!AX27*100)-100</f>
        <v>-26.355013550135496</v>
      </c>
      <c r="E27" s="269">
        <f>(конс.!DS26/конс.!BA26*100)-100</f>
        <v>0</v>
      </c>
      <c r="F27" s="269">
        <f>(конс.!DT26/конс.!BB26*100)-100</f>
        <v>0</v>
      </c>
      <c r="G27" s="269">
        <f>(конс.!BA27/конс.!G27*100)-100</f>
        <v>-10.237166016211347</v>
      </c>
      <c r="H27" s="269">
        <f>(конс.!BB27/конс.!H27*100)-100</f>
        <v>-18.111398008115088</v>
      </c>
      <c r="I27" s="60"/>
      <c r="J27" s="60"/>
      <c r="K27" s="60"/>
      <c r="L27" s="60"/>
      <c r="M27" s="60"/>
      <c r="N27" s="60"/>
      <c r="O27" s="60"/>
      <c r="P27" s="60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</row>
    <row r="28" spans="1:144" s="62" customFormat="1" ht="33" customHeight="1">
      <c r="A28" s="214" t="s">
        <v>226</v>
      </c>
      <c r="B28" s="221"/>
      <c r="C28" s="270">
        <f>(конс.!DK28/конс.!AW28*100)-100</f>
        <v>0</v>
      </c>
      <c r="D28" s="270">
        <f>(конс.!DL28/конс.!AX28*100)-100</f>
        <v>5.3191489361702082</v>
      </c>
      <c r="E28" s="269">
        <f>(конс.!DS27/конс.!BA27*100)-100</f>
        <v>0</v>
      </c>
      <c r="F28" s="269">
        <f>(конс.!DT27/конс.!BB27*100)-100</f>
        <v>0</v>
      </c>
      <c r="G28" s="269">
        <f>(конс.!BA28/конс.!G28*100)-100</f>
        <v>25.418060200668904</v>
      </c>
      <c r="H28" s="269">
        <f>(конс.!BB28/конс.!H28*100)-100</f>
        <v>4.4083526682134675</v>
      </c>
      <c r="I28" s="60"/>
      <c r="J28" s="60"/>
      <c r="K28" s="60"/>
      <c r="L28" s="60"/>
      <c r="M28" s="60"/>
      <c r="N28" s="60"/>
      <c r="O28" s="60"/>
      <c r="P28" s="60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</row>
    <row r="29" spans="1:144" s="62" customFormat="1" ht="62.25" customHeight="1">
      <c r="A29" s="214" t="s">
        <v>228</v>
      </c>
      <c r="B29" s="221"/>
      <c r="C29" s="270">
        <f>(конс.!DK29/конс.!AW29*100)-100</f>
        <v>-0.5</v>
      </c>
      <c r="D29" s="270">
        <f>(конс.!DL29/конс.!AX29*100)-100</f>
        <v>186.36363636363637</v>
      </c>
      <c r="E29" s="269">
        <f>(конс.!DS28/конс.!BA28*100)-100</f>
        <v>0</v>
      </c>
      <c r="F29" s="269">
        <f>(конс.!DT28/конс.!BB28*100)-100</f>
        <v>0</v>
      </c>
      <c r="G29" s="269">
        <f>(конс.!BA29/конс.!G29*100)-100</f>
        <v>13.065326633165824</v>
      </c>
      <c r="H29" s="269">
        <f>(конс.!BB29/конс.!H29*100)-100</f>
        <v>-1.2345679012345698</v>
      </c>
      <c r="I29" s="60"/>
      <c r="J29" s="60"/>
      <c r="K29" s="60"/>
      <c r="L29" s="60"/>
      <c r="M29" s="60"/>
      <c r="N29" s="60"/>
      <c r="O29" s="60"/>
      <c r="P29" s="60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</row>
    <row r="30" spans="1:144" s="62" customFormat="1" ht="36.75" customHeight="1">
      <c r="A30" s="214" t="s">
        <v>229</v>
      </c>
      <c r="B30" s="221"/>
      <c r="C30" s="270">
        <f>(конс.!DK30/конс.!AW30*100)-100</f>
        <v>-27.844311377245518</v>
      </c>
      <c r="D30" s="270">
        <f>(конс.!DL30/конс.!AX30*100)-100</f>
        <v>-43.055555555555557</v>
      </c>
      <c r="E30" s="269">
        <f>(конс.!DS29/конс.!BA29*100)-100</f>
        <v>0</v>
      </c>
      <c r="F30" s="269">
        <f>(конс.!DT29/конс.!BB29*100)-100</f>
        <v>0</v>
      </c>
      <c r="G30" s="269">
        <f>(конс.!BA30/конс.!G30*100)-100</f>
        <v>-60.953011250827267</v>
      </c>
      <c r="H30" s="269">
        <f>(конс.!BB30/конс.!H30*100)-100</f>
        <v>-47.423764458464781</v>
      </c>
      <c r="I30" s="60"/>
      <c r="J30" s="60"/>
      <c r="K30" s="60"/>
      <c r="L30" s="60"/>
      <c r="M30" s="60"/>
      <c r="N30" s="60"/>
      <c r="O30" s="60"/>
      <c r="P30" s="60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</row>
    <row r="31" spans="1:144" s="59" customFormat="1" ht="33">
      <c r="A31" s="214" t="s">
        <v>230</v>
      </c>
      <c r="B31" s="221"/>
      <c r="C31" s="270">
        <f>(конс.!DK31/конс.!AW31*100)-100</f>
        <v>-9.8746081504702232</v>
      </c>
      <c r="D31" s="270">
        <f>(конс.!DL31/конс.!AX31*100)-100</f>
        <v>-19.444444444444443</v>
      </c>
      <c r="E31" s="269">
        <f>(конс.!DS30/конс.!BA30*100)-100</f>
        <v>0</v>
      </c>
      <c r="F31" s="269">
        <f>(конс.!DT30/конс.!BB30*100)-100</f>
        <v>0</v>
      </c>
      <c r="G31" s="269">
        <f>(конс.!BA31/конс.!G31*100)-100</f>
        <v>-12.259931596948164</v>
      </c>
      <c r="H31" s="269">
        <f>(конс.!BB31/конс.!H31*100)-100</f>
        <v>-5.5118110236220446</v>
      </c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</row>
    <row r="32" spans="1:144" s="59" customFormat="1" ht="34.5" customHeight="1">
      <c r="A32" s="361" t="s">
        <v>40</v>
      </c>
      <c r="B32" s="312"/>
      <c r="C32" s="270">
        <f>(конс.!DK32/конс.!AW32*100)-100</f>
        <v>-4.152249134948093</v>
      </c>
      <c r="D32" s="270">
        <f>(конс.!DL32/конс.!AX32*100)-100</f>
        <v>-4.152249134948093</v>
      </c>
      <c r="E32" s="269">
        <f>(конс.!DS31/конс.!BA31*100)-100</f>
        <v>0</v>
      </c>
      <c r="F32" s="269">
        <f>(конс.!DT31/конс.!BB31*100)-100</f>
        <v>0</v>
      </c>
      <c r="G32" s="269">
        <f>(конс.!BA32/конс.!G32*100)-100</f>
        <v>20.212765957446805</v>
      </c>
      <c r="H32" s="269">
        <f>(конс.!BB32/конс.!H32*100)-100</f>
        <v>20.212765957446805</v>
      </c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</row>
    <row r="33" spans="1:144" s="64" customFormat="1" ht="33" customHeight="1">
      <c r="A33" s="361" t="s">
        <v>234</v>
      </c>
      <c r="B33" s="312"/>
      <c r="C33" s="270">
        <f>(конс.!DK33/конс.!AW33*100)-100</f>
        <v>-12.003575533137536</v>
      </c>
      <c r="D33" s="270">
        <f>(конс.!DL33/конс.!AX33*100)-100</f>
        <v>-11.71854900951891</v>
      </c>
      <c r="E33" s="269">
        <f>(конс.!DS32/конс.!BA32*100)-100</f>
        <v>0</v>
      </c>
      <c r="F33" s="269">
        <f>(конс.!DT32/конс.!BB32*100)-100</f>
        <v>0</v>
      </c>
      <c r="G33" s="269">
        <f>(конс.!BA33/конс.!G33*100)-100</f>
        <v>7.3374974260415939</v>
      </c>
      <c r="H33" s="269">
        <f>(конс.!BB33/конс.!H33*100)-100</f>
        <v>7.7252034763415622</v>
      </c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</row>
    <row r="34" spans="1:144" s="64" customFormat="1" ht="38.25" customHeight="1">
      <c r="A34" s="214" t="s">
        <v>241</v>
      </c>
      <c r="B34" s="221"/>
      <c r="C34" s="270">
        <f>(конс.!DK34/конс.!AW34*100)-100</f>
        <v>-12.203563645686458</v>
      </c>
      <c r="D34" s="270">
        <f>(конс.!DL34/конс.!AX34*100)-100</f>
        <v>-11.557334710743802</v>
      </c>
      <c r="E34" s="269">
        <f>(конс.!DS33/конс.!BA33*100)-100</f>
        <v>-16.638956388284939</v>
      </c>
      <c r="F34" s="269">
        <f>(конс.!DT33/конс.!BB33*100)-100</f>
        <v>-16.711486746062235</v>
      </c>
      <c r="G34" s="269">
        <f>(конс.!BA34/конс.!G34*100)-100</f>
        <v>8.6077738515901103</v>
      </c>
      <c r="H34" s="269">
        <f>(конс.!BB34/конс.!H34*100)-100</f>
        <v>8.6077738515901103</v>
      </c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</row>
    <row r="35" spans="1:144" s="64" customFormat="1" ht="53.25" customHeight="1">
      <c r="A35" s="214" t="s">
        <v>242</v>
      </c>
      <c r="B35" s="221"/>
      <c r="C35" s="270">
        <f>(конс.!DK35/конс.!AW35*100)-100</f>
        <v>-53.333333333333336</v>
      </c>
      <c r="D35" s="270">
        <f>(конс.!DL35/конс.!AX35*100)-100</f>
        <v>-53.333333333333336</v>
      </c>
      <c r="E35" s="269">
        <f>(конс.!DS34/конс.!BA34*100)-100</f>
        <v>-16.983342009370119</v>
      </c>
      <c r="F35" s="269">
        <f>(конс.!DT34/конс.!BB34*100)-100</f>
        <v>-16.983342009370119</v>
      </c>
      <c r="G35" s="269">
        <f>(конс.!BA35/конс.!G35*100)-100</f>
        <v>-22.118380062305292</v>
      </c>
      <c r="H35" s="269">
        <f>(конс.!BB35/конс.!H35*100)-100</f>
        <v>-22.118380062305292</v>
      </c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</row>
    <row r="36" spans="1:144" s="64" customFormat="1" ht="18" customHeight="1">
      <c r="A36" s="214" t="s">
        <v>245</v>
      </c>
      <c r="B36" s="221"/>
      <c r="C36" s="270" t="e">
        <f>(конс.!DK36/конс.!AW36*100)-100</f>
        <v>#DIV/0!</v>
      </c>
      <c r="D36" s="270" t="e">
        <f>(конс.!DL36/конс.!AX36*100)-100</f>
        <v>#DIV/0!</v>
      </c>
      <c r="E36" s="269">
        <f>(конс.!DS35/конс.!BA35*100)-100</f>
        <v>0</v>
      </c>
      <c r="F36" s="269">
        <f>(конс.!DT35/конс.!BB35*100)-100</f>
        <v>0</v>
      </c>
      <c r="G36" s="269">
        <f>(конс.!BA36/конс.!G36*100)-100</f>
        <v>-79.591836734693885</v>
      </c>
      <c r="H36" s="269">
        <f>(конс.!BB36/конс.!H36*100)-100</f>
        <v>-100</v>
      </c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</row>
    <row r="37" spans="1:144" s="64" customFormat="1" ht="39.75" customHeight="1">
      <c r="A37" s="361" t="s">
        <v>89</v>
      </c>
      <c r="B37" s="312"/>
      <c r="C37" s="270">
        <f>(конс.!DK37/конс.!AW37*100)-100</f>
        <v>12.737127371273701</v>
      </c>
      <c r="D37" s="270">
        <f>(конс.!DL37/конс.!AX37*100)-100</f>
        <v>29.556650246305423</v>
      </c>
      <c r="E37" s="269">
        <f>(конс.!DS36/конс.!BA36*100)-100</f>
        <v>40</v>
      </c>
      <c r="F37" s="269" t="e">
        <f>(конс.!DT36/конс.!BB36*100)-100</f>
        <v>#DIV/0!</v>
      </c>
      <c r="G37" s="269">
        <f>(конс.!BA37/конс.!G37*100)-100</f>
        <v>-61.088977423638781</v>
      </c>
      <c r="H37" s="269">
        <f>(конс.!BB37/конс.!H37*100)-100</f>
        <v>-56.521739130434781</v>
      </c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</row>
    <row r="38" spans="1:144" s="64" customFormat="1" ht="18" customHeight="1">
      <c r="A38" s="361" t="s">
        <v>231</v>
      </c>
      <c r="B38" s="312"/>
      <c r="C38" s="270">
        <f>(конс.!DK38/конс.!AW38*100)-100</f>
        <v>-24.793388429752056</v>
      </c>
      <c r="D38" s="270">
        <f>(конс.!DL38/конс.!AX38*100)-100</f>
        <v>-17.948717948717956</v>
      </c>
      <c r="E38" s="269">
        <f>(конс.!DS37/конс.!BA37*100)-100</f>
        <v>41.97952218430035</v>
      </c>
      <c r="F38" s="269">
        <f>(конс.!DT37/конс.!BB37*100)-100</f>
        <v>75.333333333333343</v>
      </c>
      <c r="G38" s="269">
        <f>(конс.!BA38/конс.!G38*100)-100</f>
        <v>-60.343688037012562</v>
      </c>
      <c r="H38" s="269">
        <f>(конс.!BB38/конс.!H38*100)-100</f>
        <v>-54.319761668321746</v>
      </c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</row>
    <row r="39" spans="1:144" s="64" customFormat="1" ht="34.5" customHeight="1">
      <c r="A39" s="214" t="s">
        <v>232</v>
      </c>
      <c r="B39" s="221"/>
      <c r="C39" s="270">
        <f>(конс.!DK39/конс.!AW39*100)-100</f>
        <v>-24.761904761904759</v>
      </c>
      <c r="D39" s="270">
        <f>(конс.!DL39/конс.!AX39*100)-100</f>
        <v>-31.135531135531139</v>
      </c>
      <c r="E39" s="269">
        <f>(конс.!DS38/конс.!BA38*100)-100</f>
        <v>0</v>
      </c>
      <c r="F39" s="269">
        <f>(конс.!DT38/конс.!BB38*100)-100</f>
        <v>0</v>
      </c>
      <c r="G39" s="269">
        <f>(конс.!BA39/конс.!G39*100)-100</f>
        <v>-54.104846686449058</v>
      </c>
      <c r="H39" s="269">
        <f>(конс.!BB39/конс.!H39*100)-100</f>
        <v>-54.603854389721626</v>
      </c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</row>
    <row r="40" spans="1:144" s="66" customFormat="1" ht="31.9" customHeight="1">
      <c r="A40" s="214" t="s">
        <v>233</v>
      </c>
      <c r="B40" s="221"/>
      <c r="C40" s="270">
        <f>(конс.!DK40/конс.!AW40*100)-100</f>
        <v>-25</v>
      </c>
      <c r="D40" s="270" t="e">
        <f>(конс.!DL40/конс.!AX40*100)-100</f>
        <v>#DIV/0!</v>
      </c>
      <c r="E40" s="269">
        <f>(конс.!DS39/конс.!BA39*100)-100</f>
        <v>0</v>
      </c>
      <c r="F40" s="269">
        <f>(конс.!DT39/конс.!BB39*100)-100</f>
        <v>0</v>
      </c>
      <c r="G40" s="269">
        <f>(конс.!BA40/конс.!G40*100)-100</f>
        <v>-72.908366533864552</v>
      </c>
      <c r="H40" s="269">
        <f>(конс.!BB40/конс.!H40*100)-100</f>
        <v>-50.684931506849317</v>
      </c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</row>
    <row r="41" spans="1:144" s="66" customFormat="1" ht="42" customHeight="1">
      <c r="A41" s="361" t="s">
        <v>235</v>
      </c>
      <c r="B41" s="312"/>
      <c r="C41" s="270">
        <f>(конс.!DK41/конс.!AW41*100)-100</f>
        <v>-52.815013404825741</v>
      </c>
      <c r="D41" s="270">
        <f>(конс.!DL41/конс.!AX41*100)-100</f>
        <v>-58.70880968392737</v>
      </c>
      <c r="E41" s="269">
        <f>(конс.!DS40/конс.!BA40*100)-100</f>
        <v>0</v>
      </c>
      <c r="F41" s="269">
        <f>(конс.!DT40/конс.!BB40*100)-100</f>
        <v>0</v>
      </c>
      <c r="G41" s="269">
        <f>(конс.!BA41/конс.!G41*100)-100</f>
        <v>39.476910502656324</v>
      </c>
      <c r="H41" s="269">
        <f>(конс.!BB41/конс.!H41*100)-100</f>
        <v>39.851178172798683</v>
      </c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</row>
    <row r="42" spans="1:144" s="18" customFormat="1" ht="33">
      <c r="A42" s="214" t="s">
        <v>236</v>
      </c>
      <c r="B42" s="221"/>
      <c r="C42" s="270">
        <f>(конс.!DK42/конс.!AW42*100)-100</f>
        <v>-38.888888888888886</v>
      </c>
      <c r="D42" s="270">
        <f>(конс.!DL42/конс.!AX42*100)-100</f>
        <v>-38.888888888888886</v>
      </c>
      <c r="E42" s="269">
        <f>(конс.!DS41/конс.!BA41*100)-100</f>
        <v>0</v>
      </c>
      <c r="F42" s="269">
        <f>(конс.!DT41/конс.!BB41*100)-100</f>
        <v>0</v>
      </c>
      <c r="G42" s="269">
        <f>(конс.!BA42/конс.!G42*100)-100</f>
        <v>4.2105263157894655</v>
      </c>
      <c r="H42" s="269">
        <f>(конс.!BB42/конс.!H42*100)-100</f>
        <v>11.235955056179776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</row>
    <row r="43" spans="1:144" s="18" customFormat="1" ht="26.25" customHeight="1">
      <c r="A43" s="361" t="s">
        <v>43</v>
      </c>
      <c r="B43" s="312"/>
      <c r="C43" s="270">
        <f>(конс.!DK43/конс.!AW43*100)-100</f>
        <v>-101.42450142450143</v>
      </c>
      <c r="D43" s="270">
        <f>(конс.!DL43/конс.!AX43*100)-100</f>
        <v>-98.084291187739467</v>
      </c>
      <c r="E43" s="269">
        <f>(конс.!DS42/конс.!BA42*100)-100</f>
        <v>0</v>
      </c>
      <c r="F43" s="269">
        <f>(конс.!DT42/конс.!BB42*100)-100</f>
        <v>0</v>
      </c>
      <c r="G43" s="269">
        <f>(конс.!BA43/конс.!G43*100)-100</f>
        <v>-94.13680781758957</v>
      </c>
      <c r="H43" s="269">
        <f>(конс.!BB43/конс.!H43*100)-100</f>
        <v>-100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</row>
    <row r="44" spans="1:144" s="18" customFormat="1" ht="24.6" customHeight="1">
      <c r="A44" s="353" t="s">
        <v>44</v>
      </c>
      <c r="B44" s="314"/>
      <c r="C44" s="270">
        <f>(конс.!DK44/конс.!AW44*100)-100</f>
        <v>22.248041298018094</v>
      </c>
      <c r="D44" s="270">
        <f>(конс.!DL44/конс.!AX44*100)-100</f>
        <v>25.536481284823552</v>
      </c>
      <c r="E44" s="269">
        <f>(конс.!DS44/конс.!BA44*100)-100</f>
        <v>0.70385939637395722</v>
      </c>
      <c r="F44" s="269">
        <f>(конс.!DT44/конс.!BB44*100)-100</f>
        <v>0.69447266508208827</v>
      </c>
      <c r="G44" s="269">
        <f>(конс.!BA44/конс.!G44*100)-100</f>
        <v>48.6691732849728</v>
      </c>
      <c r="H44" s="269">
        <f>(конс.!BB44/конс.!H44*100)-100</f>
        <v>50.970717272149358</v>
      </c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</row>
    <row r="45" spans="1:144" s="68" customFormat="1" ht="17.25" customHeight="1">
      <c r="A45" s="353" t="s">
        <v>185</v>
      </c>
      <c r="B45" s="314"/>
      <c r="C45" s="270">
        <f>(конс.!DK45/конс.!AW45*100)-100</f>
        <v>16.981935017128748</v>
      </c>
      <c r="D45" s="270">
        <f>(конс.!DL45/конс.!AX45*100)-100</f>
        <v>11.677750180274018</v>
      </c>
      <c r="E45" s="269">
        <f>(конс.!DS44/конс.!BA44*100)-100</f>
        <v>0.70385939637395722</v>
      </c>
      <c r="F45" s="269">
        <f>(конс.!DT44/конс.!BB44*100)-100</f>
        <v>0.69447266508208827</v>
      </c>
      <c r="G45" s="269">
        <f>(конс.!BA45/конс.!G45*100)-100</f>
        <v>-15.611207839008785</v>
      </c>
      <c r="H45" s="269">
        <f>(конс.!BB45/конс.!H45*100)-100</f>
        <v>-14.492920898738078</v>
      </c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</row>
    <row r="46" spans="1:144" s="64" customFormat="1" ht="18" customHeight="1">
      <c r="A46" s="352" t="s">
        <v>189</v>
      </c>
      <c r="B46" s="298"/>
      <c r="C46" s="270">
        <f>(конс.!DK46/конс.!AW46*100)-100</f>
        <v>0.35521861440899727</v>
      </c>
      <c r="D46" s="270">
        <f>(конс.!DL46/конс.!AX46*100)-100</f>
        <v>0.35521861440899727</v>
      </c>
      <c r="E46" s="269">
        <f>(конс.!DS45/конс.!BA45*100)-100</f>
        <v>9.6346232276947461</v>
      </c>
      <c r="F46" s="269">
        <f>(конс.!DT45/конс.!BB45*100)-100</f>
        <v>9.0348706411698601</v>
      </c>
      <c r="G46" s="269">
        <f>(конс.!BA46/конс.!G46*100)-100</f>
        <v>-5.614544147290303</v>
      </c>
      <c r="H46" s="269">
        <f>(конс.!BB46/конс.!H46*100)-100</f>
        <v>-5.614544147290303</v>
      </c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</row>
    <row r="47" spans="1:144" s="68" customFormat="1" ht="18" customHeight="1">
      <c r="A47" s="352" t="s">
        <v>190</v>
      </c>
      <c r="B47" s="298"/>
      <c r="C47" s="270">
        <f>(конс.!DK47/конс.!AW47*100)-100</f>
        <v>561.06995884773653</v>
      </c>
      <c r="D47" s="270">
        <f>(конс.!DL47/конс.!AX47*100)-100</f>
        <v>561.06995884773653</v>
      </c>
      <c r="E47" s="269">
        <f>(конс.!DS46/конс.!BA46*100)-100</f>
        <v>0</v>
      </c>
      <c r="F47" s="269">
        <f>(конс.!DT46/конс.!BB46*100)-100</f>
        <v>0</v>
      </c>
      <c r="G47" s="269">
        <f>(конс.!BA47/конс.!G47*100)-100</f>
        <v>-100</v>
      </c>
      <c r="H47" s="269">
        <f>(конс.!BB47/конс.!H47*100)-100</f>
        <v>-100</v>
      </c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</row>
    <row r="48" spans="1:144" s="68" customFormat="1" ht="18" customHeight="1">
      <c r="A48" s="227" t="s">
        <v>191</v>
      </c>
      <c r="B48" s="224"/>
      <c r="C48" s="270">
        <f>(конс.!DK48/конс.!AW48*100)-100</f>
        <v>0</v>
      </c>
      <c r="D48" s="270">
        <f>(конс.!DL48/конс.!AX48*100)-100</f>
        <v>0</v>
      </c>
      <c r="E48" s="269" t="e">
        <f>(конс.!DS47/конс.!BA47*100)-100</f>
        <v>#DIV/0!</v>
      </c>
      <c r="F48" s="269" t="e">
        <f>(конс.!DT47/конс.!BB47*100)-100</f>
        <v>#DIV/0!</v>
      </c>
      <c r="G48" s="269">
        <f>(конс.!BA48/конс.!G48*100)-100</f>
        <v>-0.24783147459727672</v>
      </c>
      <c r="H48" s="269">
        <f>(конс.!BB48/конс.!H48*100)-100</f>
        <v>-0.24783147459727672</v>
      </c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</row>
    <row r="49" spans="1:144" s="68" customFormat="1" ht="36.75" customHeight="1">
      <c r="A49" s="352" t="s">
        <v>192</v>
      </c>
      <c r="B49" s="298"/>
      <c r="C49" s="270" t="e">
        <f>(конс.!DK49/конс.!AW49*100)-100</f>
        <v>#DIV/0!</v>
      </c>
      <c r="D49" s="270" t="e">
        <f>(конс.!DL49/конс.!AX49*100)-100</f>
        <v>#DIV/0!</v>
      </c>
      <c r="E49" s="269">
        <f>(конс.!DS48/конс.!BA48*100)-100</f>
        <v>0</v>
      </c>
      <c r="F49" s="269">
        <f>(конс.!DT48/конс.!BB48*100)-100</f>
        <v>0</v>
      </c>
      <c r="G49" s="269" t="e">
        <f>(конс.!BA49/конс.!G49*100)-100</f>
        <v>#DIV/0!</v>
      </c>
      <c r="H49" s="269" t="e">
        <f>(конс.!BB49/конс.!H49*100)-100</f>
        <v>#DIV/0!</v>
      </c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</row>
    <row r="50" spans="1:144" s="68" customFormat="1" ht="49.5">
      <c r="A50" s="227" t="s">
        <v>193</v>
      </c>
      <c r="B50" s="224"/>
      <c r="C50" s="270">
        <f>(конс.!DK50/конс.!AW50*100)-100</f>
        <v>55.769230769230774</v>
      </c>
      <c r="D50" s="270">
        <f>(конс.!DL50/конс.!AX50*100)-100</f>
        <v>72.129963898916969</v>
      </c>
      <c r="E50" s="269" t="e">
        <f>(конс.!DS49/конс.!BA49*100)-100</f>
        <v>#DIV/0!</v>
      </c>
      <c r="F50" s="269" t="e">
        <f>(конс.!DT49/конс.!BB49*100)-100</f>
        <v>#DIV/0!</v>
      </c>
      <c r="G50" s="269">
        <f>(конс.!BA50/конс.!G50*100)-100</f>
        <v>-12.164606572203795</v>
      </c>
      <c r="H50" s="269">
        <f>(конс.!BB50/конс.!H50*100)-100</f>
        <v>-6.8498236495266411</v>
      </c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  <c r="EH50" s="67"/>
      <c r="EI50" s="67"/>
      <c r="EJ50" s="67"/>
      <c r="EK50" s="67"/>
      <c r="EL50" s="67"/>
      <c r="EM50" s="67"/>
      <c r="EN50" s="67"/>
    </row>
    <row r="51" spans="1:144" s="68" customFormat="1" ht="42.75" customHeight="1">
      <c r="A51" s="352" t="s">
        <v>194</v>
      </c>
      <c r="B51" s="298"/>
      <c r="C51" s="270" t="e">
        <f>(конс.!DK51/конс.!AW51*100)-100</f>
        <v>#DIV/0!</v>
      </c>
      <c r="D51" s="270">
        <f>(конс.!DL51/конс.!AX51*100)-100</f>
        <v>-63.503866745984531</v>
      </c>
      <c r="E51" s="269">
        <f>(конс.!DS50/конс.!BA50*100)-100</f>
        <v>0</v>
      </c>
      <c r="F51" s="269">
        <f>(конс.!DT50/конс.!BB50*100)-100</f>
        <v>0</v>
      </c>
      <c r="G51" s="269" t="e">
        <f>(конс.!BA51/конс.!G51*100)-100</f>
        <v>#DIV/0!</v>
      </c>
      <c r="H51" s="269">
        <f>(конс.!BB51/конс.!H51*100)-100</f>
        <v>-1.3069861521705377</v>
      </c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</row>
    <row r="52" spans="1:144" s="68" customFormat="1" ht="17.25">
      <c r="A52" s="353" t="s">
        <v>186</v>
      </c>
      <c r="B52" s="314"/>
      <c r="C52" s="270">
        <f>(конс.!DK52/конс.!AW52*100)-100</f>
        <v>27.980471432829248</v>
      </c>
      <c r="D52" s="270">
        <f>(конс.!DL52/конс.!AX52*100)-100</f>
        <v>27.648967522993345</v>
      </c>
      <c r="E52" s="269" t="e">
        <f>(конс.!DS51/конс.!BA51*100)-100</f>
        <v>#DIV/0!</v>
      </c>
      <c r="F52" s="269">
        <f>(конс.!DT51/конс.!BB51*100)-100</f>
        <v>0</v>
      </c>
      <c r="G52" s="269">
        <f>(конс.!BA52/конс.!G52*100)-100</f>
        <v>60.535368786165236</v>
      </c>
      <c r="H52" s="269">
        <f>(конс.!BB52/конс.!H52*100)-100</f>
        <v>61.171216600186597</v>
      </c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</row>
    <row r="53" spans="1:144" s="68" customFormat="1" ht="17.25">
      <c r="A53" s="353" t="s">
        <v>187</v>
      </c>
      <c r="B53" s="314"/>
      <c r="C53" s="270">
        <f>(конс.!DK53/конс.!AW53*100)-100</f>
        <v>-25</v>
      </c>
      <c r="D53" s="270">
        <f>(конс.!DL53/конс.!AX53*100)-100</f>
        <v>20</v>
      </c>
      <c r="E53" s="269">
        <f>(конс.!DS52/конс.!BA52*100)-100</f>
        <v>0</v>
      </c>
      <c r="F53" s="269">
        <f>(конс.!DT52/конс.!BB52*100)-100</f>
        <v>0</v>
      </c>
      <c r="G53" s="269">
        <f>(конс.!BA53/конс.!G53*100)-100</f>
        <v>-39.627329192546576</v>
      </c>
      <c r="H53" s="269">
        <f>(конс.!BB53/конс.!H53*100)-100</f>
        <v>87.671232876712338</v>
      </c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</row>
    <row r="54" spans="1:144" s="68" customFormat="1" ht="17.25">
      <c r="A54" s="353" t="s">
        <v>188</v>
      </c>
      <c r="B54" s="314"/>
      <c r="C54" s="270">
        <v>0</v>
      </c>
      <c r="D54" s="270">
        <f>(конс.!DL54/конс.!AX54*100)-100</f>
        <v>-100</v>
      </c>
      <c r="E54" s="269">
        <f>(конс.!DS53/конс.!BA53*100)-100</f>
        <v>0</v>
      </c>
      <c r="F54" s="269">
        <f>(конс.!DT53/конс.!BB53*100)-100</f>
        <v>0</v>
      </c>
      <c r="G54" s="269">
        <v>0</v>
      </c>
      <c r="H54" s="269">
        <f>(конс.!BB54/конс.!H54*100)-100</f>
        <v>-100</v>
      </c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</row>
    <row r="55" spans="1:144" s="68" customFormat="1" ht="17.25" customHeight="1">
      <c r="A55" s="340" t="s">
        <v>49</v>
      </c>
      <c r="B55" s="279"/>
      <c r="C55" s="268">
        <v>2.48</v>
      </c>
      <c r="D55" s="268">
        <v>1.79</v>
      </c>
      <c r="E55" s="268">
        <v>0.53</v>
      </c>
      <c r="F55" s="268">
        <v>0.55000000000000004</v>
      </c>
      <c r="G55" s="268">
        <v>40.21</v>
      </c>
      <c r="H55" s="268">
        <v>39.97</v>
      </c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</row>
    <row r="56" spans="1:144" s="68" customFormat="1" ht="16.5">
      <c r="A56" s="355" t="s">
        <v>174</v>
      </c>
      <c r="B56" s="302"/>
      <c r="C56" s="268">
        <v>2.44</v>
      </c>
      <c r="D56" s="268">
        <v>2.13</v>
      </c>
      <c r="E56" s="268">
        <v>0</v>
      </c>
      <c r="F56" s="268">
        <v>0</v>
      </c>
      <c r="G56" s="268">
        <v>53.04</v>
      </c>
      <c r="H56" s="268">
        <v>53.62</v>
      </c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  <c r="DQ56" s="67"/>
      <c r="DR56" s="67"/>
      <c r="DS56" s="67"/>
      <c r="DT56" s="67"/>
      <c r="DU56" s="67"/>
      <c r="DV56" s="67"/>
      <c r="DW56" s="67"/>
      <c r="DX56" s="67"/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</row>
    <row r="57" spans="1:144" s="68" customFormat="1" ht="17.25" customHeight="1">
      <c r="A57" s="355" t="s">
        <v>198</v>
      </c>
      <c r="B57" s="302"/>
      <c r="C57" s="268">
        <v>2.54</v>
      </c>
      <c r="D57" s="268">
        <v>1.07</v>
      </c>
      <c r="E57" s="268">
        <v>2.4</v>
      </c>
      <c r="F57" s="268">
        <v>2.88</v>
      </c>
      <c r="G57" s="268">
        <v>7.98</v>
      </c>
      <c r="H57" s="268">
        <v>1.59</v>
      </c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  <c r="DQ57" s="67"/>
      <c r="DR57" s="67"/>
      <c r="DS57" s="67"/>
      <c r="DT57" s="67"/>
      <c r="DU57" s="67"/>
      <c r="DV57" s="67"/>
      <c r="DW57" s="67"/>
      <c r="DX57" s="67"/>
      <c r="DY57" s="67"/>
      <c r="DZ57" s="67"/>
      <c r="EA57" s="67"/>
      <c r="EB57" s="67"/>
      <c r="EC57" s="67"/>
      <c r="ED57" s="67"/>
      <c r="EE57" s="67"/>
      <c r="EF57" s="67"/>
      <c r="EG57" s="67"/>
      <c r="EH57" s="67"/>
      <c r="EI57" s="67"/>
      <c r="EJ57" s="67"/>
      <c r="EK57" s="67"/>
      <c r="EL57" s="67"/>
      <c r="EM57" s="67"/>
      <c r="EN57" s="67"/>
    </row>
    <row r="58" spans="1:144" s="64" customFormat="1" ht="31.5" customHeight="1">
      <c r="A58" s="364" t="s">
        <v>100</v>
      </c>
      <c r="B58" s="310"/>
      <c r="C58" s="270">
        <f>(конс.!DK58/конс.!AW58*100)-100</f>
        <v>5.5148508345380378</v>
      </c>
      <c r="D58" s="270">
        <f>(конс.!DL58/конс.!AX58*100)-100</f>
        <v>5.2219656145753106</v>
      </c>
      <c r="E58" s="269">
        <f>(конс.!DS57/конс.!BA57*100)-100</f>
        <v>-2.8979302409590275</v>
      </c>
      <c r="F58" s="269">
        <f>(конс.!DT57/конс.!BB57*100)-100</f>
        <v>2.8359567030768176</v>
      </c>
      <c r="G58" s="269">
        <f>(конс.!BA58/конс.!G58*100)-100</f>
        <v>-0.71309790935958972</v>
      </c>
      <c r="H58" s="269">
        <f>(конс.!BB58/конс.!H58*100)-100</f>
        <v>-2.4703533151310069</v>
      </c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</row>
    <row r="59" spans="1:144" s="64" customFormat="1" ht="51" customHeight="1">
      <c r="A59" s="357" t="s">
        <v>195</v>
      </c>
      <c r="B59" s="308"/>
      <c r="C59" s="270">
        <f>(конс.!DK59/конс.!AW59*100)-100</f>
        <v>33.184780166279694</v>
      </c>
      <c r="D59" s="270">
        <f>(конс.!DL59/конс.!AX59*100)-100</f>
        <v>36.428806855636111</v>
      </c>
      <c r="E59" s="269">
        <f>(конс.!DS58/конс.!BA58*100)-100</f>
        <v>5.0377760062021366</v>
      </c>
      <c r="F59" s="269">
        <f>(конс.!DT58/конс.!BB58*100)-100</f>
        <v>5.7561171279582908</v>
      </c>
      <c r="G59" s="269">
        <f>(конс.!BA59/конс.!G59*100)-100</f>
        <v>14.793082747535763</v>
      </c>
      <c r="H59" s="269">
        <f>(конс.!BB59/конс.!H59*100)-100</f>
        <v>14.86537652503155</v>
      </c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</row>
    <row r="60" spans="1:144" s="64" customFormat="1" ht="16.5" customHeight="1">
      <c r="A60" s="357" t="s">
        <v>196</v>
      </c>
      <c r="B60" s="308"/>
      <c r="C60" s="270" t="e">
        <f>(конс.!DK60/конс.!AW60*100)-100</f>
        <v>#DIV/0!</v>
      </c>
      <c r="D60" s="270">
        <f>(конс.!DL60/конс.!AX60*100)-100</f>
        <v>-1.4896786550329892</v>
      </c>
      <c r="E60" s="269">
        <f>(конс.!DS59/конс.!BA59*100)-100</f>
        <v>0</v>
      </c>
      <c r="F60" s="269">
        <f>(конс.!DT59/конс.!BB59*100)-100</f>
        <v>0</v>
      </c>
      <c r="G60" s="269" t="e">
        <f>(конс.!BA60/конс.!G60*100)-100</f>
        <v>#DIV/0!</v>
      </c>
      <c r="H60" s="269">
        <f>(конс.!BB60/конс.!H60*100)-100</f>
        <v>-0.11448196908986574</v>
      </c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</row>
    <row r="61" spans="1:144" s="72" customFormat="1" ht="17.25">
      <c r="A61" s="357" t="s">
        <v>197</v>
      </c>
      <c r="B61" s="308"/>
      <c r="C61" s="270">
        <f>(конс.!DK61/конс.!AW61*100)-100</f>
        <v>11.374795417348608</v>
      </c>
      <c r="D61" s="270" t="e">
        <f>(конс.!DL61/конс.!AX61*100)-100</f>
        <v>#DIV/0!</v>
      </c>
      <c r="E61" s="269" t="e">
        <f>(конс.!DS60/конс.!BA60*100)-100</f>
        <v>#DIV/0!</v>
      </c>
      <c r="F61" s="269">
        <f>(конс.!DT60/конс.!BB60*100)-100</f>
        <v>0</v>
      </c>
      <c r="G61" s="269">
        <f>(конс.!BA61/конс.!G61*100)-100</f>
        <v>27.957319413525752</v>
      </c>
      <c r="H61" s="269" t="e">
        <f>(конс.!BB61/конс.!H61*100)-100</f>
        <v>#DIV/0!</v>
      </c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  <c r="DN61" s="71"/>
      <c r="DO61" s="71"/>
      <c r="DP61" s="71"/>
      <c r="DQ61" s="71"/>
      <c r="DR61" s="71"/>
      <c r="DS61" s="71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</row>
    <row r="62" spans="1:144" s="75" customFormat="1" ht="18" customHeight="1">
      <c r="A62" s="357" t="s">
        <v>199</v>
      </c>
      <c r="B62" s="308"/>
      <c r="C62" s="270">
        <f>(конс.!DK62/конс.!AW62*100)-100</f>
        <v>14.954824411864976</v>
      </c>
      <c r="D62" s="270">
        <f>(конс.!DL62/конс.!AX62*100)-100</f>
        <v>14.545123284343504</v>
      </c>
      <c r="E62" s="269">
        <f>(конс.!DS61/конс.!BA61*100)-100</f>
        <v>0</v>
      </c>
      <c r="F62" s="269" t="e">
        <f>(конс.!DT61/конс.!BB61*100)-100</f>
        <v>#DIV/0!</v>
      </c>
      <c r="G62" s="269">
        <f>(конс.!BA62/конс.!G62*100)-100</f>
        <v>35.157400156617086</v>
      </c>
      <c r="H62" s="269">
        <f>(конс.!BB62/конс.!H62*100)-100</f>
        <v>5.7105030891438702</v>
      </c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  <c r="EK62" s="74"/>
      <c r="EL62" s="74"/>
      <c r="EM62" s="74"/>
      <c r="EN62" s="74"/>
    </row>
    <row r="63" spans="1:144" s="75" customFormat="1" ht="39" customHeight="1">
      <c r="A63" s="352" t="s">
        <v>200</v>
      </c>
      <c r="B63" s="298"/>
      <c r="C63" s="270">
        <f>(конс.!DK63/конс.!AW63*100)-100</f>
        <v>1.6216216216216282</v>
      </c>
      <c r="D63" s="270">
        <f>(конс.!DL63/конс.!AX63*100)-100</f>
        <v>-1.7868745938921364</v>
      </c>
      <c r="E63" s="269">
        <f>(конс.!DS62/конс.!BA62*100)-100</f>
        <v>-18.02127511645692</v>
      </c>
      <c r="F63" s="269">
        <f>(конс.!DT62/конс.!BB62*100)-100</f>
        <v>0</v>
      </c>
      <c r="G63" s="269">
        <f>(конс.!BA63/конс.!G63*100)-100</f>
        <v>7.7694954128440372</v>
      </c>
      <c r="H63" s="269">
        <f>(конс.!BB63/конс.!H63*100)-100</f>
        <v>6.473029045643159</v>
      </c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</row>
    <row r="64" spans="1:144" s="77" customFormat="1" ht="44.25" customHeight="1">
      <c r="A64" s="352" t="s">
        <v>201</v>
      </c>
      <c r="B64" s="298"/>
      <c r="C64" s="270" t="e">
        <f>(конс.!DK64/конс.!AW64*100)-100</f>
        <v>#DIV/0!</v>
      </c>
      <c r="D64" s="270" t="e">
        <f>(конс.!DL64/конс.!AX64*100)-100</f>
        <v>#DIV/0!</v>
      </c>
      <c r="E64" s="269">
        <f>(конс.!DS63/конс.!BA63*100)-100</f>
        <v>0</v>
      </c>
      <c r="F64" s="269">
        <f>(конс.!DT63/конс.!BB63*100)-100</f>
        <v>0</v>
      </c>
      <c r="G64" s="269" t="s">
        <v>251</v>
      </c>
      <c r="H64" s="269" t="s">
        <v>251</v>
      </c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</row>
    <row r="65" spans="1:144" s="75" customFormat="1" ht="37.5" customHeight="1">
      <c r="A65" s="226" t="s">
        <v>203</v>
      </c>
      <c r="B65" s="223"/>
      <c r="C65" s="270" t="e">
        <f>(конс.!DK65/конс.!AW65*100)-100</f>
        <v>#DIV/0!</v>
      </c>
      <c r="D65" s="270" t="e">
        <f>(конс.!DL65/конс.!AX65*100)-100</f>
        <v>#DIV/0!</v>
      </c>
      <c r="E65" s="269">
        <f>(конс.!DS64/конс.!BA64*100)-100</f>
        <v>0</v>
      </c>
      <c r="F65" s="269">
        <f>(конс.!DT64/конс.!BB64*100)-100</f>
        <v>0</v>
      </c>
      <c r="G65" s="269">
        <f>(конс.!BA65/конс.!G65*100)-100</f>
        <v>-92.470588235294116</v>
      </c>
      <c r="H65" s="269">
        <f>(конс.!BB65/конс.!H65*100)-100</f>
        <v>-84</v>
      </c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</row>
    <row r="66" spans="1:144" s="66" customFormat="1" ht="31.5" customHeight="1">
      <c r="A66" s="226" t="s">
        <v>202</v>
      </c>
      <c r="B66" s="223"/>
      <c r="C66" s="270" t="s">
        <v>252</v>
      </c>
      <c r="D66" s="270" t="s">
        <v>253</v>
      </c>
      <c r="E66" s="269">
        <f>(конс.!DS65/конс.!BA65*100)-100</f>
        <v>0</v>
      </c>
      <c r="F66" s="269">
        <f>(конс.!DT65/конс.!BB65*100)-100</f>
        <v>0</v>
      </c>
      <c r="G66" s="269">
        <f>(конс.!BA66/конс.!G66*100)-100</f>
        <v>351.67785234899327</v>
      </c>
      <c r="H66" s="269">
        <f>(конс.!BB66/конс.!H66*100)-100</f>
        <v>416.875</v>
      </c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</row>
    <row r="67" spans="1:144" s="66" customFormat="1" ht="18" customHeight="1">
      <c r="A67" s="226" t="s">
        <v>204</v>
      </c>
      <c r="B67" s="223"/>
      <c r="C67" s="270" t="e">
        <f>(конс.!DK67/конс.!AW67*100)-100</f>
        <v>#DIV/0!</v>
      </c>
      <c r="D67" s="270" t="e">
        <f>(конс.!DL67/конс.!AX67*100)-100</f>
        <v>#DIV/0!</v>
      </c>
      <c r="E67" s="269">
        <f>(конс.!DS66/конс.!BA66*100)-100</f>
        <v>0</v>
      </c>
      <c r="F67" s="269">
        <f>(конс.!DT66/конс.!BB66*100)-100</f>
        <v>0</v>
      </c>
      <c r="G67" s="269" t="e">
        <f>(конс.!BA67/конс.!G67*100)-100</f>
        <v>#DIV/0!</v>
      </c>
      <c r="H67" s="269" t="e">
        <f>(конс.!BB67/конс.!H67*100)-100</f>
        <v>#DIV/0!</v>
      </c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</row>
    <row r="68" spans="1:144" s="79" customFormat="1" ht="50.25" customHeight="1">
      <c r="A68" s="347" t="s">
        <v>205</v>
      </c>
      <c r="B68" s="290"/>
      <c r="C68" s="270">
        <f>(конс.!DK68/конс.!AW68*100)-100</f>
        <v>-15.995818086774705</v>
      </c>
      <c r="D68" s="270">
        <f>(конс.!DL68/конс.!AX68*100)-100</f>
        <v>-15.384615384615387</v>
      </c>
      <c r="E68" s="269" t="e">
        <f>(конс.!DS67/конс.!BA67*100)-100</f>
        <v>#DIV/0!</v>
      </c>
      <c r="F68" s="269" t="e">
        <f>(конс.!DT67/конс.!BB67*100)-100</f>
        <v>#DIV/0!</v>
      </c>
      <c r="G68" s="269">
        <f>(конс.!BA68/конс.!G68*100)-100</f>
        <v>-18.619246861924694</v>
      </c>
      <c r="H68" s="269">
        <f>(конс.!BB68/конс.!H68*100)-100</f>
        <v>-18.87509500886749</v>
      </c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</row>
    <row r="69" spans="1:144" s="64" customFormat="1" ht="18" customHeight="1">
      <c r="A69" s="347" t="s">
        <v>206</v>
      </c>
      <c r="B69" s="290"/>
      <c r="C69" s="270" t="e">
        <f>(конс.!DK69/конс.!AW69*100)-100</f>
        <v>#DIV/0!</v>
      </c>
      <c r="D69" s="270" t="e">
        <f>(конс.!DL69/конс.!AX69*100)-100</f>
        <v>#DIV/0!</v>
      </c>
      <c r="E69" s="269">
        <f>(конс.!DS68/конс.!BA68*100)-100</f>
        <v>0</v>
      </c>
      <c r="F69" s="269">
        <f>(конс.!DT68/конс.!BB68*100)-100</f>
        <v>0</v>
      </c>
      <c r="G69" s="269" t="e">
        <f>(конс.!BA69/конс.!G69*100)-100</f>
        <v>#DIV/0!</v>
      </c>
      <c r="H69" s="269" t="e">
        <f>(конс.!BB69/конс.!H69*100)-100</f>
        <v>#DIV/0!</v>
      </c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</row>
    <row r="70" spans="1:144" s="64" customFormat="1" ht="57.75" customHeight="1">
      <c r="A70" s="347" t="s">
        <v>207</v>
      </c>
      <c r="B70" s="290"/>
      <c r="C70" s="270">
        <f>(конс.!DK70/конс.!AW70*100)-100</f>
        <v>14.329643296432963</v>
      </c>
      <c r="D70" s="270">
        <f>(конс.!DL70/конс.!AX70*100)-100</f>
        <v>21.940622737146981</v>
      </c>
      <c r="E70" s="269">
        <f>(конс.!DS69/конс.!BA69*100)-100</f>
        <v>0</v>
      </c>
      <c r="F70" s="269">
        <f>(конс.!DT69/конс.!BB69*100)-100</f>
        <v>0</v>
      </c>
      <c r="G70" s="269">
        <f>(конс.!BA70/конс.!G70*100)-100</f>
        <v>23.145815841029943</v>
      </c>
      <c r="H70" s="269">
        <f>(конс.!BB70/конс.!H70*100)-100</f>
        <v>26.295336787564764</v>
      </c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</row>
    <row r="71" spans="1:144" s="75" customFormat="1" ht="59.25" customHeight="1">
      <c r="A71" s="347" t="s">
        <v>208</v>
      </c>
      <c r="B71" s="290"/>
      <c r="C71" s="270">
        <f>(конс.!DK71/конс.!AW71*100)-100</f>
        <v>12.589641434262958</v>
      </c>
      <c r="D71" s="270">
        <f>(конс.!DL71/конс.!AX71*100)-100</f>
        <v>9.628758938191794</v>
      </c>
      <c r="E71" s="269">
        <f>(конс.!DS70/конс.!BA70*100)-100</f>
        <v>0</v>
      </c>
      <c r="F71" s="269">
        <f>(конс.!DT70/конс.!BB70*100)-100</f>
        <v>0</v>
      </c>
      <c r="G71" s="269">
        <f>(конс.!BA71/конс.!G71*100)-100</f>
        <v>38.428395139193924</v>
      </c>
      <c r="H71" s="269">
        <f>(конс.!BB71/конс.!H71*100)-100</f>
        <v>-2.087428624918104</v>
      </c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</row>
    <row r="72" spans="1:144" s="66" customFormat="1" ht="18" customHeight="1">
      <c r="A72" s="347" t="s">
        <v>133</v>
      </c>
      <c r="B72" s="290"/>
      <c r="C72" s="270" t="e">
        <f>(конс.!DK72/конс.!AW72*100)-100</f>
        <v>#DIV/0!</v>
      </c>
      <c r="D72" s="270" t="e">
        <f>(конс.!DL72/конс.!AX72*100)-100</f>
        <v>#DIV/0!</v>
      </c>
      <c r="E72" s="269">
        <f>(конс.!DS71/конс.!BA71*100)-100</f>
        <v>-23.498126435392237</v>
      </c>
      <c r="F72" s="269">
        <f>(конс.!DT71/конс.!BB71*100)-100</f>
        <v>0</v>
      </c>
      <c r="G72" s="269" t="e">
        <f>(конс.!BA72/конс.!G72*100)-100</f>
        <v>#DIV/0!</v>
      </c>
      <c r="H72" s="269" t="e">
        <f>(конс.!BB72/конс.!H72*100)-100</f>
        <v>#DIV/0!</v>
      </c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65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</row>
    <row r="73" spans="1:144" s="66" customFormat="1" ht="84.75" customHeight="1">
      <c r="A73" s="347" t="s">
        <v>209</v>
      </c>
      <c r="B73" s="290"/>
      <c r="C73" s="270">
        <f>(конс.!DK73/конс.!AW73*100)-100</f>
        <v>-2.8758987183494753</v>
      </c>
      <c r="D73" s="270">
        <f>(конс.!DL73/конс.!AX73*100)-100</f>
        <v>-2.8758987183494753</v>
      </c>
      <c r="E73" s="269" t="e">
        <f>(конс.!DS72/конс.!BA72*100)-100</f>
        <v>#DIV/0!</v>
      </c>
      <c r="F73" s="269" t="e">
        <f>(конс.!DT72/конс.!BB72*100)-100</f>
        <v>#DIV/0!</v>
      </c>
      <c r="G73" s="269">
        <f>(конс.!BA73/конс.!G73*100)-100</f>
        <v>4.4447464999320232</v>
      </c>
      <c r="H73" s="269">
        <f>(конс.!BB73/конс.!H73*100)-100</f>
        <v>4.4447464999320232</v>
      </c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65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</row>
    <row r="74" spans="1:144" s="34" customFormat="1">
      <c r="A74" s="45"/>
      <c r="B74" s="45"/>
      <c r="C74" s="47"/>
      <c r="D74" s="47"/>
      <c r="E74" s="47"/>
      <c r="F74" s="47"/>
      <c r="G74" s="47"/>
      <c r="H74" s="47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</row>
    <row r="75" spans="1:144" s="34" customFormat="1">
      <c r="A75" s="45"/>
      <c r="B75" s="45"/>
      <c r="C75" s="47"/>
      <c r="D75" s="47"/>
      <c r="E75" s="47"/>
      <c r="F75" s="47"/>
      <c r="G75" s="47"/>
      <c r="H75" s="47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</row>
    <row r="76" spans="1:144" s="34" customFormat="1">
      <c r="A76" s="45"/>
      <c r="B76" s="45"/>
      <c r="C76" s="47"/>
      <c r="D76" s="47"/>
      <c r="E76" s="47"/>
      <c r="F76" s="47"/>
      <c r="G76" s="47"/>
      <c r="H76" s="47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</row>
    <row r="77" spans="1:144" s="34" customFormat="1">
      <c r="A77" s="45"/>
      <c r="B77" s="45"/>
      <c r="C77" s="47"/>
      <c r="D77" s="47"/>
      <c r="E77" s="47"/>
      <c r="F77" s="47"/>
      <c r="G77" s="47"/>
      <c r="H77" s="47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</row>
    <row r="78" spans="1:144" s="34" customFormat="1">
      <c r="A78" s="45"/>
      <c r="B78" s="45"/>
      <c r="C78" s="47"/>
      <c r="D78" s="47"/>
      <c r="E78" s="47"/>
      <c r="F78" s="47"/>
      <c r="G78" s="47"/>
      <c r="H78" s="47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</row>
    <row r="79" spans="1:144" s="34" customFormat="1">
      <c r="A79" s="45"/>
      <c r="B79" s="45"/>
      <c r="C79" s="47"/>
      <c r="D79" s="47"/>
      <c r="E79" s="47"/>
      <c r="F79" s="47"/>
      <c r="G79" s="47"/>
      <c r="H79" s="47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</row>
    <row r="80" spans="1:144" s="34" customFormat="1">
      <c r="A80" s="45"/>
      <c r="B80" s="45"/>
      <c r="C80" s="47"/>
      <c r="D80" s="47"/>
      <c r="E80" s="47"/>
      <c r="F80" s="47"/>
      <c r="G80" s="47"/>
      <c r="H80" s="47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</row>
    <row r="81" spans="1:144" s="34" customFormat="1">
      <c r="A81" s="45"/>
      <c r="B81" s="45"/>
      <c r="C81" s="47"/>
      <c r="D81" s="47"/>
      <c r="E81" s="47"/>
      <c r="F81" s="47"/>
      <c r="G81" s="47"/>
      <c r="H81" s="47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</row>
    <row r="82" spans="1:144" s="34" customFormat="1">
      <c r="A82" s="45"/>
      <c r="B82" s="45"/>
      <c r="C82" s="47"/>
      <c r="D82" s="47"/>
      <c r="E82" s="47"/>
      <c r="F82" s="47"/>
      <c r="G82" s="47"/>
      <c r="H82" s="47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</row>
    <row r="83" spans="1:144" s="34" customFormat="1">
      <c r="A83" s="45"/>
      <c r="B83" s="45"/>
      <c r="C83" s="47"/>
      <c r="D83" s="47"/>
      <c r="E83" s="47"/>
      <c r="F83" s="47"/>
      <c r="G83" s="47"/>
      <c r="H83" s="47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</row>
    <row r="84" spans="1:144" s="34" customFormat="1">
      <c r="A84" s="45"/>
      <c r="B84" s="45"/>
      <c r="C84" s="47"/>
      <c r="D84" s="47"/>
      <c r="E84" s="47"/>
      <c r="F84" s="47"/>
      <c r="G84" s="47"/>
      <c r="H84" s="47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</row>
    <row r="85" spans="1:144" s="34" customFormat="1">
      <c r="A85" s="45"/>
      <c r="B85" s="45"/>
      <c r="C85" s="47"/>
      <c r="D85" s="47"/>
      <c r="E85" s="47"/>
      <c r="F85" s="47"/>
      <c r="G85" s="47"/>
      <c r="H85" s="47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</row>
    <row r="86" spans="1:144" s="34" customFormat="1">
      <c r="A86" s="45"/>
      <c r="B86" s="45"/>
      <c r="C86" s="47"/>
      <c r="D86" s="47"/>
      <c r="E86" s="47"/>
      <c r="F86" s="47"/>
      <c r="G86" s="47"/>
      <c r="H86" s="47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</row>
    <row r="87" spans="1:144" s="34" customFormat="1">
      <c r="A87" s="45"/>
      <c r="B87" s="45"/>
      <c r="C87" s="47"/>
      <c r="D87" s="47"/>
      <c r="E87" s="47"/>
      <c r="F87" s="47"/>
      <c r="G87" s="47"/>
      <c r="H87" s="47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</row>
    <row r="88" spans="1:144" s="34" customFormat="1">
      <c r="A88" s="45"/>
      <c r="B88" s="45"/>
      <c r="C88" s="47"/>
      <c r="D88" s="47"/>
      <c r="E88" s="47"/>
      <c r="F88" s="47"/>
      <c r="G88" s="47"/>
      <c r="H88" s="47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</row>
    <row r="89" spans="1:144" s="34" customFormat="1">
      <c r="A89" s="45"/>
      <c r="B89" s="45"/>
      <c r="C89" s="47"/>
      <c r="D89" s="47"/>
      <c r="E89" s="47"/>
      <c r="F89" s="47"/>
      <c r="G89" s="47"/>
      <c r="H89" s="47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</row>
    <row r="90" spans="1:144" s="34" customFormat="1">
      <c r="A90" s="45"/>
      <c r="B90" s="45"/>
      <c r="C90" s="47"/>
      <c r="D90" s="47"/>
      <c r="E90" s="47"/>
      <c r="F90" s="47"/>
      <c r="G90" s="47"/>
      <c r="H90" s="47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</row>
    <row r="91" spans="1:144" s="34" customFormat="1">
      <c r="A91" s="45"/>
      <c r="B91" s="45"/>
      <c r="C91" s="47"/>
      <c r="D91" s="47"/>
      <c r="E91" s="47"/>
      <c r="F91" s="47"/>
      <c r="G91" s="47"/>
      <c r="H91" s="47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</row>
    <row r="92" spans="1:144" s="34" customFormat="1">
      <c r="A92" s="45"/>
      <c r="B92" s="45"/>
      <c r="C92" s="47"/>
      <c r="D92" s="47"/>
      <c r="E92" s="47"/>
      <c r="F92" s="47"/>
      <c r="G92" s="47"/>
      <c r="H92" s="47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</row>
    <row r="93" spans="1:144" s="34" customFormat="1">
      <c r="A93" s="45"/>
      <c r="B93" s="45"/>
      <c r="C93" s="47"/>
      <c r="D93" s="47"/>
      <c r="E93" s="47"/>
      <c r="F93" s="47"/>
      <c r="G93" s="47"/>
      <c r="H93" s="47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</row>
    <row r="94" spans="1:144" s="34" customFormat="1">
      <c r="A94" s="45"/>
      <c r="B94" s="45"/>
      <c r="C94" s="47"/>
      <c r="D94" s="47"/>
      <c r="E94" s="47"/>
      <c r="F94" s="47"/>
      <c r="G94" s="47"/>
      <c r="H94" s="47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</row>
    <row r="95" spans="1:144" s="34" customFormat="1">
      <c r="A95" s="45"/>
      <c r="B95" s="45"/>
      <c r="C95" s="47"/>
      <c r="D95" s="47"/>
      <c r="E95" s="47"/>
      <c r="F95" s="47"/>
      <c r="G95" s="47"/>
      <c r="H95" s="47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</row>
    <row r="96" spans="1:144" s="34" customFormat="1">
      <c r="A96" s="45"/>
      <c r="B96" s="45"/>
      <c r="C96" s="47"/>
      <c r="D96" s="47"/>
      <c r="E96" s="47"/>
      <c r="F96" s="47"/>
      <c r="G96" s="47"/>
      <c r="H96" s="47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</row>
    <row r="97" spans="1:144" s="34" customFormat="1">
      <c r="A97" s="45"/>
      <c r="B97" s="45"/>
      <c r="C97" s="47"/>
      <c r="D97" s="47"/>
      <c r="E97" s="47"/>
      <c r="F97" s="47"/>
      <c r="G97" s="47"/>
      <c r="H97" s="47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</row>
    <row r="98" spans="1:144" s="34" customFormat="1">
      <c r="A98" s="45"/>
      <c r="B98" s="45"/>
      <c r="C98" s="47"/>
      <c r="D98" s="47"/>
      <c r="E98" s="47"/>
      <c r="F98" s="47"/>
      <c r="G98" s="47"/>
      <c r="H98" s="47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</row>
    <row r="99" spans="1:144" s="34" customFormat="1">
      <c r="A99" s="45"/>
      <c r="B99" s="45"/>
      <c r="C99" s="47"/>
      <c r="D99" s="47"/>
      <c r="E99" s="47"/>
      <c r="F99" s="47"/>
      <c r="G99" s="47"/>
      <c r="H99" s="47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</row>
    <row r="100" spans="1:144" s="34" customFormat="1">
      <c r="A100" s="45"/>
      <c r="B100" s="45"/>
      <c r="C100" s="47"/>
      <c r="D100" s="47"/>
      <c r="E100" s="47"/>
      <c r="F100" s="47"/>
      <c r="G100" s="47"/>
      <c r="H100" s="47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</row>
    <row r="101" spans="1:144" s="34" customFormat="1">
      <c r="A101" s="45"/>
      <c r="B101" s="45"/>
      <c r="C101" s="47"/>
      <c r="D101" s="47"/>
      <c r="E101" s="47"/>
      <c r="F101" s="47"/>
      <c r="G101" s="47"/>
      <c r="H101" s="47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</row>
    <row r="102" spans="1:144" s="34" customFormat="1">
      <c r="A102" s="45"/>
      <c r="B102" s="45"/>
      <c r="C102" s="47"/>
      <c r="D102" s="47"/>
      <c r="E102" s="47"/>
      <c r="F102" s="47"/>
      <c r="G102" s="47"/>
      <c r="H102" s="47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</row>
    <row r="103" spans="1:144" s="34" customFormat="1">
      <c r="A103" s="45"/>
      <c r="B103" s="45"/>
      <c r="C103" s="47"/>
      <c r="D103" s="47"/>
      <c r="E103" s="47"/>
      <c r="F103" s="47"/>
      <c r="G103" s="47"/>
      <c r="H103" s="47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</row>
    <row r="104" spans="1:144" s="34" customFormat="1">
      <c r="A104" s="45"/>
      <c r="B104" s="45"/>
      <c r="C104" s="47"/>
      <c r="D104" s="47"/>
      <c r="E104" s="47"/>
      <c r="F104" s="47"/>
      <c r="G104" s="47"/>
      <c r="H104" s="47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</row>
    <row r="105" spans="1:144" s="34" customFormat="1">
      <c r="A105" s="45"/>
      <c r="B105" s="45"/>
      <c r="C105" s="47"/>
      <c r="D105" s="47"/>
      <c r="E105" s="47"/>
      <c r="F105" s="47"/>
      <c r="G105" s="47"/>
      <c r="H105" s="47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</row>
    <row r="106" spans="1:144" s="34" customFormat="1">
      <c r="A106" s="45"/>
      <c r="B106" s="45"/>
      <c r="C106" s="47"/>
      <c r="D106" s="47"/>
      <c r="E106" s="47"/>
      <c r="F106" s="47"/>
      <c r="G106" s="47"/>
      <c r="H106" s="47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</row>
    <row r="107" spans="1:144" s="34" customFormat="1">
      <c r="A107" s="45"/>
      <c r="B107" s="45"/>
      <c r="C107" s="47"/>
      <c r="D107" s="47"/>
      <c r="E107" s="47"/>
      <c r="F107" s="47"/>
      <c r="G107" s="47"/>
      <c r="H107" s="47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</row>
    <row r="108" spans="1:144" s="34" customFormat="1">
      <c r="A108" s="45"/>
      <c r="B108" s="45"/>
      <c r="C108" s="47"/>
      <c r="D108" s="47"/>
      <c r="E108" s="47"/>
      <c r="F108" s="47"/>
      <c r="G108" s="47"/>
      <c r="H108" s="47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</row>
    <row r="109" spans="1:144" s="2" customFormat="1">
      <c r="A109" s="45"/>
      <c r="B109" s="48"/>
      <c r="C109" s="1"/>
      <c r="D109" s="1"/>
      <c r="E109" s="1"/>
      <c r="F109" s="1"/>
      <c r="G109" s="1"/>
      <c r="H109" s="1"/>
    </row>
    <row r="110" spans="1:144" s="2" customFormat="1">
      <c r="A110" s="45"/>
      <c r="B110" s="48"/>
      <c r="C110" s="1"/>
      <c r="D110" s="1"/>
      <c r="E110" s="1"/>
      <c r="F110" s="1"/>
      <c r="G110" s="1"/>
      <c r="H110" s="1"/>
    </row>
    <row r="111" spans="1:144" s="2" customFormat="1">
      <c r="A111" s="45"/>
      <c r="B111" s="48"/>
      <c r="C111" s="1"/>
      <c r="D111" s="1"/>
      <c r="E111" s="1"/>
      <c r="F111" s="1"/>
      <c r="G111" s="1"/>
      <c r="H111" s="1"/>
    </row>
    <row r="112" spans="1:144" s="2" customFormat="1">
      <c r="A112" s="45"/>
      <c r="B112" s="48"/>
      <c r="C112" s="1"/>
      <c r="D112" s="1"/>
      <c r="E112" s="1"/>
      <c r="F112" s="1"/>
      <c r="G112" s="1"/>
      <c r="H112" s="1"/>
    </row>
    <row r="113" spans="1:8" s="2" customFormat="1">
      <c r="A113" s="45"/>
      <c r="B113" s="48"/>
      <c r="C113" s="1"/>
      <c r="D113" s="1"/>
      <c r="E113" s="1"/>
      <c r="F113" s="1"/>
      <c r="G113" s="1"/>
      <c r="H113" s="1"/>
    </row>
    <row r="114" spans="1:8" s="2" customFormat="1">
      <c r="A114" s="45"/>
      <c r="B114" s="48"/>
      <c r="C114" s="1"/>
      <c r="D114" s="1"/>
      <c r="E114" s="1"/>
      <c r="F114" s="1"/>
      <c r="G114" s="1"/>
      <c r="H114" s="1"/>
    </row>
    <row r="115" spans="1:8" s="2" customFormat="1">
      <c r="A115" s="45"/>
      <c r="B115" s="48"/>
      <c r="C115" s="1"/>
      <c r="D115" s="1"/>
      <c r="E115" s="1"/>
      <c r="F115" s="1"/>
      <c r="G115" s="1"/>
      <c r="H115" s="1"/>
    </row>
    <row r="116" spans="1:8" s="2" customFormat="1">
      <c r="A116" s="45"/>
      <c r="B116" s="48"/>
      <c r="C116" s="1"/>
      <c r="D116" s="1"/>
      <c r="E116" s="1"/>
      <c r="F116" s="1"/>
      <c r="G116" s="1"/>
      <c r="H116" s="1"/>
    </row>
    <row r="117" spans="1:8" s="2" customFormat="1">
      <c r="A117" s="45"/>
      <c r="B117" s="48"/>
      <c r="C117" s="1"/>
      <c r="D117" s="1"/>
      <c r="E117" s="1"/>
      <c r="F117" s="1"/>
      <c r="G117" s="1"/>
      <c r="H117" s="1"/>
    </row>
    <row r="118" spans="1:8" s="2" customFormat="1">
      <c r="A118" s="45"/>
      <c r="B118" s="48"/>
      <c r="C118" s="1"/>
      <c r="D118" s="1"/>
      <c r="E118" s="1"/>
      <c r="F118" s="1"/>
      <c r="G118" s="1"/>
      <c r="H118" s="1"/>
    </row>
    <row r="119" spans="1:8" s="2" customFormat="1">
      <c r="A119" s="45"/>
      <c r="B119" s="48"/>
      <c r="C119" s="1"/>
      <c r="D119" s="1"/>
      <c r="E119" s="1"/>
      <c r="F119" s="1"/>
      <c r="G119" s="1"/>
      <c r="H119" s="1"/>
    </row>
    <row r="120" spans="1:8" s="2" customFormat="1">
      <c r="A120" s="45"/>
      <c r="B120" s="48"/>
      <c r="C120" s="1"/>
      <c r="D120" s="1"/>
      <c r="E120" s="1"/>
      <c r="F120" s="1"/>
      <c r="G120" s="1"/>
      <c r="H120" s="1"/>
    </row>
    <row r="121" spans="1:8" s="2" customFormat="1">
      <c r="A121" s="45"/>
      <c r="B121" s="48"/>
      <c r="C121" s="1"/>
      <c r="D121" s="1"/>
      <c r="E121" s="1"/>
      <c r="F121" s="1"/>
      <c r="G121" s="1"/>
      <c r="H121" s="1"/>
    </row>
    <row r="122" spans="1:8" s="2" customFormat="1">
      <c r="A122" s="48"/>
      <c r="B122" s="48"/>
      <c r="C122" s="1"/>
      <c r="D122" s="1"/>
      <c r="E122" s="1"/>
      <c r="F122" s="1"/>
      <c r="G122" s="1"/>
      <c r="H122" s="1"/>
    </row>
    <row r="123" spans="1:8" s="2" customFormat="1">
      <c r="A123" s="48"/>
      <c r="B123" s="48"/>
      <c r="C123" s="1"/>
      <c r="D123" s="1"/>
      <c r="E123" s="1"/>
      <c r="F123" s="1"/>
      <c r="G123" s="1"/>
      <c r="H123" s="1"/>
    </row>
    <row r="124" spans="1:8" s="2" customFormat="1">
      <c r="A124" s="48"/>
      <c r="B124" s="48"/>
      <c r="C124" s="1"/>
      <c r="D124" s="1"/>
      <c r="E124" s="1"/>
      <c r="F124" s="1"/>
      <c r="G124" s="1"/>
      <c r="H124" s="1"/>
    </row>
    <row r="125" spans="1:8" s="2" customFormat="1">
      <c r="A125" s="48"/>
      <c r="B125" s="48"/>
      <c r="C125" s="1"/>
      <c r="D125" s="1"/>
      <c r="E125" s="1"/>
      <c r="F125" s="1"/>
      <c r="G125" s="1"/>
      <c r="H125" s="1"/>
    </row>
    <row r="126" spans="1:8" s="2" customFormat="1">
      <c r="A126" s="48"/>
      <c r="B126" s="48"/>
      <c r="C126" s="1"/>
      <c r="D126" s="1"/>
      <c r="E126" s="1"/>
      <c r="F126" s="1"/>
      <c r="G126" s="1"/>
      <c r="H126" s="1"/>
    </row>
    <row r="127" spans="1:8" s="2" customFormat="1">
      <c r="A127" s="48"/>
      <c r="B127" s="48"/>
      <c r="C127" s="1"/>
      <c r="D127" s="1"/>
      <c r="E127" s="1"/>
      <c r="F127" s="1"/>
      <c r="G127" s="1"/>
      <c r="H127" s="1"/>
    </row>
    <row r="128" spans="1:8" s="2" customFormat="1">
      <c r="A128" s="48"/>
      <c r="B128" s="48"/>
      <c r="C128" s="1"/>
      <c r="D128" s="1"/>
      <c r="E128" s="1"/>
      <c r="F128" s="1"/>
      <c r="G128" s="1"/>
      <c r="H128" s="1"/>
    </row>
    <row r="129" spans="1:8" s="2" customFormat="1">
      <c r="A129" s="48"/>
      <c r="B129" s="48"/>
      <c r="C129" s="1"/>
      <c r="D129" s="1"/>
      <c r="E129" s="1"/>
      <c r="F129" s="1"/>
      <c r="G129" s="1"/>
      <c r="H129" s="1"/>
    </row>
    <row r="130" spans="1:8" s="2" customFormat="1">
      <c r="A130" s="48"/>
      <c r="B130" s="48"/>
      <c r="C130" s="1"/>
      <c r="D130" s="1"/>
      <c r="E130" s="1"/>
      <c r="F130" s="1"/>
      <c r="G130" s="1"/>
      <c r="H130" s="1"/>
    </row>
    <row r="131" spans="1:8" s="2" customFormat="1">
      <c r="A131" s="48"/>
      <c r="B131" s="48"/>
      <c r="C131" s="1"/>
      <c r="D131" s="1"/>
      <c r="E131" s="1"/>
      <c r="F131" s="1"/>
      <c r="G131" s="1"/>
      <c r="H131" s="1"/>
    </row>
    <row r="132" spans="1:8" s="2" customFormat="1">
      <c r="A132" s="48"/>
      <c r="B132" s="48"/>
      <c r="C132" s="1"/>
      <c r="D132" s="1"/>
      <c r="E132" s="1"/>
      <c r="F132" s="1"/>
      <c r="G132" s="1"/>
      <c r="H132" s="1"/>
    </row>
    <row r="133" spans="1:8" s="2" customFormat="1">
      <c r="A133" s="48"/>
      <c r="B133" s="48"/>
      <c r="C133" s="1"/>
      <c r="D133" s="1"/>
      <c r="E133" s="1"/>
      <c r="F133" s="1"/>
      <c r="G133" s="1"/>
      <c r="H133" s="1"/>
    </row>
    <row r="134" spans="1:8" s="2" customFormat="1">
      <c r="A134" s="48"/>
      <c r="B134" s="48"/>
      <c r="C134" s="1"/>
      <c r="D134" s="1"/>
      <c r="E134" s="1"/>
      <c r="F134" s="1"/>
      <c r="G134" s="1"/>
      <c r="H134" s="1"/>
    </row>
    <row r="135" spans="1:8" s="2" customFormat="1">
      <c r="A135" s="48"/>
      <c r="B135" s="48"/>
      <c r="C135" s="1"/>
      <c r="D135" s="1"/>
      <c r="E135" s="1"/>
      <c r="F135" s="1"/>
      <c r="G135" s="1"/>
      <c r="H135" s="1"/>
    </row>
    <row r="136" spans="1:8" s="2" customFormat="1">
      <c r="A136" s="48"/>
      <c r="B136" s="48"/>
      <c r="C136" s="1"/>
      <c r="D136" s="1"/>
      <c r="E136" s="1"/>
      <c r="F136" s="1"/>
      <c r="G136" s="1"/>
      <c r="H136" s="1"/>
    </row>
    <row r="137" spans="1:8" s="2" customFormat="1">
      <c r="A137" s="48"/>
      <c r="B137" s="48"/>
      <c r="C137" s="1"/>
      <c r="D137" s="1"/>
      <c r="E137" s="1"/>
      <c r="F137" s="1"/>
      <c r="G137" s="1"/>
      <c r="H137" s="1"/>
    </row>
    <row r="138" spans="1:8" s="2" customFormat="1">
      <c r="A138" s="48"/>
      <c r="B138" s="48"/>
      <c r="C138" s="1"/>
      <c r="D138" s="1"/>
      <c r="E138" s="1"/>
      <c r="F138" s="1"/>
      <c r="G138" s="1"/>
      <c r="H138" s="1"/>
    </row>
    <row r="139" spans="1:8" s="2" customFormat="1">
      <c r="A139" s="48"/>
      <c r="B139" s="48"/>
      <c r="C139" s="1"/>
      <c r="D139" s="1"/>
      <c r="E139" s="1"/>
      <c r="F139" s="1"/>
      <c r="G139" s="1"/>
      <c r="H139" s="1"/>
    </row>
    <row r="140" spans="1:8" s="2" customFormat="1">
      <c r="A140" s="48"/>
      <c r="B140" s="48"/>
      <c r="C140" s="1"/>
      <c r="D140" s="1"/>
      <c r="E140" s="1"/>
      <c r="F140" s="1"/>
      <c r="G140" s="1"/>
      <c r="H140" s="1"/>
    </row>
    <row r="141" spans="1:8" s="2" customFormat="1">
      <c r="A141" s="48"/>
      <c r="B141" s="48"/>
      <c r="C141" s="1"/>
      <c r="D141" s="1"/>
      <c r="E141" s="1"/>
      <c r="F141" s="1"/>
      <c r="G141" s="1"/>
      <c r="H141" s="1"/>
    </row>
    <row r="142" spans="1:8" s="2" customFormat="1">
      <c r="A142" s="48"/>
      <c r="B142" s="48"/>
      <c r="C142" s="1"/>
      <c r="D142" s="1"/>
      <c r="E142" s="1"/>
      <c r="F142" s="1"/>
      <c r="G142" s="1"/>
      <c r="H142" s="1"/>
    </row>
    <row r="143" spans="1:8" s="2" customFormat="1">
      <c r="A143" s="48"/>
      <c r="B143" s="48"/>
      <c r="C143" s="1"/>
      <c r="D143" s="1"/>
      <c r="E143" s="1"/>
      <c r="F143" s="1"/>
      <c r="G143" s="1"/>
      <c r="H143" s="1"/>
    </row>
    <row r="144" spans="1:8" s="2" customFormat="1">
      <c r="A144" s="48"/>
      <c r="B144" s="48"/>
      <c r="C144" s="1"/>
      <c r="D144" s="1"/>
      <c r="E144" s="1"/>
      <c r="F144" s="1"/>
      <c r="G144" s="1"/>
      <c r="H144" s="1"/>
    </row>
    <row r="145" spans="1:8" s="2" customFormat="1">
      <c r="A145" s="48"/>
      <c r="B145" s="48"/>
      <c r="C145" s="1"/>
      <c r="D145" s="1"/>
      <c r="E145" s="1"/>
      <c r="F145" s="1"/>
      <c r="G145" s="1"/>
      <c r="H145" s="1"/>
    </row>
    <row r="146" spans="1:8" s="2" customFormat="1">
      <c r="A146" s="48"/>
      <c r="B146" s="48"/>
      <c r="C146" s="1"/>
      <c r="D146" s="1"/>
      <c r="E146" s="1"/>
      <c r="F146" s="1"/>
      <c r="G146" s="1"/>
      <c r="H146" s="1"/>
    </row>
    <row r="147" spans="1:8" s="2" customFormat="1">
      <c r="A147" s="48"/>
      <c r="B147" s="48"/>
      <c r="C147" s="1"/>
      <c r="D147" s="1"/>
      <c r="E147" s="1"/>
      <c r="F147" s="1"/>
      <c r="G147" s="1"/>
      <c r="H147" s="1"/>
    </row>
    <row r="148" spans="1:8" s="2" customFormat="1">
      <c r="A148" s="48"/>
      <c r="B148" s="48"/>
      <c r="C148" s="1"/>
      <c r="D148" s="1"/>
      <c r="E148" s="1"/>
      <c r="F148" s="1"/>
      <c r="G148" s="1"/>
      <c r="H148" s="1"/>
    </row>
    <row r="149" spans="1:8" s="2" customFormat="1">
      <c r="A149" s="48"/>
      <c r="B149" s="48"/>
      <c r="C149" s="1"/>
      <c r="D149" s="1"/>
      <c r="E149" s="1"/>
      <c r="F149" s="1"/>
      <c r="G149" s="1"/>
      <c r="H149" s="1"/>
    </row>
    <row r="150" spans="1:8">
      <c r="A150" s="48"/>
    </row>
    <row r="151" spans="1:8">
      <c r="A151" s="48"/>
    </row>
    <row r="152" spans="1:8">
      <c r="A152" s="48"/>
    </row>
    <row r="153" spans="1:8">
      <c r="A153" s="48"/>
    </row>
    <row r="154" spans="1:8">
      <c r="A154" s="48"/>
    </row>
    <row r="155" spans="1:8">
      <c r="A155" s="48"/>
    </row>
    <row r="156" spans="1:8">
      <c r="A156" s="48"/>
    </row>
    <row r="157" spans="1:8">
      <c r="A157" s="48"/>
    </row>
    <row r="158" spans="1:8">
      <c r="A158" s="48"/>
    </row>
    <row r="159" spans="1:8">
      <c r="A159" s="48"/>
    </row>
    <row r="160" spans="1:8">
      <c r="A160" s="48"/>
    </row>
    <row r="161" spans="1:1">
      <c r="A161" s="48"/>
    </row>
    <row r="162" spans="1:1">
      <c r="A162" s="48"/>
    </row>
  </sheetData>
  <sheetProtection formatColumns="0" formatRows="0"/>
  <mergeCells count="49">
    <mergeCell ref="G6:H8"/>
    <mergeCell ref="C6:D8"/>
    <mergeCell ref="A6:B9"/>
    <mergeCell ref="A23:B23"/>
    <mergeCell ref="A24:B24"/>
    <mergeCell ref="A10:B10"/>
    <mergeCell ref="A12:B12"/>
    <mergeCell ref="E6:F8"/>
    <mergeCell ref="A13:B13"/>
    <mergeCell ref="A16:B16"/>
    <mergeCell ref="A17:B17"/>
    <mergeCell ref="A18:B18"/>
    <mergeCell ref="A20:B20"/>
    <mergeCell ref="A15:B15"/>
    <mergeCell ref="A19:B19"/>
    <mergeCell ref="A45:B45"/>
    <mergeCell ref="A46:B46"/>
    <mergeCell ref="A47:B47"/>
    <mergeCell ref="A52:B52"/>
    <mergeCell ref="A25:B25"/>
    <mergeCell ref="A26:B26"/>
    <mergeCell ref="A41:B41"/>
    <mergeCell ref="A32:B32"/>
    <mergeCell ref="A33:B33"/>
    <mergeCell ref="A37:B37"/>
    <mergeCell ref="A44:B44"/>
    <mergeCell ref="A70:B70"/>
    <mergeCell ref="A71:B71"/>
    <mergeCell ref="A72:B72"/>
    <mergeCell ref="A73:B73"/>
    <mergeCell ref="A63:B63"/>
    <mergeCell ref="A64:B64"/>
    <mergeCell ref="A68:B68"/>
    <mergeCell ref="A3:H3"/>
    <mergeCell ref="A69:B69"/>
    <mergeCell ref="A57:B57"/>
    <mergeCell ref="A58:B58"/>
    <mergeCell ref="A59:B59"/>
    <mergeCell ref="A60:B60"/>
    <mergeCell ref="A61:B61"/>
    <mergeCell ref="A62:B62"/>
    <mergeCell ref="A49:B49"/>
    <mergeCell ref="A51:B51"/>
    <mergeCell ref="A55:B55"/>
    <mergeCell ref="A56:B56"/>
    <mergeCell ref="A43:B43"/>
    <mergeCell ref="A53:B53"/>
    <mergeCell ref="A54:B54"/>
    <mergeCell ref="A38:B38"/>
  </mergeCells>
  <printOptions horizontalCentered="1"/>
  <pageMargins left="0.15748031496062992" right="0.15748031496062992" top="0.27559055118110237" bottom="0.15748031496062992" header="0" footer="0"/>
  <pageSetup paperSize="9" scale="45" orientation="landscape" r:id="rId1"/>
  <headerFooter differentFirst="1" alignWithMargins="0"/>
  <rowBreaks count="2" manualBreakCount="2">
    <brk id="41" max="7" man="1"/>
    <brk id="6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ColWidth="9.33203125"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339" t="s">
        <v>0</v>
      </c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  <c r="BR1" s="339"/>
      <c r="BS1" s="339"/>
      <c r="BT1" s="339"/>
      <c r="BU1" s="339"/>
      <c r="BV1" s="339"/>
      <c r="BW1" s="339"/>
      <c r="BX1" s="339"/>
      <c r="BY1" s="339"/>
      <c r="BZ1" s="339"/>
      <c r="CA1" s="339"/>
      <c r="CB1" s="339"/>
      <c r="CC1" s="339"/>
      <c r="CD1" s="339"/>
      <c r="CE1" s="339"/>
      <c r="CF1" s="339"/>
      <c r="CG1" s="339"/>
      <c r="CH1" s="339"/>
      <c r="CI1" s="339"/>
      <c r="CJ1" s="339"/>
      <c r="CK1" s="339"/>
      <c r="CL1" s="339"/>
      <c r="CM1" s="339"/>
      <c r="CN1" s="339"/>
      <c r="CO1" s="339"/>
      <c r="CP1" s="339"/>
      <c r="CQ1" s="339"/>
      <c r="CR1" s="339"/>
      <c r="CS1" s="339"/>
      <c r="CT1" s="339"/>
      <c r="CU1" s="339"/>
      <c r="CV1" s="339"/>
      <c r="CW1" s="339"/>
      <c r="CX1" s="339"/>
      <c r="CY1" s="339"/>
      <c r="CZ1" s="339"/>
      <c r="DA1" s="339"/>
      <c r="DB1" s="339"/>
      <c r="DC1" s="339"/>
      <c r="DD1" s="339"/>
      <c r="DE1" s="339"/>
      <c r="DF1" s="339"/>
      <c r="DG1" s="339"/>
      <c r="DH1" s="339"/>
      <c r="DI1" s="339"/>
      <c r="DJ1" s="339"/>
      <c r="DK1" s="339"/>
      <c r="DL1" s="339"/>
      <c r="DM1" s="339"/>
      <c r="DN1" s="339"/>
      <c r="DO1" s="339"/>
      <c r="DP1" s="339"/>
      <c r="DQ1" s="339"/>
      <c r="DR1" s="339"/>
      <c r="DS1" s="339"/>
      <c r="DT1" s="339"/>
      <c r="DU1" s="339"/>
      <c r="DV1" s="339"/>
    </row>
    <row r="2" spans="1:268" ht="15.75" customHeight="1">
      <c r="C2" s="339" t="s">
        <v>1</v>
      </c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  <c r="BM2" s="339"/>
      <c r="BN2" s="339"/>
      <c r="BO2" s="33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339"/>
      <c r="CA2" s="339"/>
      <c r="CB2" s="339"/>
      <c r="CC2" s="339"/>
      <c r="CD2" s="339"/>
      <c r="CE2" s="339"/>
      <c r="CF2" s="339"/>
      <c r="CG2" s="339"/>
      <c r="CH2" s="339"/>
      <c r="CI2" s="339"/>
      <c r="CJ2" s="339"/>
      <c r="CK2" s="339"/>
      <c r="CL2" s="339"/>
      <c r="CM2" s="339"/>
      <c r="CN2" s="339"/>
      <c r="CO2" s="339"/>
      <c r="CP2" s="339"/>
      <c r="CQ2" s="339"/>
      <c r="CR2" s="339"/>
      <c r="CS2" s="339"/>
      <c r="CT2" s="339"/>
      <c r="CU2" s="339"/>
      <c r="CV2" s="339"/>
      <c r="CW2" s="339"/>
      <c r="CX2" s="339"/>
      <c r="CY2" s="339"/>
      <c r="CZ2" s="339"/>
      <c r="DA2" s="339"/>
      <c r="DB2" s="339"/>
      <c r="DC2" s="339"/>
      <c r="DD2" s="339"/>
      <c r="DE2" s="339"/>
      <c r="DF2" s="339"/>
      <c r="DG2" s="339"/>
      <c r="DH2" s="339"/>
      <c r="DI2" s="339"/>
      <c r="DJ2" s="339"/>
      <c r="DK2" s="339"/>
      <c r="DL2" s="339"/>
      <c r="DM2" s="339"/>
      <c r="DN2" s="339"/>
      <c r="DO2" s="339"/>
      <c r="DP2" s="339"/>
      <c r="DQ2" s="339"/>
      <c r="DR2" s="339"/>
      <c r="DS2" s="339"/>
      <c r="DT2" s="339"/>
      <c r="DU2" s="339"/>
      <c r="DV2" s="339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322" t="s">
        <v>3</v>
      </c>
      <c r="B4" s="323"/>
      <c r="C4" s="328" t="s">
        <v>4</v>
      </c>
      <c r="D4" s="329"/>
      <c r="E4" s="330" t="s">
        <v>5</v>
      </c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 t="s">
        <v>6</v>
      </c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  <c r="CP4" s="330"/>
      <c r="CQ4" s="330"/>
      <c r="CR4" s="330"/>
      <c r="CS4" s="330"/>
      <c r="CT4" s="330"/>
      <c r="CU4" s="330"/>
      <c r="CV4" s="330"/>
      <c r="CW4" s="330"/>
      <c r="CX4" s="330"/>
      <c r="CY4" s="330"/>
      <c r="CZ4" s="330"/>
      <c r="DA4" s="330"/>
      <c r="DB4" s="330"/>
      <c r="DC4" s="330"/>
      <c r="DD4" s="330"/>
      <c r="DE4" s="330"/>
      <c r="DF4" s="330"/>
      <c r="DG4" s="330"/>
      <c r="DH4" s="330"/>
      <c r="DI4" s="330"/>
      <c r="DJ4" s="330"/>
      <c r="DK4" s="330"/>
      <c r="DL4" s="330"/>
      <c r="DM4" s="330"/>
      <c r="DN4" s="330"/>
      <c r="DO4" s="330"/>
      <c r="DP4" s="330"/>
      <c r="DQ4" s="330"/>
      <c r="DR4" s="330"/>
      <c r="DS4" s="330"/>
      <c r="DT4" s="330"/>
      <c r="DU4" s="330"/>
      <c r="DV4" s="330"/>
      <c r="DW4" s="9"/>
    </row>
    <row r="5" spans="1:268" s="120" customFormat="1" ht="16.5" customHeight="1">
      <c r="A5" s="324"/>
      <c r="B5" s="325"/>
      <c r="C5" s="331" t="s">
        <v>113</v>
      </c>
      <c r="D5" s="331"/>
      <c r="E5" s="331" t="s">
        <v>7</v>
      </c>
      <c r="F5" s="331"/>
      <c r="G5" s="331" t="s">
        <v>8</v>
      </c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 t="s">
        <v>9</v>
      </c>
      <c r="AZ5" s="331"/>
      <c r="BA5" s="413" t="s">
        <v>96</v>
      </c>
      <c r="BB5" s="413"/>
      <c r="BC5" s="321" t="s">
        <v>10</v>
      </c>
      <c r="BD5" s="321"/>
      <c r="BE5" s="321"/>
      <c r="BF5" s="321"/>
      <c r="BG5" s="321"/>
      <c r="BH5" s="321"/>
      <c r="BI5" s="321"/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  <c r="CJ5" s="321"/>
      <c r="CK5" s="321"/>
      <c r="CL5" s="321"/>
      <c r="CM5" s="321"/>
      <c r="CN5" s="321"/>
      <c r="CO5" s="321"/>
      <c r="CP5" s="321"/>
      <c r="CQ5" s="321"/>
      <c r="CR5" s="321"/>
      <c r="CS5" s="321"/>
      <c r="CT5" s="321"/>
      <c r="CU5" s="321"/>
      <c r="CV5" s="321"/>
      <c r="CW5" s="321"/>
      <c r="CX5" s="321"/>
      <c r="CY5" s="321"/>
      <c r="CZ5" s="321"/>
      <c r="DA5" s="321"/>
      <c r="DB5" s="321"/>
      <c r="DC5" s="321"/>
      <c r="DD5" s="321"/>
      <c r="DE5" s="321"/>
      <c r="DF5" s="321"/>
      <c r="DG5" s="321"/>
      <c r="DH5" s="321"/>
      <c r="DI5" s="321"/>
      <c r="DJ5" s="321"/>
      <c r="DK5" s="321"/>
      <c r="DL5" s="321"/>
      <c r="DM5" s="321"/>
      <c r="DN5" s="321"/>
      <c r="DO5" s="321"/>
      <c r="DP5" s="321"/>
      <c r="DQ5" s="334" t="s">
        <v>125</v>
      </c>
      <c r="DR5" s="335"/>
      <c r="DS5" s="412" t="s">
        <v>126</v>
      </c>
      <c r="DT5" s="412"/>
      <c r="DU5" s="412" t="s">
        <v>96</v>
      </c>
      <c r="DV5" s="412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324"/>
      <c r="B6" s="325"/>
      <c r="C6" s="331"/>
      <c r="D6" s="331"/>
      <c r="E6" s="331"/>
      <c r="F6" s="331"/>
      <c r="G6" s="315" t="s">
        <v>11</v>
      </c>
      <c r="H6" s="315"/>
      <c r="I6" s="315" t="s">
        <v>12</v>
      </c>
      <c r="J6" s="315"/>
      <c r="K6" s="315" t="s">
        <v>70</v>
      </c>
      <c r="L6" s="315"/>
      <c r="M6" s="315" t="s">
        <v>13</v>
      </c>
      <c r="N6" s="315"/>
      <c r="O6" s="315" t="s">
        <v>14</v>
      </c>
      <c r="P6" s="315"/>
      <c r="Q6" s="315" t="s">
        <v>15</v>
      </c>
      <c r="R6" s="315"/>
      <c r="S6" s="315" t="s">
        <v>81</v>
      </c>
      <c r="T6" s="315"/>
      <c r="U6" s="315" t="s">
        <v>16</v>
      </c>
      <c r="V6" s="315"/>
      <c r="W6" s="315" t="s">
        <v>82</v>
      </c>
      <c r="X6" s="315"/>
      <c r="Y6" s="315" t="s">
        <v>17</v>
      </c>
      <c r="Z6" s="315"/>
      <c r="AA6" s="315" t="s">
        <v>83</v>
      </c>
      <c r="AB6" s="315"/>
      <c r="AC6" s="315" t="s">
        <v>18</v>
      </c>
      <c r="AD6" s="315"/>
      <c r="AE6" s="315" t="s">
        <v>84</v>
      </c>
      <c r="AF6" s="315"/>
      <c r="AG6" s="315" t="s">
        <v>19</v>
      </c>
      <c r="AH6" s="315"/>
      <c r="AI6" s="315" t="s">
        <v>85</v>
      </c>
      <c r="AJ6" s="315"/>
      <c r="AK6" s="315" t="s">
        <v>20</v>
      </c>
      <c r="AL6" s="315"/>
      <c r="AM6" s="315" t="s">
        <v>86</v>
      </c>
      <c r="AN6" s="315"/>
      <c r="AO6" s="315" t="s">
        <v>21</v>
      </c>
      <c r="AP6" s="315"/>
      <c r="AQ6" s="315" t="s">
        <v>87</v>
      </c>
      <c r="AR6" s="315"/>
      <c r="AS6" s="315" t="s">
        <v>22</v>
      </c>
      <c r="AT6" s="315"/>
      <c r="AU6" s="315" t="s">
        <v>88</v>
      </c>
      <c r="AV6" s="315"/>
      <c r="AW6" s="315" t="s">
        <v>23</v>
      </c>
      <c r="AX6" s="315"/>
      <c r="AY6" s="331"/>
      <c r="AZ6" s="331"/>
      <c r="BA6" s="413"/>
      <c r="BB6" s="413"/>
      <c r="BC6" s="315" t="s">
        <v>11</v>
      </c>
      <c r="BD6" s="315"/>
      <c r="BE6" s="315" t="s">
        <v>12</v>
      </c>
      <c r="BF6" s="315"/>
      <c r="BG6" s="315" t="s">
        <v>70</v>
      </c>
      <c r="BH6" s="315"/>
      <c r="BI6" s="410" t="s">
        <v>96</v>
      </c>
      <c r="BJ6" s="411"/>
      <c r="BK6" s="315" t="s">
        <v>13</v>
      </c>
      <c r="BL6" s="315"/>
      <c r="BM6" s="315" t="s">
        <v>14</v>
      </c>
      <c r="BN6" s="315"/>
      <c r="BO6" s="410" t="s">
        <v>96</v>
      </c>
      <c r="BP6" s="411"/>
      <c r="BQ6" s="315" t="s">
        <v>15</v>
      </c>
      <c r="BR6" s="315"/>
      <c r="BS6" s="315" t="s">
        <v>81</v>
      </c>
      <c r="BT6" s="315"/>
      <c r="BU6" s="410" t="s">
        <v>96</v>
      </c>
      <c r="BV6" s="411"/>
      <c r="BW6" s="315" t="s">
        <v>141</v>
      </c>
      <c r="BX6" s="315"/>
      <c r="BY6" s="315" t="s">
        <v>82</v>
      </c>
      <c r="BZ6" s="315"/>
      <c r="CA6" s="410" t="s">
        <v>96</v>
      </c>
      <c r="CB6" s="411"/>
      <c r="CC6" s="315" t="s">
        <v>17</v>
      </c>
      <c r="CD6" s="315"/>
      <c r="CE6" s="315" t="s">
        <v>83</v>
      </c>
      <c r="CF6" s="315"/>
      <c r="CG6" s="410" t="s">
        <v>96</v>
      </c>
      <c r="CH6" s="411"/>
      <c r="CI6" s="315" t="s">
        <v>18</v>
      </c>
      <c r="CJ6" s="315"/>
      <c r="CK6" s="315" t="s">
        <v>84</v>
      </c>
      <c r="CL6" s="315"/>
      <c r="CM6" s="410" t="s">
        <v>96</v>
      </c>
      <c r="CN6" s="411"/>
      <c r="CO6" s="315" t="s">
        <v>19</v>
      </c>
      <c r="CP6" s="315"/>
      <c r="CQ6" s="315" t="s">
        <v>85</v>
      </c>
      <c r="CR6" s="315"/>
      <c r="CS6" s="410" t="s">
        <v>96</v>
      </c>
      <c r="CT6" s="411"/>
      <c r="CU6" s="315" t="s">
        <v>20</v>
      </c>
      <c r="CV6" s="315"/>
      <c r="CW6" s="315" t="s">
        <v>86</v>
      </c>
      <c r="CX6" s="315"/>
      <c r="CY6" s="410" t="s">
        <v>96</v>
      </c>
      <c r="CZ6" s="411"/>
      <c r="DA6" s="315" t="s">
        <v>21</v>
      </c>
      <c r="DB6" s="315"/>
      <c r="DC6" s="315" t="s">
        <v>87</v>
      </c>
      <c r="DD6" s="315"/>
      <c r="DE6" s="410" t="s">
        <v>96</v>
      </c>
      <c r="DF6" s="411"/>
      <c r="DG6" s="315" t="s">
        <v>22</v>
      </c>
      <c r="DH6" s="315"/>
      <c r="DI6" s="315" t="s">
        <v>88</v>
      </c>
      <c r="DJ6" s="315"/>
      <c r="DK6" s="410" t="s">
        <v>96</v>
      </c>
      <c r="DL6" s="411"/>
      <c r="DM6" s="315" t="s">
        <v>23</v>
      </c>
      <c r="DN6" s="315"/>
      <c r="DO6" s="316" t="s">
        <v>117</v>
      </c>
      <c r="DP6" s="316"/>
      <c r="DQ6" s="336"/>
      <c r="DR6" s="337"/>
      <c r="DS6" s="412"/>
      <c r="DT6" s="412"/>
      <c r="DU6" s="412"/>
      <c r="DV6" s="412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326"/>
      <c r="B7" s="327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85" t="s">
        <v>29</v>
      </c>
      <c r="B8" s="286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408" t="s">
        <v>30</v>
      </c>
      <c r="B9" s="409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406" t="s">
        <v>31</v>
      </c>
      <c r="B10" s="407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406" t="s">
        <v>32</v>
      </c>
      <c r="B12" s="407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406" t="s">
        <v>80</v>
      </c>
      <c r="B13" s="407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406" t="s">
        <v>33</v>
      </c>
      <c r="B14" s="407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406" t="s">
        <v>35</v>
      </c>
      <c r="B15" s="407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406" t="s">
        <v>36</v>
      </c>
      <c r="B16" s="407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406" t="s">
        <v>37</v>
      </c>
      <c r="B17" s="407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406" t="s">
        <v>38</v>
      </c>
      <c r="B18" s="407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406" t="s">
        <v>39</v>
      </c>
      <c r="B19" s="407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406" t="s">
        <v>40</v>
      </c>
      <c r="B20" s="407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406" t="s">
        <v>41</v>
      </c>
      <c r="B21" s="407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406" t="s">
        <v>89</v>
      </c>
      <c r="B22" s="407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406" t="s">
        <v>90</v>
      </c>
      <c r="B23" s="407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406" t="s">
        <v>42</v>
      </c>
      <c r="B24" s="407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406" t="s">
        <v>43</v>
      </c>
      <c r="B25" s="407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408" t="s">
        <v>44</v>
      </c>
      <c r="B26" s="409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94" t="s">
        <v>94</v>
      </c>
      <c r="B27" s="395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94" t="s">
        <v>45</v>
      </c>
      <c r="B28" s="395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94" t="s">
        <v>91</v>
      </c>
      <c r="B29" s="395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94" t="s">
        <v>46</v>
      </c>
      <c r="B30" s="395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94" t="s">
        <v>92</v>
      </c>
      <c r="B31" s="395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94" t="s">
        <v>47</v>
      </c>
      <c r="B32" s="395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94" t="s">
        <v>118</v>
      </c>
      <c r="B33" s="395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94" t="s">
        <v>48</v>
      </c>
      <c r="B34" s="395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94" t="s">
        <v>93</v>
      </c>
      <c r="B35" s="395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85" t="s">
        <v>49</v>
      </c>
      <c r="B36" s="286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404" t="s">
        <v>100</v>
      </c>
      <c r="B37" s="405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91" t="s">
        <v>105</v>
      </c>
      <c r="B38" s="292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91" t="s">
        <v>99</v>
      </c>
      <c r="B39" s="292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91" t="s">
        <v>95</v>
      </c>
      <c r="B40" s="292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91" t="s">
        <v>98</v>
      </c>
      <c r="B41" s="292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402" t="s">
        <v>97</v>
      </c>
      <c r="B42" s="403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402" t="s">
        <v>101</v>
      </c>
      <c r="B43" s="403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402" t="s">
        <v>102</v>
      </c>
      <c r="B44" s="403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402" t="s">
        <v>103</v>
      </c>
      <c r="B45" s="403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402" t="s">
        <v>106</v>
      </c>
      <c r="B46" s="403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91" t="s">
        <v>132</v>
      </c>
      <c r="B47" s="292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91" t="s">
        <v>108</v>
      </c>
      <c r="B48" s="292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91" t="s">
        <v>110</v>
      </c>
      <c r="B49" s="292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91" t="s">
        <v>111</v>
      </c>
      <c r="B50" s="292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91" t="s">
        <v>112</v>
      </c>
      <c r="B51" s="292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91" t="s">
        <v>104</v>
      </c>
      <c r="B52" s="292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91" t="s">
        <v>107</v>
      </c>
      <c r="B53" s="292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91" t="s">
        <v>131</v>
      </c>
      <c r="B54" s="292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91" t="s">
        <v>109</v>
      </c>
      <c r="B55" s="292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91" t="s">
        <v>119</v>
      </c>
      <c r="B56" s="292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91" t="s">
        <v>120</v>
      </c>
      <c r="B57" s="292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91" t="s">
        <v>121</v>
      </c>
      <c r="B58" s="292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91" t="s">
        <v>122</v>
      </c>
      <c r="B59" s="292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91" t="s">
        <v>123</v>
      </c>
      <c r="B60" s="292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91" t="s">
        <v>124</v>
      </c>
      <c r="B61" s="292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91" t="s">
        <v>133</v>
      </c>
      <c r="B62" s="292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85" t="s">
        <v>50</v>
      </c>
      <c r="B63" s="286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84" t="s">
        <v>52</v>
      </c>
      <c r="B64" s="385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400" t="s">
        <v>127</v>
      </c>
      <c r="B65" s="401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85" t="s">
        <v>53</v>
      </c>
      <c r="B66" s="286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92" t="s">
        <v>54</v>
      </c>
      <c r="B67" s="393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94" t="s">
        <v>55</v>
      </c>
      <c r="B68" s="395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94" t="s">
        <v>56</v>
      </c>
      <c r="B69" s="395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92" t="s">
        <v>57</v>
      </c>
      <c r="B70" s="393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94" t="s">
        <v>55</v>
      </c>
      <c r="B71" s="395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94" t="s">
        <v>56</v>
      </c>
      <c r="B72" s="395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92" t="s">
        <v>58</v>
      </c>
      <c r="B73" s="393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94" t="s">
        <v>59</v>
      </c>
      <c r="B74" s="395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94" t="s">
        <v>60</v>
      </c>
      <c r="B75" s="395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92" t="s">
        <v>61</v>
      </c>
      <c r="B76" s="393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396" t="s">
        <v>62</v>
      </c>
      <c r="B77" s="397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398" t="s">
        <v>63</v>
      </c>
      <c r="B78" s="399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85" t="s">
        <v>136</v>
      </c>
      <c r="B79" s="286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90" t="s">
        <v>64</v>
      </c>
      <c r="B80" s="391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91" t="s">
        <v>38</v>
      </c>
      <c r="B81" s="292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91" t="s">
        <v>65</v>
      </c>
      <c r="B82" s="292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91" t="s">
        <v>66</v>
      </c>
      <c r="B83" s="292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91" t="s">
        <v>67</v>
      </c>
      <c r="B84" s="292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91" t="s">
        <v>34</v>
      </c>
      <c r="B85" s="292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91" t="s">
        <v>114</v>
      </c>
      <c r="B86" s="292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90" t="s">
        <v>68</v>
      </c>
      <c r="B87" s="391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91" t="s">
        <v>140</v>
      </c>
      <c r="B88" s="292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91">
        <v>243</v>
      </c>
      <c r="B89" s="292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91">
        <v>244</v>
      </c>
      <c r="B90" s="292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91">
        <v>414</v>
      </c>
      <c r="B91" s="292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91">
        <v>521</v>
      </c>
      <c r="B92" s="292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91">
        <v>831</v>
      </c>
      <c r="B93" s="292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91">
        <v>851</v>
      </c>
      <c r="B94" s="292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91">
        <v>853</v>
      </c>
      <c r="B95" s="292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91"/>
      <c r="B96" s="292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86"/>
      <c r="B97" s="387"/>
      <c r="C97" s="386" t="s">
        <v>115</v>
      </c>
      <c r="D97" s="387"/>
      <c r="E97" s="386" t="s">
        <v>116</v>
      </c>
      <c r="F97" s="387"/>
      <c r="G97" s="386" t="s">
        <v>69</v>
      </c>
      <c r="H97" s="387"/>
      <c r="I97" s="386" t="s">
        <v>70</v>
      </c>
      <c r="J97" s="387"/>
      <c r="K97" s="386" t="str">
        <f>K6</f>
        <v>на 01.03.</v>
      </c>
      <c r="L97" s="387"/>
      <c r="M97" s="386" t="s">
        <v>14</v>
      </c>
      <c r="N97" s="387"/>
      <c r="O97" s="386" t="str">
        <f>O6</f>
        <v>на 01.04.</v>
      </c>
      <c r="P97" s="387"/>
      <c r="Q97" s="386" t="s">
        <v>137</v>
      </c>
      <c r="R97" s="387"/>
      <c r="S97" s="386" t="s">
        <v>137</v>
      </c>
      <c r="T97" s="387"/>
      <c r="U97" s="386" t="s">
        <v>138</v>
      </c>
      <c r="V97" s="387"/>
      <c r="W97" s="386" t="s">
        <v>138</v>
      </c>
      <c r="X97" s="387"/>
      <c r="Y97" s="386" t="s">
        <v>83</v>
      </c>
      <c r="Z97" s="387"/>
      <c r="AA97" s="386" t="s">
        <v>83</v>
      </c>
      <c r="AB97" s="387"/>
      <c r="AC97" s="386" t="s">
        <v>84</v>
      </c>
      <c r="AD97" s="387"/>
      <c r="AE97" s="386" t="s">
        <v>84</v>
      </c>
      <c r="AF97" s="387"/>
      <c r="AG97" s="386" t="s">
        <v>85</v>
      </c>
      <c r="AH97" s="387"/>
      <c r="AI97" s="386" t="s">
        <v>85</v>
      </c>
      <c r="AJ97" s="387"/>
      <c r="AK97" s="386" t="s">
        <v>86</v>
      </c>
      <c r="AL97" s="387"/>
      <c r="AM97" s="386" t="s">
        <v>86</v>
      </c>
      <c r="AN97" s="387"/>
      <c r="AO97" s="386" t="s">
        <v>87</v>
      </c>
      <c r="AP97" s="387"/>
      <c r="AQ97" s="386" t="s">
        <v>87</v>
      </c>
      <c r="AR97" s="387"/>
      <c r="AS97" s="386" t="s">
        <v>88</v>
      </c>
      <c r="AT97" s="387"/>
      <c r="AU97" s="386" t="s">
        <v>88</v>
      </c>
      <c r="AV97" s="387"/>
      <c r="AW97" s="386" t="s">
        <v>139</v>
      </c>
      <c r="AX97" s="387"/>
      <c r="AY97" s="386" t="s">
        <v>71</v>
      </c>
      <c r="AZ97" s="387"/>
      <c r="BA97" s="386"/>
      <c r="BB97" s="387"/>
      <c r="BC97" s="386" t="s">
        <v>69</v>
      </c>
      <c r="BD97" s="387"/>
      <c r="BE97" s="386" t="s">
        <v>70</v>
      </c>
      <c r="BF97" s="387"/>
      <c r="BG97" s="386" t="str">
        <f>BG6</f>
        <v>на 01.03.</v>
      </c>
      <c r="BH97" s="387"/>
      <c r="BI97" s="386" t="s">
        <v>14</v>
      </c>
      <c r="BJ97" s="387"/>
      <c r="BK97" s="386" t="str">
        <f>BK6</f>
        <v>март</v>
      </c>
      <c r="BL97" s="387"/>
      <c r="BM97" s="386" t="s">
        <v>137</v>
      </c>
      <c r="BN97" s="387"/>
      <c r="BO97" s="386" t="s">
        <v>137</v>
      </c>
      <c r="BP97" s="387"/>
      <c r="BQ97" s="386" t="s">
        <v>138</v>
      </c>
      <c r="BR97" s="387"/>
      <c r="BS97" s="386" t="s">
        <v>138</v>
      </c>
      <c r="BT97" s="387"/>
      <c r="BU97" s="386" t="s">
        <v>83</v>
      </c>
      <c r="BV97" s="387"/>
      <c r="BW97" s="386" t="s">
        <v>83</v>
      </c>
      <c r="BX97" s="387"/>
      <c r="BY97" s="386" t="s">
        <v>84</v>
      </c>
      <c r="BZ97" s="387"/>
      <c r="CA97" s="386" t="s">
        <v>84</v>
      </c>
      <c r="CB97" s="387"/>
      <c r="CC97" s="386" t="s">
        <v>85</v>
      </c>
      <c r="CD97" s="387"/>
      <c r="CE97" s="386" t="s">
        <v>85</v>
      </c>
      <c r="CF97" s="387"/>
      <c r="CG97" s="386" t="s">
        <v>86</v>
      </c>
      <c r="CH97" s="387"/>
      <c r="CI97" s="386" t="s">
        <v>86</v>
      </c>
      <c r="CJ97" s="387"/>
      <c r="CK97" s="386" t="s">
        <v>87</v>
      </c>
      <c r="CL97" s="387"/>
      <c r="CM97" s="386" t="s">
        <v>87</v>
      </c>
      <c r="CN97" s="387"/>
      <c r="CO97" s="386" t="s">
        <v>88</v>
      </c>
      <c r="CP97" s="387"/>
      <c r="CQ97" s="386" t="s">
        <v>88</v>
      </c>
      <c r="CR97" s="387"/>
      <c r="CS97" s="386" t="s">
        <v>139</v>
      </c>
      <c r="CT97" s="387"/>
      <c r="CU97" s="386" t="str">
        <f>CU6</f>
        <v>сентябрь</v>
      </c>
      <c r="CV97" s="387"/>
      <c r="CW97" s="122"/>
      <c r="CX97" s="122"/>
      <c r="CY97" s="386"/>
      <c r="CZ97" s="387"/>
      <c r="DA97" s="386" t="str">
        <f>DA6</f>
        <v>октябрь</v>
      </c>
      <c r="DB97" s="387"/>
      <c r="DC97" s="122"/>
      <c r="DD97" s="122"/>
      <c r="DE97" s="386"/>
      <c r="DF97" s="387"/>
      <c r="DG97" s="386" t="str">
        <f>DG6</f>
        <v>ноябрь</v>
      </c>
      <c r="DH97" s="387"/>
      <c r="DI97" s="122"/>
      <c r="DJ97" s="122"/>
      <c r="DK97" s="386"/>
      <c r="DL97" s="387"/>
      <c r="DM97" s="386" t="str">
        <f>DM6</f>
        <v>декабрь</v>
      </c>
      <c r="DN97" s="387"/>
      <c r="DO97" s="386"/>
      <c r="DP97" s="387"/>
      <c r="DQ97" s="388" t="s">
        <v>71</v>
      </c>
      <c r="DR97" s="389"/>
      <c r="DS97" s="386"/>
      <c r="DT97" s="387"/>
      <c r="DU97" s="386"/>
      <c r="DV97" s="387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85" t="s">
        <v>72</v>
      </c>
      <c r="B98" s="286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84" t="s">
        <v>73</v>
      </c>
      <c r="B99" s="385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85" t="s">
        <v>74</v>
      </c>
      <c r="B100" s="286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80" t="s">
        <v>75</v>
      </c>
      <c r="B101" s="381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80" t="s">
        <v>76</v>
      </c>
      <c r="B102" s="381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80" t="s">
        <v>129</v>
      </c>
      <c r="B103" s="381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85" t="s">
        <v>77</v>
      </c>
      <c r="B104" s="286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80" t="s">
        <v>75</v>
      </c>
      <c r="B105" s="381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80" t="s">
        <v>76</v>
      </c>
      <c r="B106" s="381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80" t="s">
        <v>129</v>
      </c>
      <c r="B107" s="381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85" t="s">
        <v>135</v>
      </c>
      <c r="B108" s="286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82" t="s">
        <v>78</v>
      </c>
      <c r="B109" s="383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78" t="s">
        <v>79</v>
      </c>
      <c r="B110" s="379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85" t="s">
        <v>134</v>
      </c>
      <c r="B111" s="286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333" t="s">
        <v>159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206" ht="21.75" customHeight="1">
      <c r="A2" s="3"/>
      <c r="C2" s="339" t="s">
        <v>168</v>
      </c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</row>
    <row r="3" spans="1:206" ht="15.75" customHeight="1"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2" t="s">
        <v>3</v>
      </c>
      <c r="B5" s="323"/>
      <c r="C5" s="100" t="s">
        <v>4</v>
      </c>
      <c r="D5" s="330" t="s">
        <v>171</v>
      </c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 t="s">
        <v>172</v>
      </c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9"/>
    </row>
    <row r="6" spans="1:206" s="120" customFormat="1" ht="16.5" customHeight="1">
      <c r="A6" s="324"/>
      <c r="B6" s="325"/>
      <c r="C6" s="331" t="s">
        <v>149</v>
      </c>
      <c r="D6" s="332" t="s">
        <v>149</v>
      </c>
      <c r="E6" s="331" t="s">
        <v>8</v>
      </c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  <c r="AA6" s="331" t="s">
        <v>150</v>
      </c>
      <c r="AB6" s="320" t="s">
        <v>96</v>
      </c>
      <c r="AC6" s="321" t="s">
        <v>10</v>
      </c>
      <c r="AD6" s="321"/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34" t="s">
        <v>125</v>
      </c>
      <c r="BK6" s="338" t="s">
        <v>126</v>
      </c>
      <c r="BL6" s="338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324"/>
      <c r="B7" s="325"/>
      <c r="C7" s="331"/>
      <c r="D7" s="332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1"/>
      <c r="AB7" s="320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336"/>
      <c r="BK7" s="338"/>
      <c r="BL7" s="338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6"/>
      <c r="B8" s="327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78" t="s">
        <v>29</v>
      </c>
      <c r="B9" s="279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13" t="s">
        <v>30</v>
      </c>
      <c r="B10" s="314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11" t="s">
        <v>31</v>
      </c>
      <c r="B11" s="312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конс.!BF14</f>
        <v>0</v>
      </c>
      <c r="AD12" s="26">
        <f>конс.!BH14</f>
        <v>0</v>
      </c>
      <c r="AE12" s="134">
        <f t="shared" si="74"/>
        <v>0</v>
      </c>
      <c r="AF12" s="135">
        <f t="shared" si="4"/>
        <v>1</v>
      </c>
      <c r="AG12" s="26">
        <f>конс.!BN14</f>
        <v>0</v>
      </c>
      <c r="AH12" s="134">
        <f t="shared" si="75"/>
        <v>0</v>
      </c>
      <c r="AI12" s="135">
        <f t="shared" si="6"/>
        <v>1</v>
      </c>
      <c r="AJ12" s="26">
        <f>конс.!BS14</f>
        <v>0</v>
      </c>
      <c r="AK12" s="134">
        <f t="shared" si="76"/>
        <v>0</v>
      </c>
      <c r="AL12" s="135">
        <f t="shared" si="8"/>
        <v>1</v>
      </c>
      <c r="AM12" s="26">
        <f>конс.!BZ14</f>
        <v>0</v>
      </c>
      <c r="AN12" s="134">
        <f t="shared" si="77"/>
        <v>0</v>
      </c>
      <c r="AO12" s="135">
        <f t="shared" si="10"/>
        <v>1</v>
      </c>
      <c r="AP12" s="26">
        <f>конс.!CF14</f>
        <v>0</v>
      </c>
      <c r="AQ12" s="134">
        <f t="shared" si="78"/>
        <v>0</v>
      </c>
      <c r="AR12" s="135">
        <f t="shared" si="12"/>
        <v>1</v>
      </c>
      <c r="AS12" s="26">
        <f>конс.!CL14</f>
        <v>0</v>
      </c>
      <c r="AT12" s="134">
        <f t="shared" si="79"/>
        <v>0</v>
      </c>
      <c r="AU12" s="135">
        <f t="shared" si="14"/>
        <v>1</v>
      </c>
      <c r="AV12" s="26">
        <f>конс.!CR14</f>
        <v>0</v>
      </c>
      <c r="AW12" s="134">
        <f t="shared" si="80"/>
        <v>0</v>
      </c>
      <c r="AX12" s="135">
        <f t="shared" si="16"/>
        <v>1</v>
      </c>
      <c r="AY12" s="26">
        <f>конс.!CX14</f>
        <v>0</v>
      </c>
      <c r="AZ12" s="134">
        <f t="shared" si="81"/>
        <v>0</v>
      </c>
      <c r="BA12" s="135">
        <f t="shared" si="18"/>
        <v>1</v>
      </c>
      <c r="BB12" s="26">
        <f>конс.!DD14</f>
        <v>0</v>
      </c>
      <c r="BC12" s="134">
        <f t="shared" si="82"/>
        <v>0</v>
      </c>
      <c r="BD12" s="135">
        <f t="shared" si="20"/>
        <v>1</v>
      </c>
      <c r="BE12" s="26">
        <f>конс.!DJ14</f>
        <v>0</v>
      </c>
      <c r="BF12" s="134">
        <f t="shared" si="83"/>
        <v>0</v>
      </c>
      <c r="BG12" s="135">
        <f t="shared" si="22"/>
        <v>1</v>
      </c>
      <c r="BH12" s="26">
        <f>конс.!DP14</f>
        <v>0</v>
      </c>
      <c r="BI12" s="26">
        <f>конс.!DR14</f>
        <v>0</v>
      </c>
      <c r="BJ12" s="26">
        <f>конс.!DT14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11" t="s">
        <v>32</v>
      </c>
      <c r="B13" s="312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11" t="s">
        <v>80</v>
      </c>
      <c r="B14" s="312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11" t="s">
        <v>33</v>
      </c>
      <c r="B15" s="312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11" t="s">
        <v>35</v>
      </c>
      <c r="B16" s="312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11" t="s">
        <v>36</v>
      </c>
      <c r="B17" s="312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11" t="s">
        <v>37</v>
      </c>
      <c r="B18" s="312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11" t="s">
        <v>38</v>
      </c>
      <c r="B19" s="312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11" t="s">
        <v>39</v>
      </c>
      <c r="B20" s="312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11" t="s">
        <v>40</v>
      </c>
      <c r="B21" s="312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11" t="s">
        <v>41</v>
      </c>
      <c r="B22" s="312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11" t="s">
        <v>89</v>
      </c>
      <c r="B23" s="312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11" t="s">
        <v>90</v>
      </c>
      <c r="B24" s="312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11" t="s">
        <v>42</v>
      </c>
      <c r="B25" s="312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11" t="s">
        <v>43</v>
      </c>
      <c r="B26" s="312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13" t="s">
        <v>44</v>
      </c>
      <c r="B27" s="314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97" t="s">
        <v>94</v>
      </c>
      <c r="B28" s="298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97" t="s">
        <v>45</v>
      </c>
      <c r="B29" s="298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97" t="s">
        <v>91</v>
      </c>
      <c r="B30" s="298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97" t="s">
        <v>46</v>
      </c>
      <c r="B31" s="298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97" t="s">
        <v>92</v>
      </c>
      <c r="B32" s="298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97" t="s">
        <v>142</v>
      </c>
      <c r="B33" s="298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97" t="s">
        <v>118</v>
      </c>
      <c r="B34" s="298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97" t="s">
        <v>48</v>
      </c>
      <c r="B35" s="298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97" t="s">
        <v>93</v>
      </c>
      <c r="B36" s="298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78" t="s">
        <v>49</v>
      </c>
      <c r="B37" s="279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09" t="s">
        <v>100</v>
      </c>
      <c r="B38" s="310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89" t="s">
        <v>105</v>
      </c>
      <c r="B39" s="290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89" t="s">
        <v>99</v>
      </c>
      <c r="B40" s="290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89" t="s">
        <v>95</v>
      </c>
      <c r="B41" s="290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89" t="s">
        <v>98</v>
      </c>
      <c r="B42" s="290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07" t="s">
        <v>97</v>
      </c>
      <c r="B43" s="308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07" t="s">
        <v>101</v>
      </c>
      <c r="B44" s="308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07" t="s">
        <v>102</v>
      </c>
      <c r="B45" s="308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07" t="s">
        <v>103</v>
      </c>
      <c r="B46" s="308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07" t="s">
        <v>106</v>
      </c>
      <c r="B47" s="308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89" t="s">
        <v>132</v>
      </c>
      <c r="B48" s="290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89" t="s">
        <v>108</v>
      </c>
      <c r="B49" s="290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89" t="s">
        <v>110</v>
      </c>
      <c r="B50" s="290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89" t="s">
        <v>111</v>
      </c>
      <c r="B51" s="290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89" t="s">
        <v>112</v>
      </c>
      <c r="B52" s="290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89" t="s">
        <v>104</v>
      </c>
      <c r="B53" s="290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89" t="s">
        <v>107</v>
      </c>
      <c r="B54" s="290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89" t="s">
        <v>131</v>
      </c>
      <c r="B55" s="290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89" t="s">
        <v>109</v>
      </c>
      <c r="B56" s="290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89" t="s">
        <v>119</v>
      </c>
      <c r="B57" s="290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89" t="s">
        <v>120</v>
      </c>
      <c r="B58" s="290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89" t="s">
        <v>121</v>
      </c>
      <c r="B59" s="290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89" t="s">
        <v>122</v>
      </c>
      <c r="B60" s="290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89" t="s">
        <v>123</v>
      </c>
      <c r="B61" s="290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89" t="s">
        <v>124</v>
      </c>
      <c r="B62" s="290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89" t="s">
        <v>133</v>
      </c>
      <c r="B63" s="290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78" t="s">
        <v>50</v>
      </c>
      <c r="B74" s="279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82" t="s">
        <v>52</v>
      </c>
      <c r="B75" s="283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05" t="s">
        <v>127</v>
      </c>
      <c r="B76" s="306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78" t="s">
        <v>53</v>
      </c>
      <c r="B77" s="279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299" t="s">
        <v>54</v>
      </c>
      <c r="B78" s="300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97" t="s">
        <v>144</v>
      </c>
      <c r="B79" s="298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97" t="s">
        <v>145</v>
      </c>
      <c r="B80" s="298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299" t="s">
        <v>57</v>
      </c>
      <c r="B81" s="300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97" t="s">
        <v>144</v>
      </c>
      <c r="B82" s="298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97" t="s">
        <v>146</v>
      </c>
      <c r="B83" s="298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299" t="s">
        <v>58</v>
      </c>
      <c r="B84" s="300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97" t="s">
        <v>147</v>
      </c>
      <c r="B85" s="298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97" t="s">
        <v>148</v>
      </c>
      <c r="B86" s="298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299" t="s">
        <v>61</v>
      </c>
      <c r="B87" s="300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01" t="s">
        <v>167</v>
      </c>
      <c r="B88" s="302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03" t="s">
        <v>63</v>
      </c>
      <c r="B89" s="304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78" t="s">
        <v>136</v>
      </c>
      <c r="B90" s="279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95" t="s">
        <v>64</v>
      </c>
      <c r="B91" s="296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89" t="s">
        <v>38</v>
      </c>
      <c r="B92" s="290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97" t="s">
        <v>143</v>
      </c>
      <c r="B93" s="298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89" t="s">
        <v>65</v>
      </c>
      <c r="B94" s="290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91" t="s">
        <v>67</v>
      </c>
      <c r="B95" s="292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91" t="s">
        <v>34</v>
      </c>
      <c r="B96" s="292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91" t="s">
        <v>34</v>
      </c>
      <c r="B97" s="292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91" t="s">
        <v>34</v>
      </c>
      <c r="B98" s="292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91" t="s">
        <v>34</v>
      </c>
      <c r="B99" s="292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91" t="s">
        <v>34</v>
      </c>
      <c r="B100" s="292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95" t="s">
        <v>68</v>
      </c>
      <c r="B101" s="296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89">
        <v>243</v>
      </c>
      <c r="B102" s="290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89">
        <v>244</v>
      </c>
      <c r="B103" s="290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89">
        <v>414</v>
      </c>
      <c r="B104" s="290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89">
        <v>521</v>
      </c>
      <c r="B105" s="290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89">
        <v>831</v>
      </c>
      <c r="B106" s="290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89">
        <v>851</v>
      </c>
      <c r="B107" s="290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89">
        <v>853</v>
      </c>
      <c r="B108" s="290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89"/>
      <c r="B109" s="290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89"/>
      <c r="B110" s="290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89"/>
      <c r="B111" s="290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89"/>
      <c r="B112" s="290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93"/>
      <c r="B113" s="294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85" t="s">
        <v>153</v>
      </c>
      <c r="B114" s="286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91" t="s">
        <v>154</v>
      </c>
      <c r="B115" s="292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91" t="s">
        <v>155</v>
      </c>
      <c r="B116" s="292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91" t="s">
        <v>156</v>
      </c>
      <c r="B117" s="292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82" t="s">
        <v>73</v>
      </c>
      <c r="B118" s="283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78" t="s">
        <v>165</v>
      </c>
      <c r="B119" s="279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78" t="s">
        <v>160</v>
      </c>
      <c r="B120" s="279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76" t="s">
        <v>75</v>
      </c>
      <c r="B121" s="277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76" t="s">
        <v>76</v>
      </c>
      <c r="B122" s="277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76" t="s">
        <v>129</v>
      </c>
      <c r="B123" s="277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78" t="s">
        <v>161</v>
      </c>
      <c r="B124" s="279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76" t="s">
        <v>75</v>
      </c>
      <c r="B125" s="277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76" t="s">
        <v>76</v>
      </c>
      <c r="B126" s="277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76" t="s">
        <v>129</v>
      </c>
      <c r="B127" s="277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78" t="s">
        <v>162</v>
      </c>
      <c r="B128" s="279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80" t="s">
        <v>78</v>
      </c>
      <c r="B129" s="281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78" t="s">
        <v>163</v>
      </c>
      <c r="B130" s="279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78" t="s">
        <v>164</v>
      </c>
      <c r="B131" s="279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333" t="s">
        <v>159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206" ht="21.75" customHeight="1">
      <c r="A2" s="3"/>
      <c r="C2" s="339" t="s">
        <v>173</v>
      </c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</row>
    <row r="3" spans="1:206" ht="15.75" customHeight="1">
      <c r="C3" s="339">
        <f>'бюджет округа (района)'!C3:BL3</f>
        <v>0</v>
      </c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2" t="s">
        <v>3</v>
      </c>
      <c r="B5" s="323"/>
      <c r="C5" s="100" t="str">
        <f>'бюджет округа (района)'!C5:C5</f>
        <v>2014 год</v>
      </c>
      <c r="D5" s="330" t="str">
        <f>'бюджет округа (района)'!D5:Z5</f>
        <v>20___ год (отчетный финансовый год)</v>
      </c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 t="str">
        <f>'бюджет округа (района)'!AA5:BL5</f>
        <v>20___ год (текущий финансовый год)</v>
      </c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9"/>
    </row>
    <row r="6" spans="1:206" s="120" customFormat="1" ht="16.5" customHeight="1">
      <c r="A6" s="324"/>
      <c r="B6" s="325"/>
      <c r="C6" s="331" t="s">
        <v>149</v>
      </c>
      <c r="D6" s="332" t="s">
        <v>149</v>
      </c>
      <c r="E6" s="331" t="s">
        <v>8</v>
      </c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  <c r="AA6" s="331" t="s">
        <v>150</v>
      </c>
      <c r="AB6" s="320" t="s">
        <v>96</v>
      </c>
      <c r="AC6" s="321" t="s">
        <v>10</v>
      </c>
      <c r="AD6" s="321"/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34" t="s">
        <v>125</v>
      </c>
      <c r="BK6" s="338" t="s">
        <v>126</v>
      </c>
      <c r="BL6" s="338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324"/>
      <c r="B7" s="325"/>
      <c r="C7" s="331"/>
      <c r="D7" s="332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1"/>
      <c r="AB7" s="320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36"/>
      <c r="BK7" s="338"/>
      <c r="BL7" s="338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6"/>
      <c r="B8" s="327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15" t="s">
        <v>29</v>
      </c>
      <c r="B9" s="415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30" t="s">
        <v>30</v>
      </c>
      <c r="B10" s="430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29" t="s">
        <v>31</v>
      </c>
      <c r="B11" s="429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29" t="s">
        <v>32</v>
      </c>
      <c r="B13" s="429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29" t="s">
        <v>80</v>
      </c>
      <c r="B14" s="429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29" t="s">
        <v>33</v>
      </c>
      <c r="B15" s="429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29" t="s">
        <v>35</v>
      </c>
      <c r="B16" s="429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29" t="s">
        <v>36</v>
      </c>
      <c r="B17" s="429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29" t="s">
        <v>37</v>
      </c>
      <c r="B18" s="429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29" t="s">
        <v>38</v>
      </c>
      <c r="B19" s="429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29" t="s">
        <v>39</v>
      </c>
      <c r="B20" s="429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29" t="s">
        <v>40</v>
      </c>
      <c r="B21" s="429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29" t="s">
        <v>41</v>
      </c>
      <c r="B22" s="429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29" t="s">
        <v>89</v>
      </c>
      <c r="B23" s="429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29" t="s">
        <v>90</v>
      </c>
      <c r="B24" s="429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29" t="s">
        <v>42</v>
      </c>
      <c r="B25" s="429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29" t="s">
        <v>43</v>
      </c>
      <c r="B26" s="429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30" t="s">
        <v>44</v>
      </c>
      <c r="B27" s="430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22" t="s">
        <v>94</v>
      </c>
      <c r="B28" s="422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22" t="s">
        <v>45</v>
      </c>
      <c r="B29" s="422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22" t="s">
        <v>91</v>
      </c>
      <c r="B30" s="422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22" t="s">
        <v>46</v>
      </c>
      <c r="B31" s="422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22" t="s">
        <v>92</v>
      </c>
      <c r="B32" s="422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22" t="s">
        <v>142</v>
      </c>
      <c r="B33" s="422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22" t="s">
        <v>118</v>
      </c>
      <c r="B34" s="422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22" t="s">
        <v>48</v>
      </c>
      <c r="B35" s="422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22" t="s">
        <v>93</v>
      </c>
      <c r="B36" s="422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15" t="s">
        <v>49</v>
      </c>
      <c r="B37" s="415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28" t="s">
        <v>100</v>
      </c>
      <c r="B38" s="428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19" t="s">
        <v>105</v>
      </c>
      <c r="B39" s="419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19" t="s">
        <v>99</v>
      </c>
      <c r="B40" s="419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19" t="s">
        <v>95</v>
      </c>
      <c r="B41" s="419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19" t="s">
        <v>98</v>
      </c>
      <c r="B42" s="419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27" t="s">
        <v>97</v>
      </c>
      <c r="B43" s="427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27" t="s">
        <v>101</v>
      </c>
      <c r="B44" s="427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27" t="s">
        <v>102</v>
      </c>
      <c r="B45" s="427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27" t="s">
        <v>103</v>
      </c>
      <c r="B46" s="427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27" t="s">
        <v>106</v>
      </c>
      <c r="B47" s="427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19" t="s">
        <v>132</v>
      </c>
      <c r="B48" s="419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19" t="s">
        <v>108</v>
      </c>
      <c r="B49" s="419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19" t="s">
        <v>110</v>
      </c>
      <c r="B50" s="419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19" t="s">
        <v>111</v>
      </c>
      <c r="B51" s="419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19" t="s">
        <v>112</v>
      </c>
      <c r="B52" s="419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19" t="s">
        <v>104</v>
      </c>
      <c r="B53" s="419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19" t="s">
        <v>107</v>
      </c>
      <c r="B54" s="419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19" t="s">
        <v>131</v>
      </c>
      <c r="B55" s="419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19" t="s">
        <v>109</v>
      </c>
      <c r="B56" s="419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19" t="s">
        <v>119</v>
      </c>
      <c r="B57" s="419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19" t="s">
        <v>120</v>
      </c>
      <c r="B58" s="419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19" t="s">
        <v>121</v>
      </c>
      <c r="B59" s="419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19" t="s">
        <v>122</v>
      </c>
      <c r="B60" s="419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19" t="s">
        <v>123</v>
      </c>
      <c r="B61" s="419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19" t="s">
        <v>124</v>
      </c>
      <c r="B62" s="419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19" t="s">
        <v>133</v>
      </c>
      <c r="B63" s="419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15" t="s">
        <v>50</v>
      </c>
      <c r="B74" s="415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18" t="s">
        <v>52</v>
      </c>
      <c r="B75" s="418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26" t="s">
        <v>127</v>
      </c>
      <c r="B76" s="426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15" t="s">
        <v>53</v>
      </c>
      <c r="B77" s="415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23" t="s">
        <v>54</v>
      </c>
      <c r="B78" s="423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22" t="s">
        <v>144</v>
      </c>
      <c r="B79" s="422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22" t="s">
        <v>145</v>
      </c>
      <c r="B80" s="422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23" t="s">
        <v>57</v>
      </c>
      <c r="B81" s="423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22" t="s">
        <v>144</v>
      </c>
      <c r="B82" s="422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22" t="s">
        <v>146</v>
      </c>
      <c r="B83" s="422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23" t="s">
        <v>58</v>
      </c>
      <c r="B84" s="423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22" t="s">
        <v>147</v>
      </c>
      <c r="B85" s="422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22" t="s">
        <v>148</v>
      </c>
      <c r="B86" s="422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23" t="s">
        <v>61</v>
      </c>
      <c r="B87" s="423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24" t="s">
        <v>167</v>
      </c>
      <c r="B88" s="424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25" t="s">
        <v>63</v>
      </c>
      <c r="B89" s="425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15" t="s">
        <v>136</v>
      </c>
      <c r="B90" s="415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21" t="s">
        <v>64</v>
      </c>
      <c r="B91" s="421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19" t="s">
        <v>38</v>
      </c>
      <c r="B92" s="419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22" t="s">
        <v>143</v>
      </c>
      <c r="B93" s="422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19" t="s">
        <v>65</v>
      </c>
      <c r="B94" s="419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20" t="s">
        <v>67</v>
      </c>
      <c r="B95" s="420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20" t="s">
        <v>34</v>
      </c>
      <c r="B96" s="420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20" t="s">
        <v>34</v>
      </c>
      <c r="B97" s="420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20" t="s">
        <v>34</v>
      </c>
      <c r="B98" s="420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20" t="s">
        <v>34</v>
      </c>
      <c r="B99" s="420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20" t="s">
        <v>34</v>
      </c>
      <c r="B100" s="420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21" t="s">
        <v>68</v>
      </c>
      <c r="B101" s="421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19">
        <v>243</v>
      </c>
      <c r="B102" s="419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19">
        <v>244</v>
      </c>
      <c r="B103" s="419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19">
        <v>414</v>
      </c>
      <c r="B104" s="419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19">
        <v>521</v>
      </c>
      <c r="B105" s="419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19">
        <v>831</v>
      </c>
      <c r="B106" s="419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19">
        <v>851</v>
      </c>
      <c r="B107" s="419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19">
        <v>853</v>
      </c>
      <c r="B108" s="419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19"/>
      <c r="B109" s="419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19"/>
      <c r="B110" s="419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19"/>
      <c r="B111" s="419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19"/>
      <c r="B112" s="419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87"/>
      <c r="B113" s="287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14" t="s">
        <v>153</v>
      </c>
      <c r="B114" s="414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91" t="s">
        <v>154</v>
      </c>
      <c r="B115" s="292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91" t="s">
        <v>155</v>
      </c>
      <c r="B116" s="292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91" t="s">
        <v>156</v>
      </c>
      <c r="B117" s="292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418" t="s">
        <v>73</v>
      </c>
      <c r="B118" s="418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78" t="s">
        <v>165</v>
      </c>
      <c r="B119" s="279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415" t="s">
        <v>160</v>
      </c>
      <c r="B120" s="415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416" t="s">
        <v>75</v>
      </c>
      <c r="B121" s="416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416" t="s">
        <v>76</v>
      </c>
      <c r="B122" s="416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16" t="s">
        <v>129</v>
      </c>
      <c r="B123" s="416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415" t="s">
        <v>161</v>
      </c>
      <c r="B124" s="415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416" t="s">
        <v>75</v>
      </c>
      <c r="B125" s="416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416" t="s">
        <v>76</v>
      </c>
      <c r="B126" s="416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416" t="s">
        <v>129</v>
      </c>
      <c r="B127" s="416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415" t="s">
        <v>162</v>
      </c>
      <c r="B128" s="415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417" t="s">
        <v>78</v>
      </c>
      <c r="B129" s="417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415" t="s">
        <v>163</v>
      </c>
      <c r="B130" s="415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415" t="s">
        <v>164</v>
      </c>
      <c r="B131" s="415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ColWidth="9.33203125"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333" t="s">
        <v>158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206" ht="21.75" customHeight="1">
      <c r="A2" s="3"/>
      <c r="C2" s="339" t="s">
        <v>157</v>
      </c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339"/>
      <c r="AY2" s="339"/>
      <c r="AZ2" s="339"/>
      <c r="BA2" s="339"/>
      <c r="BB2" s="339"/>
      <c r="BC2" s="339"/>
      <c r="BD2" s="339"/>
      <c r="BE2" s="339"/>
      <c r="BF2" s="339"/>
      <c r="BG2" s="339"/>
      <c r="BH2" s="339"/>
      <c r="BI2" s="339"/>
      <c r="BJ2" s="339"/>
      <c r="BK2" s="339"/>
      <c r="BL2" s="339"/>
    </row>
    <row r="3" spans="1:206" ht="15.75" customHeight="1">
      <c r="C3" s="339" t="s">
        <v>1</v>
      </c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339"/>
      <c r="AY3" s="339"/>
      <c r="AZ3" s="339"/>
      <c r="BA3" s="339"/>
      <c r="BB3" s="339"/>
      <c r="BC3" s="339"/>
      <c r="BD3" s="339"/>
      <c r="BE3" s="339"/>
      <c r="BF3" s="339"/>
      <c r="BG3" s="339"/>
      <c r="BH3" s="339"/>
      <c r="BI3" s="339"/>
      <c r="BJ3" s="339"/>
      <c r="BK3" s="339"/>
      <c r="BL3" s="339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322" t="s">
        <v>3</v>
      </c>
      <c r="B5" s="323"/>
      <c r="C5" s="100" t="s">
        <v>4</v>
      </c>
      <c r="D5" s="330" t="s">
        <v>5</v>
      </c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 t="s">
        <v>6</v>
      </c>
      <c r="AB5" s="330"/>
      <c r="AC5" s="330"/>
      <c r="AD5" s="330"/>
      <c r="AE5" s="330"/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0"/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30"/>
      <c r="BM5" s="9"/>
    </row>
    <row r="6" spans="1:206" s="120" customFormat="1" ht="16.5" customHeight="1">
      <c r="A6" s="324"/>
      <c r="B6" s="325"/>
      <c r="C6" s="331" t="s">
        <v>149</v>
      </c>
      <c r="D6" s="332" t="s">
        <v>149</v>
      </c>
      <c r="E6" s="331" t="s">
        <v>8</v>
      </c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  <c r="AA6" s="331" t="s">
        <v>150</v>
      </c>
      <c r="AB6" s="320" t="s">
        <v>96</v>
      </c>
      <c r="AC6" s="321" t="s">
        <v>10</v>
      </c>
      <c r="AD6" s="321"/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34" t="s">
        <v>125</v>
      </c>
      <c r="BK6" s="338" t="s">
        <v>126</v>
      </c>
      <c r="BL6" s="338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324"/>
      <c r="B7" s="325"/>
      <c r="C7" s="331"/>
      <c r="D7" s="332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331"/>
      <c r="AB7" s="320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336"/>
      <c r="BK7" s="338"/>
      <c r="BL7" s="338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326"/>
      <c r="B8" s="327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15" t="s">
        <v>29</v>
      </c>
      <c r="B9" s="415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30" t="s">
        <v>30</v>
      </c>
      <c r="B10" s="430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29" t="s">
        <v>31</v>
      </c>
      <c r="B11" s="429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29" t="s">
        <v>32</v>
      </c>
      <c r="B13" s="429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29" t="s">
        <v>80</v>
      </c>
      <c r="B14" s="429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29" t="s">
        <v>33</v>
      </c>
      <c r="B15" s="429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29" t="s">
        <v>35</v>
      </c>
      <c r="B16" s="429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29" t="s">
        <v>36</v>
      </c>
      <c r="B17" s="429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29" t="s">
        <v>37</v>
      </c>
      <c r="B18" s="429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29" t="s">
        <v>38</v>
      </c>
      <c r="B19" s="429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29" t="s">
        <v>39</v>
      </c>
      <c r="B20" s="429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29" t="s">
        <v>40</v>
      </c>
      <c r="B21" s="429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29" t="s">
        <v>41</v>
      </c>
      <c r="B22" s="429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29" t="s">
        <v>89</v>
      </c>
      <c r="B23" s="429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29" t="s">
        <v>90</v>
      </c>
      <c r="B24" s="429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29" t="s">
        <v>42</v>
      </c>
      <c r="B25" s="429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29" t="s">
        <v>43</v>
      </c>
      <c r="B26" s="429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30" t="s">
        <v>44</v>
      </c>
      <c r="B27" s="430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22" t="s">
        <v>94</v>
      </c>
      <c r="B28" s="422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22" t="s">
        <v>45</v>
      </c>
      <c r="B29" s="422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22" t="s">
        <v>91</v>
      </c>
      <c r="B30" s="422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22" t="s">
        <v>46</v>
      </c>
      <c r="B31" s="422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22" t="s">
        <v>92</v>
      </c>
      <c r="B32" s="422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22" t="s">
        <v>142</v>
      </c>
      <c r="B33" s="422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22" t="s">
        <v>118</v>
      </c>
      <c r="B34" s="422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22" t="s">
        <v>48</v>
      </c>
      <c r="B35" s="422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22" t="s">
        <v>93</v>
      </c>
      <c r="B36" s="422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15" t="s">
        <v>49</v>
      </c>
      <c r="B37" s="415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28" t="s">
        <v>100</v>
      </c>
      <c r="B38" s="428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19" t="s">
        <v>105</v>
      </c>
      <c r="B39" s="419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19" t="s">
        <v>99</v>
      </c>
      <c r="B40" s="419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19" t="s">
        <v>95</v>
      </c>
      <c r="B41" s="419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19" t="s">
        <v>98</v>
      </c>
      <c r="B42" s="419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27" t="s">
        <v>97</v>
      </c>
      <c r="B43" s="427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27" t="s">
        <v>101</v>
      </c>
      <c r="B44" s="427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27" t="s">
        <v>102</v>
      </c>
      <c r="B45" s="427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27" t="s">
        <v>103</v>
      </c>
      <c r="B46" s="427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27" t="s">
        <v>106</v>
      </c>
      <c r="B47" s="427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19" t="s">
        <v>132</v>
      </c>
      <c r="B48" s="419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19" t="s">
        <v>108</v>
      </c>
      <c r="B49" s="419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19" t="s">
        <v>110</v>
      </c>
      <c r="B50" s="419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19" t="s">
        <v>111</v>
      </c>
      <c r="B51" s="419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19" t="s">
        <v>112</v>
      </c>
      <c r="B52" s="419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19" t="s">
        <v>104</v>
      </c>
      <c r="B53" s="419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19" t="s">
        <v>107</v>
      </c>
      <c r="B54" s="419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19" t="s">
        <v>131</v>
      </c>
      <c r="B55" s="419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19" t="s">
        <v>109</v>
      </c>
      <c r="B56" s="419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19" t="s">
        <v>119</v>
      </c>
      <c r="B57" s="419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19" t="s">
        <v>120</v>
      </c>
      <c r="B58" s="419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19" t="s">
        <v>121</v>
      </c>
      <c r="B59" s="419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19" t="s">
        <v>122</v>
      </c>
      <c r="B60" s="419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19" t="s">
        <v>123</v>
      </c>
      <c r="B61" s="419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19" t="s">
        <v>124</v>
      </c>
      <c r="B62" s="419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19" t="s">
        <v>133</v>
      </c>
      <c r="B63" s="419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15" t="s">
        <v>50</v>
      </c>
      <c r="B74" s="415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18" t="s">
        <v>52</v>
      </c>
      <c r="B75" s="418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26" t="s">
        <v>127</v>
      </c>
      <c r="B76" s="426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15" t="s">
        <v>53</v>
      </c>
      <c r="B77" s="415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23" t="s">
        <v>54</v>
      </c>
      <c r="B78" s="423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22" t="s">
        <v>144</v>
      </c>
      <c r="B79" s="422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22" t="s">
        <v>145</v>
      </c>
      <c r="B80" s="422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23" t="s">
        <v>57</v>
      </c>
      <c r="B81" s="423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22" t="s">
        <v>144</v>
      </c>
      <c r="B82" s="422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22" t="s">
        <v>146</v>
      </c>
      <c r="B83" s="422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23" t="s">
        <v>58</v>
      </c>
      <c r="B84" s="423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22" t="s">
        <v>147</v>
      </c>
      <c r="B85" s="422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22" t="s">
        <v>148</v>
      </c>
      <c r="B86" s="422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23" t="s">
        <v>61</v>
      </c>
      <c r="B87" s="423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24" t="s">
        <v>167</v>
      </c>
      <c r="B88" s="424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25" t="s">
        <v>63</v>
      </c>
      <c r="B89" s="425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15" t="s">
        <v>136</v>
      </c>
      <c r="B90" s="415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21" t="s">
        <v>64</v>
      </c>
      <c r="B91" s="421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19" t="s">
        <v>38</v>
      </c>
      <c r="B92" s="419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22" t="s">
        <v>143</v>
      </c>
      <c r="B93" s="422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19" t="s">
        <v>65</v>
      </c>
      <c r="B94" s="419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20" t="s">
        <v>67</v>
      </c>
      <c r="B95" s="420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20" t="s">
        <v>34</v>
      </c>
      <c r="B96" s="420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20" t="s">
        <v>34</v>
      </c>
      <c r="B97" s="420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20" t="s">
        <v>34</v>
      </c>
      <c r="B98" s="420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20" t="s">
        <v>34</v>
      </c>
      <c r="B99" s="420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20" t="s">
        <v>34</v>
      </c>
      <c r="B100" s="420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21" t="s">
        <v>68</v>
      </c>
      <c r="B101" s="421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19">
        <v>243</v>
      </c>
      <c r="B102" s="419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19">
        <v>244</v>
      </c>
      <c r="B103" s="419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19">
        <v>414</v>
      </c>
      <c r="B104" s="419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19">
        <v>521</v>
      </c>
      <c r="B105" s="419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19">
        <v>831</v>
      </c>
      <c r="B106" s="419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19">
        <v>851</v>
      </c>
      <c r="B107" s="419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19">
        <v>853</v>
      </c>
      <c r="B108" s="419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19"/>
      <c r="B109" s="419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19"/>
      <c r="B110" s="419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19"/>
      <c r="B111" s="419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19"/>
      <c r="B112" s="419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87"/>
      <c r="B113" s="287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14" t="s">
        <v>72</v>
      </c>
      <c r="B114" s="414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82" t="s">
        <v>73</v>
      </c>
      <c r="B115" s="283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78" t="s">
        <v>74</v>
      </c>
      <c r="B116" s="279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76" t="s">
        <v>75</v>
      </c>
      <c r="B117" s="277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432" t="s">
        <v>76</v>
      </c>
      <c r="B118" s="432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78" t="s">
        <v>165</v>
      </c>
      <c r="B119" s="279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418" t="s">
        <v>160</v>
      </c>
      <c r="B120" s="416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415" t="s">
        <v>77</v>
      </c>
      <c r="B121" s="415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416" t="s">
        <v>75</v>
      </c>
      <c r="B122" s="416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16" t="s">
        <v>76</v>
      </c>
      <c r="B123" s="416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418" t="s">
        <v>161</v>
      </c>
      <c r="B124" s="416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415" t="s">
        <v>135</v>
      </c>
      <c r="B125" s="415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417" t="s">
        <v>78</v>
      </c>
      <c r="B126" s="417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431" t="s">
        <v>79</v>
      </c>
      <c r="B127" s="431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415" t="s">
        <v>162</v>
      </c>
      <c r="B128" s="415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13</vt:i4>
      </vt:variant>
    </vt:vector>
  </HeadingPairs>
  <TitlesOfParts>
    <vt:vector size="21" baseType="lpstr">
      <vt:lpstr>консолидированный (короткая)</vt:lpstr>
      <vt:lpstr>конс.</vt:lpstr>
      <vt:lpstr>пояснения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конс.!Заголовки_для_печати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пояснения!Заголовки_для_печати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'консолидированный (короткая)'!Область_печати</vt:lpstr>
      <vt:lpstr>'КРЕДИТ ДЛЯ ПОСЕЛЕНИЯ'!Область_печати</vt:lpstr>
      <vt:lpstr>пояснения!Область_печати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Пользователь</cp:lastModifiedBy>
  <cp:lastPrinted>2022-07-18T08:58:27Z</cp:lastPrinted>
  <dcterms:created xsi:type="dcterms:W3CDTF">2016-04-18T07:00:51Z</dcterms:created>
  <dcterms:modified xsi:type="dcterms:W3CDTF">2022-07-18T12:09:42Z</dcterms:modified>
</cp:coreProperties>
</file>