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9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2" l="1"/>
  <c r="R20" i="2"/>
  <c r="S20" i="2" s="1"/>
  <c r="R19" i="2"/>
  <c r="O16" i="2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F21" i="2"/>
  <c r="N22" i="2"/>
  <c r="L22" i="2" l="1"/>
  <c r="L30" i="2" s="1"/>
  <c r="O22" i="2" l="1"/>
  <c r="R22" i="2"/>
  <c r="F22" i="2" l="1"/>
  <c r="J22" i="2"/>
  <c r="S21" i="2" l="1"/>
  <c r="T16" i="2" l="1"/>
  <c r="T17" i="2" s="1"/>
  <c r="T30" i="2" l="1"/>
  <c r="R30" i="2" l="1"/>
  <c r="S19" i="2"/>
  <c r="N30" i="2"/>
  <c r="O30" i="2" l="1"/>
  <c r="S22" i="2"/>
  <c r="S30" i="2" s="1"/>
  <c r="J30" i="2"/>
  <c r="F30" i="2" l="1"/>
</calcChain>
</file>

<file path=xl/sharedStrings.xml><?xml version="1.0" encoding="utf-8"?>
<sst xmlns="http://schemas.openxmlformats.org/spreadsheetml/2006/main" count="123" uniqueCount="56">
  <si>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</si>
  <si>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</si>
  <si>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</si>
  <si>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</si>
  <si>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</si>
  <si>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</si>
  <si>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</si>
  <si>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</si>
  <si>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</si>
  <si>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</si>
  <si>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</si>
  <si>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</si>
  <si>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</si>
  <si>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</si>
  <si>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</si>
  <si>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</si>
  <si>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</si>
  <si>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</si>
  <si>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</si>
  <si>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</si>
  <si>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</si>
  <si>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</si>
  <si>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</si>
  <si>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</si>
  <si>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</si>
  <si>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</si>
  <si>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</si>
  <si>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</si>
  <si>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</si>
  <si>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</si>
  <si>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</si>
  <si>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</si>
  <si>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</si>
  <si>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</si>
  <si>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</si>
  <si>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</si>
  <si>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</si>
  <si>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</si>
  <si>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</si>
  <si>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</si>
  <si>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</si>
  <si>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</si>
  <si>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</si>
  <si>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</si>
  <si>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</si>
  <si>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</si>
  <si>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</si>
  <si>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</si>
  <si>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</si>
  <si>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</si>
  <si>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на 01.03.2023</t>
  </si>
  <si>
    <t>Объем муниципального долга на 01.03.2023</t>
  </si>
  <si>
    <t>Объем задолженности по процентам на 01.03.2023</t>
  </si>
  <si>
    <t>24.01.2023;  21.02.2023</t>
  </si>
  <si>
    <t>Исполнитель /главный специалист Т.Н.Феоктистова/   8(814-57) 5-14-83</t>
  </si>
  <si>
    <t>ГР.6 = ГР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</si>
</sst>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activeCell="T34" sqref="A1:T34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1.425781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3"/>
      <c r="B1" s="43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3" t="s">
        <v>0</v>
      </c>
      <c r="T1" s="53"/>
    </row>
    <row r="2" spans="1:22" x14ac:dyDescent="0.25">
      <c r="A2" s="43"/>
      <c r="B2" s="43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3"/>
      <c r="T2" s="53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50</v>
      </c>
      <c r="Q3" s="4"/>
      <c r="R3" s="4"/>
      <c r="S3" s="4"/>
      <c r="T3" s="4"/>
    </row>
    <row r="4" spans="1:22" x14ac:dyDescent="0.25">
      <c r="A4" s="43"/>
      <c r="B4" s="43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4"/>
      <c r="B5" s="54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51" t="s">
        <v>3</v>
      </c>
      <c r="B6" s="51" t="s">
        <v>4</v>
      </c>
      <c r="C6" s="51" t="s">
        <v>5</v>
      </c>
      <c r="D6" s="51" t="s">
        <v>6</v>
      </c>
      <c r="E6" s="51" t="s">
        <v>7</v>
      </c>
      <c r="F6" s="51" t="s">
        <v>8</v>
      </c>
      <c r="G6" s="51" t="s">
        <v>9</v>
      </c>
      <c r="H6" s="51" t="s">
        <v>10</v>
      </c>
      <c r="I6" s="51" t="s">
        <v>11</v>
      </c>
      <c r="J6" s="51" t="s">
        <v>49</v>
      </c>
      <c r="K6" s="51" t="s">
        <v>12</v>
      </c>
      <c r="L6" s="51" t="s">
        <v>13</v>
      </c>
      <c r="M6" s="51" t="s">
        <v>14</v>
      </c>
      <c r="N6" s="51" t="s">
        <v>15</v>
      </c>
      <c r="O6" s="55" t="s">
        <v>51</v>
      </c>
      <c r="P6" s="55"/>
      <c r="Q6" s="51" t="s">
        <v>16</v>
      </c>
      <c r="R6" s="51" t="s">
        <v>17</v>
      </c>
      <c r="S6" s="51" t="s">
        <v>18</v>
      </c>
      <c r="T6" s="51" t="s">
        <v>52</v>
      </c>
      <c r="V6" s="42" t="s">
        <v>55</v>
      </c>
    </row>
    <row r="7" spans="1:22" ht="75.599999999999994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9" t="s">
        <v>19</v>
      </c>
      <c r="P7" s="9" t="s">
        <v>20</v>
      </c>
      <c r="Q7" s="51"/>
      <c r="R7" s="51"/>
      <c r="S7" s="51"/>
      <c r="T7" s="51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2" t="s">
        <v>21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0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90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11808000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53</v>
      </c>
      <c r="N16" s="14">
        <v>1162000</v>
      </c>
      <c r="O16" s="28">
        <f>SUM(J16-N16)</f>
        <v>11808000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22414700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1162000</v>
      </c>
      <c r="O17" s="40">
        <f>O13+O14+O15+O16</f>
        <v>22414700</v>
      </c>
      <c r="P17" s="39">
        <v>0</v>
      </c>
      <c r="Q17" s="39">
        <v>0</v>
      </c>
      <c r="R17" s="40">
        <f>R13+R14+R15+R16</f>
        <v>0</v>
      </c>
      <c r="S17" s="40">
        <f>S13+S14+S15+S16</f>
        <v>0</v>
      </c>
      <c r="T17" s="39">
        <f>T13+T16</f>
        <v>0</v>
      </c>
    </row>
    <row r="18" spans="1:20" x14ac:dyDescent="0.25">
      <c r="A18" s="50" t="s">
        <v>28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v>30000000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/>
      <c r="N19" s="28">
        <v>0</v>
      </c>
      <c r="O19" s="28">
        <f>J19-N19</f>
        <v>30000000</v>
      </c>
      <c r="P19" s="30"/>
      <c r="Q19" s="30"/>
      <c r="R19" s="30">
        <f>166380.82</f>
        <v>166380.82</v>
      </c>
      <c r="S19" s="30">
        <f>R19</f>
        <v>166380.82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30">
        <f>55205.48</f>
        <v>55205.48</v>
      </c>
      <c r="S20" s="30">
        <f>R20+55205.48</f>
        <v>110410.96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5000000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/>
      <c r="N21" s="28">
        <v>0</v>
      </c>
      <c r="O21" s="28">
        <v>5000000</v>
      </c>
      <c r="P21" s="30">
        <v>0</v>
      </c>
      <c r="Q21" s="30">
        <v>0</v>
      </c>
      <c r="R21" s="30">
        <f>33972.6</f>
        <v>33972.6</v>
      </c>
      <c r="S21" s="30">
        <f>R21</f>
        <v>33972.6</v>
      </c>
      <c r="T21" s="30">
        <v>0</v>
      </c>
    </row>
    <row r="22" spans="1:20" ht="18.600000000000001" customHeight="1" x14ac:dyDescent="0.25">
      <c r="A22" s="37" t="s">
        <v>22</v>
      </c>
      <c r="B22" s="10"/>
      <c r="C22" s="39" t="s">
        <v>23</v>
      </c>
      <c r="D22" s="39" t="s">
        <v>23</v>
      </c>
      <c r="E22" s="39" t="s">
        <v>23</v>
      </c>
      <c r="F22" s="40">
        <f>F19+F20+F21</f>
        <v>45000000</v>
      </c>
      <c r="G22" s="39" t="s">
        <v>23</v>
      </c>
      <c r="H22" s="39" t="s">
        <v>23</v>
      </c>
      <c r="I22" s="39" t="s">
        <v>23</v>
      </c>
      <c r="J22" s="40">
        <f>J19+J20+J21</f>
        <v>45000000</v>
      </c>
      <c r="K22" s="39" t="s">
        <v>23</v>
      </c>
      <c r="L22" s="40">
        <f>L21</f>
        <v>0</v>
      </c>
      <c r="M22" s="39" t="s">
        <v>23</v>
      </c>
      <c r="N22" s="40">
        <f>N19+N20+N21</f>
        <v>0</v>
      </c>
      <c r="O22" s="40">
        <f>O19+O20+O21</f>
        <v>45000000</v>
      </c>
      <c r="P22" s="39">
        <v>0</v>
      </c>
      <c r="Q22" s="39">
        <v>0</v>
      </c>
      <c r="R22" s="40">
        <f>R19+R20+R21</f>
        <v>255558.90000000002</v>
      </c>
      <c r="S22" s="40">
        <f>S19+S20+S21</f>
        <v>310764.38</v>
      </c>
      <c r="T22" s="39">
        <v>0</v>
      </c>
    </row>
    <row r="23" spans="1:20" x14ac:dyDescent="0.25">
      <c r="A23" s="44" t="s">
        <v>33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22</v>
      </c>
      <c r="B25" s="10"/>
      <c r="C25" s="11" t="s">
        <v>23</v>
      </c>
      <c r="D25" s="11" t="s">
        <v>23</v>
      </c>
      <c r="E25" s="11" t="s">
        <v>23</v>
      </c>
      <c r="F25" s="11"/>
      <c r="G25" s="11" t="s">
        <v>23</v>
      </c>
      <c r="H25" s="11" t="s">
        <v>23</v>
      </c>
      <c r="I25" s="11" t="s">
        <v>23</v>
      </c>
      <c r="J25" s="13"/>
      <c r="K25" s="11" t="s">
        <v>23</v>
      </c>
      <c r="L25" s="13"/>
      <c r="M25" s="11" t="s">
        <v>23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44" t="s">
        <v>34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22</v>
      </c>
      <c r="B28" s="10"/>
      <c r="C28" s="11" t="s">
        <v>23</v>
      </c>
      <c r="D28" s="11" t="s">
        <v>23</v>
      </c>
      <c r="E28" s="11"/>
      <c r="F28" s="11"/>
      <c r="G28" s="11" t="s">
        <v>23</v>
      </c>
      <c r="H28" s="11" t="s">
        <v>23</v>
      </c>
      <c r="I28" s="11" t="s">
        <v>23</v>
      </c>
      <c r="J28" s="13"/>
      <c r="K28" s="11" t="s">
        <v>23</v>
      </c>
      <c r="L28" s="13"/>
      <c r="M28" s="11" t="s">
        <v>23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46" t="s">
        <v>35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ht="24.6" customHeight="1" x14ac:dyDescent="0.25">
      <c r="A30" s="41"/>
      <c r="B30" s="41"/>
      <c r="C30" s="11" t="s">
        <v>23</v>
      </c>
      <c r="D30" s="11" t="s">
        <v>23</v>
      </c>
      <c r="E30" s="11" t="s">
        <v>23</v>
      </c>
      <c r="F30" s="40">
        <f>F17+F22</f>
        <v>67414700</v>
      </c>
      <c r="G30" s="11" t="s">
        <v>23</v>
      </c>
      <c r="H30" s="11" t="s">
        <v>23</v>
      </c>
      <c r="I30" s="11" t="s">
        <v>23</v>
      </c>
      <c r="J30" s="40">
        <f>J17+J22</f>
        <v>68576700</v>
      </c>
      <c r="K30" s="11" t="s">
        <v>23</v>
      </c>
      <c r="L30" s="40">
        <f>L17+L22</f>
        <v>0</v>
      </c>
      <c r="M30" s="11" t="s">
        <v>23</v>
      </c>
      <c r="N30" s="40">
        <f>N17+N22</f>
        <v>1162000</v>
      </c>
      <c r="O30" s="40">
        <f>O17+O22</f>
        <v>67414700</v>
      </c>
      <c r="P30" s="11">
        <v>0</v>
      </c>
      <c r="Q30" s="11">
        <v>0</v>
      </c>
      <c r="R30" s="40">
        <f>R17+R22</f>
        <v>255558.90000000002</v>
      </c>
      <c r="S30" s="40">
        <f>S17+S22</f>
        <v>310764.38</v>
      </c>
      <c r="T30" s="11">
        <f>T17+T22</f>
        <v>0</v>
      </c>
    </row>
    <row r="31" spans="1:20" ht="18.75" x14ac:dyDescent="0.3">
      <c r="A31" s="48"/>
      <c r="B31" s="48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47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3"/>
      <c r="B33" s="43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54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3"/>
      <c r="B35" s="43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3"/>
      <c r="B36" s="43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9"/>
      <c r="B38" s="49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3"/>
      <c r="B39" s="43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3"/>
      <c r="B40" s="43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3"/>
      <c r="B41" s="43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3"/>
      <c r="B42" s="43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3"/>
      <c r="B43" s="43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3"/>
      <c r="B44" s="43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3"/>
      <c r="B45" s="43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3"/>
      <c r="B46" s="43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3"/>
      <c r="B47" s="43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3"/>
      <c r="B48" s="43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3"/>
      <c r="B49" s="43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3"/>
      <c r="B50" s="43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49:B49"/>
    <mergeCell ref="A50:B50"/>
    <mergeCell ref="A43:B43"/>
    <mergeCell ref="A44:B44"/>
    <mergeCell ref="A45:B45"/>
    <mergeCell ref="A46:B46"/>
    <mergeCell ref="A47:B47"/>
    <mergeCell ref="A48:B48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2023-03-20T07:28:53Z</dcterms:modified>
</cp:coreProperties>
</file>