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9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R19" i="2"/>
  <c r="R21" i="2"/>
  <c r="S20" i="2" l="1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F21" i="2"/>
  <c r="N22" i="2"/>
  <c r="L22" i="2" l="1"/>
  <c r="L30" i="2" s="1"/>
  <c r="O22" i="2" l="1"/>
  <c r="R22" i="2"/>
  <c r="F22" i="2" l="1"/>
  <c r="J22" i="2"/>
  <c r="S21" i="2" l="1"/>
  <c r="T16" i="2" l="1"/>
  <c r="T17" i="2" s="1"/>
  <c r="T30" i="2" l="1"/>
  <c r="R30" i="2" l="1"/>
  <c r="S19" i="2"/>
  <c r="N30" i="2"/>
  <c r="O30" i="2" l="1"/>
  <c r="S22" i="2"/>
  <c r="S30" i="2" s="1"/>
  <c r="J30" i="2"/>
  <c r="F30" i="2" l="1"/>
</calcChain>
</file>

<file path=xl/sharedStrings.xml><?xml version="1.0" encoding="utf-8"?>
<sst xmlns="http://schemas.openxmlformats.org/spreadsheetml/2006/main" count="123" uniqueCount="56">
  <si>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</si>
  <si>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</si>
  <si>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</si>
  <si>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</si>
  <si>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</si>
  <si>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</si>
  <si>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</si>
  <si>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</si>
  <si>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</si>
  <si>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</si>
  <si>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</si>
  <si>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</si>
  <si>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</si>
  <si>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</si>
  <si>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</si>
  <si>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</si>
  <si>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</si>
  <si>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</si>
  <si>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</si>
  <si>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</si>
  <si>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</si>
  <si>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</si>
  <si>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</si>
  <si>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</si>
  <si>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</si>
  <si>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</si>
  <si>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</si>
  <si>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</si>
  <si>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</si>
  <si>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</si>
  <si>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</si>
  <si>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</si>
  <si>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</si>
  <si>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</si>
  <si>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</si>
  <si>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</si>
  <si>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</si>
  <si>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</si>
  <si>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</si>
  <si>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</si>
  <si>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</si>
  <si>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</si>
  <si>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</si>
  <si>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</si>
  <si>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</si>
  <si>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</si>
  <si>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</si>
  <si>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</si>
  <si>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</si>
  <si>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</si>
  <si>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</si>
  <si>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</si>
  <si>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на 01.06.2023</t>
  </si>
  <si>
    <t>Объем муниципального долга на 01.06.2023</t>
  </si>
  <si>
    <t>Объем задолженности по процентам на 01.06.2023</t>
  </si>
  <si>
    <t>24.01.2023;  21.02.2023;    14.03.2023;      18.04.2023;       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</si>
</sst>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11" workbookViewId="0">
      <selection activeCell="O30" sqref="O30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1.425781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5"/>
      <c r="B1" s="45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5" t="s">
        <v>0</v>
      </c>
      <c r="T1" s="55"/>
    </row>
    <row r="2" spans="1:22" x14ac:dyDescent="0.25">
      <c r="A2" s="45"/>
      <c r="B2" s="45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5"/>
      <c r="T2" s="55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52</v>
      </c>
      <c r="Q3" s="4"/>
      <c r="R3" s="4"/>
      <c r="S3" s="4"/>
      <c r="T3" s="4"/>
    </row>
    <row r="4" spans="1:22" x14ac:dyDescent="0.25">
      <c r="A4" s="45"/>
      <c r="B4" s="45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6"/>
      <c r="B5" s="56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53" t="s">
        <v>3</v>
      </c>
      <c r="B6" s="53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  <c r="H6" s="53" t="s">
        <v>10</v>
      </c>
      <c r="I6" s="53" t="s">
        <v>11</v>
      </c>
      <c r="J6" s="53" t="s">
        <v>49</v>
      </c>
      <c r="K6" s="53" t="s">
        <v>12</v>
      </c>
      <c r="L6" s="53" t="s">
        <v>13</v>
      </c>
      <c r="M6" s="53" t="s">
        <v>14</v>
      </c>
      <c r="N6" s="53" t="s">
        <v>15</v>
      </c>
      <c r="O6" s="57" t="s">
        <v>53</v>
      </c>
      <c r="P6" s="57"/>
      <c r="Q6" s="53" t="s">
        <v>16</v>
      </c>
      <c r="R6" s="53" t="s">
        <v>17</v>
      </c>
      <c r="S6" s="53" t="s">
        <v>18</v>
      </c>
      <c r="T6" s="53" t="s">
        <v>54</v>
      </c>
      <c r="V6" s="42" t="s">
        <v>51</v>
      </c>
    </row>
    <row r="7" spans="1:22" ht="75.599999999999994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9" t="s">
        <v>19</v>
      </c>
      <c r="P7" s="9" t="s">
        <v>20</v>
      </c>
      <c r="Q7" s="53"/>
      <c r="R7" s="53"/>
      <c r="S7" s="53"/>
      <c r="T7" s="53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2" t="s">
        <v>24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90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10065000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55</v>
      </c>
      <c r="N16" s="14">
        <v>2905000</v>
      </c>
      <c r="O16" s="44">
        <f>SUM(J16-N16)</f>
        <v>10065000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20671700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2905000</v>
      </c>
      <c r="O17" s="40">
        <f>O13+O14+O15+O16</f>
        <v>20671700</v>
      </c>
      <c r="P17" s="39">
        <v>0</v>
      </c>
      <c r="Q17" s="39">
        <v>0</v>
      </c>
      <c r="R17" s="40">
        <f>R13+R14+R15+R16</f>
        <v>0</v>
      </c>
      <c r="S17" s="40">
        <f>S13+S14+S15+S16</f>
        <v>0</v>
      </c>
      <c r="T17" s="39">
        <f>T13+T16</f>
        <v>0</v>
      </c>
    </row>
    <row r="18" spans="1:20" x14ac:dyDescent="0.25">
      <c r="A18" s="52" t="s">
        <v>28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v>30000000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/>
      <c r="N19" s="28">
        <v>0</v>
      </c>
      <c r="O19" s="28">
        <f>J19-N19</f>
        <v>30000000</v>
      </c>
      <c r="P19" s="30"/>
      <c r="Q19" s="30"/>
      <c r="R19" s="43">
        <f>166380.82+150279.45+166380.82+161013.7</f>
        <v>644054.79</v>
      </c>
      <c r="S19" s="43">
        <f>R19</f>
        <v>644054.79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43">
        <f>55205.48+49863.01+55205.48+53424.66</f>
        <v>213698.63</v>
      </c>
      <c r="S20" s="43">
        <f>R20+55205.48-49863.01-5342.47</f>
        <v>213698.62999999998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5000000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/>
      <c r="N21" s="28">
        <v>0</v>
      </c>
      <c r="O21" s="28">
        <v>5000000</v>
      </c>
      <c r="P21" s="30">
        <v>0</v>
      </c>
      <c r="Q21" s="30">
        <v>0</v>
      </c>
      <c r="R21" s="43">
        <f>33972.6+30684.93+33972.6+32876.71</f>
        <v>131506.84</v>
      </c>
      <c r="S21" s="43">
        <f>R21</f>
        <v>131506.84</v>
      </c>
      <c r="T21" s="30">
        <v>0</v>
      </c>
    </row>
    <row r="22" spans="1:20" ht="18.600000000000001" customHeight="1" x14ac:dyDescent="0.25">
      <c r="A22" s="37" t="s">
        <v>22</v>
      </c>
      <c r="B22" s="10"/>
      <c r="C22" s="39" t="s">
        <v>23</v>
      </c>
      <c r="D22" s="39" t="s">
        <v>23</v>
      </c>
      <c r="E22" s="39" t="s">
        <v>23</v>
      </c>
      <c r="F22" s="40">
        <f>F19+F20+F21</f>
        <v>45000000</v>
      </c>
      <c r="G22" s="39" t="s">
        <v>23</v>
      </c>
      <c r="H22" s="39" t="s">
        <v>23</v>
      </c>
      <c r="I22" s="39" t="s">
        <v>23</v>
      </c>
      <c r="J22" s="40">
        <f>J19+J20+J21</f>
        <v>45000000</v>
      </c>
      <c r="K22" s="39" t="s">
        <v>23</v>
      </c>
      <c r="L22" s="40">
        <f>L21</f>
        <v>0</v>
      </c>
      <c r="M22" s="39" t="s">
        <v>23</v>
      </c>
      <c r="N22" s="40">
        <f>N19+N20+N21</f>
        <v>0</v>
      </c>
      <c r="O22" s="40">
        <f>O19+O20+O21</f>
        <v>45000000</v>
      </c>
      <c r="P22" s="39">
        <v>0</v>
      </c>
      <c r="Q22" s="39">
        <v>0</v>
      </c>
      <c r="R22" s="40">
        <f>R19+R20+R21</f>
        <v>989260.26</v>
      </c>
      <c r="S22" s="40">
        <f>S19+S20+S21</f>
        <v>989260.26</v>
      </c>
      <c r="T22" s="39">
        <v>0</v>
      </c>
    </row>
    <row r="23" spans="1:20" x14ac:dyDescent="0.25">
      <c r="A23" s="46" t="s">
        <v>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x14ac:dyDescent="0.25">
      <c r="A24" s="36"/>
      <c r="B24" s="10"/>
      <c r="C24" s="10"/>
      <c r="D24" s="11"/>
      <c r="E24" s="11"/>
      <c r="F24" s="11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37" t="s">
        <v>22</v>
      </c>
      <c r="B25" s="10"/>
      <c r="C25" s="11" t="s">
        <v>23</v>
      </c>
      <c r="D25" s="11" t="s">
        <v>23</v>
      </c>
      <c r="E25" s="11" t="s">
        <v>23</v>
      </c>
      <c r="F25" s="11"/>
      <c r="G25" s="11" t="s">
        <v>23</v>
      </c>
      <c r="H25" s="11" t="s">
        <v>23</v>
      </c>
      <c r="I25" s="11" t="s">
        <v>23</v>
      </c>
      <c r="J25" s="13"/>
      <c r="K25" s="11" t="s">
        <v>23</v>
      </c>
      <c r="L25" s="13"/>
      <c r="M25" s="11" t="s">
        <v>23</v>
      </c>
      <c r="N25" s="13"/>
      <c r="O25" s="13"/>
      <c r="P25" s="13"/>
      <c r="Q25" s="13"/>
      <c r="R25" s="13"/>
      <c r="S25" s="13"/>
      <c r="T25" s="13"/>
    </row>
    <row r="26" spans="1:20" x14ac:dyDescent="0.25">
      <c r="A26" s="46" t="s">
        <v>34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x14ac:dyDescent="0.25">
      <c r="A27" s="36"/>
      <c r="B27" s="10"/>
      <c r="C27" s="10"/>
      <c r="D27" s="11"/>
      <c r="E27" s="11"/>
      <c r="F27" s="11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37" t="s">
        <v>22</v>
      </c>
      <c r="B28" s="10"/>
      <c r="C28" s="11" t="s">
        <v>23</v>
      </c>
      <c r="D28" s="11" t="s">
        <v>23</v>
      </c>
      <c r="E28" s="11"/>
      <c r="F28" s="11"/>
      <c r="G28" s="11" t="s">
        <v>23</v>
      </c>
      <c r="H28" s="11" t="s">
        <v>23</v>
      </c>
      <c r="I28" s="11" t="s">
        <v>23</v>
      </c>
      <c r="J28" s="13"/>
      <c r="K28" s="11" t="s">
        <v>23</v>
      </c>
      <c r="L28" s="13"/>
      <c r="M28" s="11" t="s">
        <v>23</v>
      </c>
      <c r="N28" s="13"/>
      <c r="O28" s="13"/>
      <c r="P28" s="13"/>
      <c r="Q28" s="13"/>
      <c r="R28" s="13"/>
      <c r="S28" s="13"/>
      <c r="T28" s="13"/>
    </row>
    <row r="29" spans="1:20" x14ac:dyDescent="0.25">
      <c r="A29" s="48" t="s">
        <v>35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24.6" customHeight="1" x14ac:dyDescent="0.25">
      <c r="A30" s="41"/>
      <c r="B30" s="41"/>
      <c r="C30" s="11" t="s">
        <v>23</v>
      </c>
      <c r="D30" s="11" t="s">
        <v>23</v>
      </c>
      <c r="E30" s="11" t="s">
        <v>23</v>
      </c>
      <c r="F30" s="40">
        <f>F17+F22</f>
        <v>65671700</v>
      </c>
      <c r="G30" s="11" t="s">
        <v>23</v>
      </c>
      <c r="H30" s="11" t="s">
        <v>23</v>
      </c>
      <c r="I30" s="11" t="s">
        <v>23</v>
      </c>
      <c r="J30" s="40">
        <f>J17+J22</f>
        <v>68576700</v>
      </c>
      <c r="K30" s="11" t="s">
        <v>23</v>
      </c>
      <c r="L30" s="40">
        <f>L17+L22</f>
        <v>0</v>
      </c>
      <c r="M30" s="11" t="s">
        <v>23</v>
      </c>
      <c r="N30" s="40">
        <f>N17+N22</f>
        <v>2905000</v>
      </c>
      <c r="O30" s="40">
        <f>O17+O22</f>
        <v>65671700</v>
      </c>
      <c r="P30" s="11">
        <v>0</v>
      </c>
      <c r="Q30" s="11">
        <v>0</v>
      </c>
      <c r="R30" s="40">
        <f>R17+R22</f>
        <v>989260.26</v>
      </c>
      <c r="S30" s="40">
        <f>S17+S22</f>
        <v>989260.26</v>
      </c>
      <c r="T30" s="11">
        <f>T17+T22</f>
        <v>0</v>
      </c>
    </row>
    <row r="31" spans="1:20" ht="18.75" x14ac:dyDescent="0.3">
      <c r="A31" s="50"/>
      <c r="B31" s="50"/>
      <c r="C31" s="1"/>
      <c r="D31" s="2"/>
      <c r="E31" s="2"/>
      <c r="F31" s="2"/>
      <c r="G31" s="3"/>
      <c r="H31" s="3"/>
      <c r="I31" s="4"/>
      <c r="J31" s="4"/>
      <c r="K31" s="15"/>
      <c r="L31" s="15"/>
      <c r="M31" s="15"/>
      <c r="N31" s="15"/>
      <c r="O31" s="4"/>
      <c r="P31" s="4"/>
      <c r="Q31" s="4"/>
      <c r="R31" s="4"/>
      <c r="S31" s="4"/>
      <c r="T31" s="4"/>
    </row>
    <row r="32" spans="1:20" ht="21" customHeight="1" x14ac:dyDescent="0.25">
      <c r="A32" s="24" t="s">
        <v>47</v>
      </c>
      <c r="B32" s="22"/>
      <c r="C32" s="16"/>
      <c r="D32" s="17"/>
      <c r="E32" s="17"/>
      <c r="F32" s="17"/>
      <c r="G32" s="18"/>
      <c r="H32" s="18"/>
      <c r="I32" s="20"/>
      <c r="J32" s="21"/>
      <c r="K32" s="21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45"/>
      <c r="B33" s="45"/>
      <c r="C33" s="1"/>
      <c r="D33" s="2"/>
      <c r="E33" s="2"/>
      <c r="F33" s="2"/>
      <c r="G33" s="3"/>
      <c r="H33" s="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 x14ac:dyDescent="0.25">
      <c r="A34" s="25" t="s">
        <v>50</v>
      </c>
      <c r="B34" s="22"/>
      <c r="C34" s="16"/>
      <c r="D34" s="17"/>
      <c r="E34" s="17"/>
      <c r="F34" s="23"/>
      <c r="G34" s="3"/>
      <c r="I34" s="20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5"/>
      <c r="B35" s="45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5"/>
      <c r="B36" s="45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51"/>
      <c r="B38" s="51"/>
      <c r="C38" s="16"/>
      <c r="D38" s="17"/>
      <c r="E38" s="17"/>
      <c r="F38" s="17"/>
      <c r="G38" s="18"/>
      <c r="H38" s="18"/>
      <c r="I38" s="20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5"/>
      <c r="B39" s="45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5"/>
      <c r="B40" s="45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5"/>
      <c r="B41" s="45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5"/>
      <c r="B42" s="45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5"/>
      <c r="B43" s="45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5"/>
      <c r="B44" s="45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5"/>
      <c r="B45" s="45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5"/>
      <c r="B46" s="45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5"/>
      <c r="B47" s="45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5"/>
      <c r="B48" s="45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5"/>
      <c r="B49" s="45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5"/>
      <c r="B50" s="45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3:T23"/>
    <mergeCell ref="A42:B42"/>
    <mergeCell ref="A29:T29"/>
    <mergeCell ref="A31:B31"/>
    <mergeCell ref="A33:B33"/>
    <mergeCell ref="A35:B35"/>
    <mergeCell ref="A36:B36"/>
    <mergeCell ref="A38:B38"/>
    <mergeCell ref="A39:B39"/>
    <mergeCell ref="A40:B40"/>
    <mergeCell ref="A41:B41"/>
    <mergeCell ref="A26:T26"/>
    <mergeCell ref="A49:B49"/>
    <mergeCell ref="A50:B50"/>
    <mergeCell ref="A43:B43"/>
    <mergeCell ref="A44:B44"/>
    <mergeCell ref="A45:B45"/>
    <mergeCell ref="A46:B46"/>
    <mergeCell ref="A47:B47"/>
    <mergeCell ref="A48:B48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2023-05-31T11:07:35Z</dcterms:modified>
</cp:coreProperties>
</file>