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39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2" l="1"/>
  <c r="R19" i="2"/>
  <c r="R21" i="2"/>
  <c r="S20" i="2" l="1"/>
  <c r="O16" i="2" l="1"/>
  <c r="L17" i="2" l="1"/>
  <c r="J17" i="2"/>
  <c r="F17" i="2" l="1"/>
  <c r="O17" i="2" l="1"/>
  <c r="S15" i="2" l="1"/>
  <c r="T15" i="2" s="1"/>
  <c r="S14" i="2"/>
  <c r="S16" i="2"/>
  <c r="R17" i="2"/>
  <c r="S13" i="2" l="1"/>
  <c r="S17" i="2" s="1"/>
  <c r="T14" i="2" l="1"/>
  <c r="T13" i="2" l="1"/>
  <c r="N17" i="2" l="1"/>
  <c r="O20" i="2" l="1"/>
  <c r="O19" i="2" l="1"/>
  <c r="F21" i="2"/>
  <c r="N22" i="2"/>
  <c r="L22" i="2" l="1"/>
  <c r="L30" i="2" s="1"/>
  <c r="O22" i="2" l="1"/>
  <c r="R22" i="2"/>
  <c r="F22" i="2" l="1"/>
  <c r="J22" i="2"/>
  <c r="S21" i="2" l="1"/>
  <c r="T16" i="2" l="1"/>
  <c r="T17" i="2" s="1"/>
  <c r="T30" i="2" l="1"/>
  <c r="R30" i="2" l="1"/>
  <c r="S19" i="2"/>
  <c r="N30" i="2"/>
  <c r="O30" i="2" l="1"/>
  <c r="S22" i="2"/>
  <c r="S30" i="2" s="1"/>
  <c r="J30" i="2"/>
  <c r="F30" i="2" l="1"/>
</calcChain>
</file>

<file path=xl/sharedStrings.xml><?xml version="1.0" encoding="utf-8"?>
<sst xmlns="http://schemas.openxmlformats.org/spreadsheetml/2006/main" count="123" uniqueCount="56">
  <si>
    <t>Приложение № 1 к Распоряжению от 06.03.2020 года № 166</t>
  </si>
  <si>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</si>
  <si>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</si>
  <si>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</si>
  <si>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</si>
  <si>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</si>
  <si>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</si>
  <si>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</si>
  <si>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</si>
  <si>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</si>
  <si>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</si>
  <si>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</si>
  <si>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</si>
  <si>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</si>
  <si>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</si>
  <si>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</si>
  <si>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</si>
  <si>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</si>
  <si>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</si>
  <si>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</si>
  <si>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</si>
  <si>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</si>
  <si>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</si>
  <si>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</si>
  <si>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</si>
  <si>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</si>
  <si>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</si>
  <si>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</si>
  <si>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</si>
  <si>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ПАО "Сбербанк"</t>
  </si>
  <si>
    <t>Собственные средства бюджета и источники финансирования дефицита бюджета</t>
  </si>
  <si>
    <t>6,53% годовых</t>
  </si>
  <si>
    <t>6,5% годовых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</si>
  <si>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</si>
  <si>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</si>
  <si>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</si>
  <si>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</si>
  <si>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8% годовых</t>
  </si>
  <si>
    <t>Соглашение № 16-1/21 от 14.09.2021</t>
  </si>
  <si>
    <t>Соглашение № 16-1/22 от 08.07.2022</t>
  </si>
  <si>
    <t>Муниципальный контракт №22/2021/0806300007321000031 от 05.07.2021г</t>
  </si>
  <si>
    <t>Муниципальный контракт № 37/2020/0106300011120000053 от 30.06.2020</t>
  </si>
  <si>
    <t>Муниципальный контракт № 81/2020/0106300011120000114 от 16.11.2020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</si>
  <si>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</si>
  <si>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</si>
  <si>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</si>
  <si>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</si>
  <si>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</si>
  <si>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</si>
  <si>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Объем муниципального долга  на 01.01.2023</t>
  </si>
  <si>
    <t>Исполнитель /главный специалист Т.Н.Феоктистова/   8(814-57) 5-14-83</t>
  </si>
  <si>
    <t>ГР.6 = ГР 15</t>
  </si>
  <si>
    <t>на 01.06.2023</t>
  </si>
  <si>
    <t>Объем муниципального долга на 01.06.2023</t>
  </si>
  <si>
    <t>Объем задолженности по процентам на 01.06.2023</t>
  </si>
  <si>
    <t>24.01.2023;  21.02.2023;    14.03.2023;      18.04.2023;        02.05.2023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</si>
</sst>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topLeftCell="A11" workbookViewId="0">
      <selection activeCell="O30" sqref="O30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1.425781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5"/>
      <c r="B1" s="45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55" t="s">
        <v>0</v>
      </c>
      <c r="T1" s="55"/>
    </row>
    <row r="2" spans="1:22" x14ac:dyDescent="0.25">
      <c r="A2" s="45"/>
      <c r="B2" s="45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5"/>
      <c r="T2" s="55"/>
    </row>
    <row r="3" spans="1:22" ht="18.75" x14ac:dyDescent="0.3">
      <c r="A3" s="19" t="s">
        <v>1</v>
      </c>
      <c r="B3" s="19"/>
      <c r="C3" s="4"/>
      <c r="D3" s="4"/>
      <c r="E3" s="4"/>
      <c r="F3" s="4"/>
      <c r="G3" s="4"/>
      <c r="H3" s="4"/>
      <c r="I3" s="4"/>
      <c r="J3" s="5" t="s">
        <v>46</v>
      </c>
      <c r="K3" s="5"/>
      <c r="L3" s="5"/>
      <c r="M3" s="35"/>
      <c r="N3" s="4" t="s">
        <v>52</v>
      </c>
      <c r="Q3" s="4"/>
      <c r="R3" s="4"/>
      <c r="S3" s="4"/>
      <c r="T3" s="4"/>
    </row>
    <row r="4" spans="1:22" x14ac:dyDescent="0.25">
      <c r="A4" s="45"/>
      <c r="B4" s="45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6"/>
      <c r="B5" s="56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2</v>
      </c>
    </row>
    <row r="6" spans="1:22" ht="71.45" customHeight="1" x14ac:dyDescent="0.25">
      <c r="A6" s="53" t="s">
        <v>3</v>
      </c>
      <c r="B6" s="53" t="s">
        <v>4</v>
      </c>
      <c r="C6" s="53" t="s">
        <v>5</v>
      </c>
      <c r="D6" s="53" t="s">
        <v>6</v>
      </c>
      <c r="E6" s="53" t="s">
        <v>7</v>
      </c>
      <c r="F6" s="53" t="s">
        <v>8</v>
      </c>
      <c r="G6" s="53" t="s">
        <v>9</v>
      </c>
      <c r="H6" s="53" t="s">
        <v>10</v>
      </c>
      <c r="I6" s="53" t="s">
        <v>11</v>
      </c>
      <c r="J6" s="53" t="s">
        <v>49</v>
      </c>
      <c r="K6" s="53" t="s">
        <v>12</v>
      </c>
      <c r="L6" s="53" t="s">
        <v>13</v>
      </c>
      <c r="M6" s="53" t="s">
        <v>14</v>
      </c>
      <c r="N6" s="53" t="s">
        <v>15</v>
      </c>
      <c r="O6" s="57" t="s">
        <v>53</v>
      </c>
      <c r="P6" s="57"/>
      <c r="Q6" s="53" t="s">
        <v>16</v>
      </c>
      <c r="R6" s="53" t="s">
        <v>17</v>
      </c>
      <c r="S6" s="53" t="s">
        <v>18</v>
      </c>
      <c r="T6" s="53" t="s">
        <v>54</v>
      </c>
      <c r="V6" s="42" t="s">
        <v>51</v>
      </c>
    </row>
    <row r="7" spans="1:22" ht="75.599999999999994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9" t="s">
        <v>19</v>
      </c>
      <c r="P7" s="9" t="s">
        <v>20</v>
      </c>
      <c r="Q7" s="53"/>
      <c r="R7" s="53"/>
      <c r="S7" s="53"/>
      <c r="T7" s="53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22</v>
      </c>
      <c r="B11" s="10"/>
      <c r="C11" s="11" t="s">
        <v>23</v>
      </c>
      <c r="D11" s="11" t="s">
        <v>23</v>
      </c>
      <c r="E11" s="11" t="s">
        <v>23</v>
      </c>
      <c r="F11" s="11"/>
      <c r="G11" s="11" t="s">
        <v>23</v>
      </c>
      <c r="H11" s="11" t="s">
        <v>23</v>
      </c>
      <c r="I11" s="11" t="s">
        <v>23</v>
      </c>
      <c r="J11" s="13"/>
      <c r="K11" s="11" t="s">
        <v>23</v>
      </c>
      <c r="L11" s="13"/>
      <c r="M11" s="11" t="s">
        <v>23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2" t="s">
        <v>24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2" ht="90" x14ac:dyDescent="0.25">
      <c r="A13" s="31">
        <v>1</v>
      </c>
      <c r="B13" s="10" t="s">
        <v>38</v>
      </c>
      <c r="C13" s="11" t="s">
        <v>25</v>
      </c>
      <c r="D13" s="14">
        <v>5406700</v>
      </c>
      <c r="E13" s="11" t="s">
        <v>26</v>
      </c>
      <c r="F13" s="14">
        <v>5406700</v>
      </c>
      <c r="G13" s="32">
        <v>46259</v>
      </c>
      <c r="H13" s="26" t="s">
        <v>48</v>
      </c>
      <c r="I13" s="27" t="s">
        <v>27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0</v>
      </c>
      <c r="S13" s="28">
        <f>R13</f>
        <v>0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39</v>
      </c>
      <c r="C14" s="11" t="s">
        <v>25</v>
      </c>
      <c r="D14" s="14">
        <v>3200000</v>
      </c>
      <c r="E14" s="11" t="s">
        <v>26</v>
      </c>
      <c r="F14" s="14">
        <v>3200000</v>
      </c>
      <c r="G14" s="32">
        <v>45833</v>
      </c>
      <c r="H14" s="26" t="s">
        <v>48</v>
      </c>
      <c r="I14" s="27" t="s">
        <v>27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0</v>
      </c>
      <c r="S14" s="28">
        <f>R14</f>
        <v>0</v>
      </c>
      <c r="T14" s="30">
        <f>R14-S14</f>
        <v>0</v>
      </c>
    </row>
    <row r="15" spans="1:22" ht="90" x14ac:dyDescent="0.25">
      <c r="A15" s="31">
        <v>3</v>
      </c>
      <c r="B15" s="10" t="s">
        <v>43</v>
      </c>
      <c r="C15" s="11" t="s">
        <v>25</v>
      </c>
      <c r="D15" s="14">
        <v>2000000</v>
      </c>
      <c r="E15" s="11" t="s">
        <v>26</v>
      </c>
      <c r="F15" s="14">
        <v>2000000</v>
      </c>
      <c r="G15" s="32">
        <v>45833</v>
      </c>
      <c r="H15" s="26" t="s">
        <v>48</v>
      </c>
      <c r="I15" s="27" t="s">
        <v>27</v>
      </c>
      <c r="J15" s="28">
        <v>2000000</v>
      </c>
      <c r="K15" s="29">
        <v>44805</v>
      </c>
      <c r="L15" s="28">
        <v>0</v>
      </c>
      <c r="M15" s="33"/>
      <c r="N15" s="34">
        <v>0</v>
      </c>
      <c r="O15" s="28">
        <v>2000000</v>
      </c>
      <c r="P15" s="30">
        <v>0</v>
      </c>
      <c r="Q15" s="30">
        <v>0</v>
      </c>
      <c r="R15" s="28">
        <v>0</v>
      </c>
      <c r="S15" s="28">
        <f>R15</f>
        <v>0</v>
      </c>
      <c r="T15" s="30">
        <f>R15-S15</f>
        <v>0</v>
      </c>
    </row>
    <row r="16" spans="1:22" ht="90" x14ac:dyDescent="0.25">
      <c r="A16" s="31">
        <v>4</v>
      </c>
      <c r="B16" s="10" t="s">
        <v>44</v>
      </c>
      <c r="C16" s="11" t="s">
        <v>25</v>
      </c>
      <c r="D16" s="14">
        <v>12970000</v>
      </c>
      <c r="E16" s="11" t="s">
        <v>26</v>
      </c>
      <c r="F16" s="14">
        <v>10065000</v>
      </c>
      <c r="G16" s="32">
        <v>45651</v>
      </c>
      <c r="H16" s="26" t="s">
        <v>48</v>
      </c>
      <c r="I16" s="27" t="s">
        <v>45</v>
      </c>
      <c r="J16" s="28">
        <v>12970000</v>
      </c>
      <c r="K16" s="29">
        <v>44923</v>
      </c>
      <c r="L16" s="28">
        <v>0</v>
      </c>
      <c r="M16" s="33" t="s">
        <v>55</v>
      </c>
      <c r="N16" s="14">
        <v>2905000</v>
      </c>
      <c r="O16" s="44">
        <f>SUM(J16-N16)</f>
        <v>10065000</v>
      </c>
      <c r="P16" s="30">
        <v>0</v>
      </c>
      <c r="Q16" s="30">
        <v>0</v>
      </c>
      <c r="R16" s="28">
        <v>0</v>
      </c>
      <c r="S16" s="28">
        <f>R16</f>
        <v>0</v>
      </c>
      <c r="T16" s="30">
        <f>R16-S16</f>
        <v>0</v>
      </c>
    </row>
    <row r="17" spans="1:20" x14ac:dyDescent="0.25">
      <c r="A17" s="37" t="s">
        <v>22</v>
      </c>
      <c r="B17" s="38"/>
      <c r="C17" s="39" t="s">
        <v>23</v>
      </c>
      <c r="D17" s="39" t="s">
        <v>23</v>
      </c>
      <c r="E17" s="39" t="s">
        <v>23</v>
      </c>
      <c r="F17" s="40">
        <f>F13+F14+F15+F16</f>
        <v>20671700</v>
      </c>
      <c r="G17" s="39" t="s">
        <v>23</v>
      </c>
      <c r="H17" s="39" t="s">
        <v>23</v>
      </c>
      <c r="I17" s="39" t="s">
        <v>23</v>
      </c>
      <c r="J17" s="40">
        <f>J13+J14+J15+J16</f>
        <v>23576700</v>
      </c>
      <c r="K17" s="39" t="s">
        <v>23</v>
      </c>
      <c r="L17" s="40">
        <f>L13+L14+L15+L16</f>
        <v>0</v>
      </c>
      <c r="M17" s="39" t="s">
        <v>23</v>
      </c>
      <c r="N17" s="40">
        <f>N16</f>
        <v>2905000</v>
      </c>
      <c r="O17" s="40">
        <f>O13+O14+O15+O16</f>
        <v>20671700</v>
      </c>
      <c r="P17" s="39">
        <v>0</v>
      </c>
      <c r="Q17" s="39">
        <v>0</v>
      </c>
      <c r="R17" s="40">
        <f>R13+R14+R15+R16</f>
        <v>0</v>
      </c>
      <c r="S17" s="40">
        <f>S13+S14+S15+S16</f>
        <v>0</v>
      </c>
      <c r="T17" s="39">
        <f>T13+T16</f>
        <v>0</v>
      </c>
    </row>
    <row r="18" spans="1:20" x14ac:dyDescent="0.25">
      <c r="A18" s="52" t="s">
        <v>28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ht="190.15" customHeight="1" x14ac:dyDescent="0.25">
      <c r="A19" s="31">
        <v>1</v>
      </c>
      <c r="B19" s="10" t="s">
        <v>41</v>
      </c>
      <c r="C19" s="11" t="s">
        <v>29</v>
      </c>
      <c r="D19" s="14">
        <v>40000000</v>
      </c>
      <c r="E19" s="11" t="s">
        <v>26</v>
      </c>
      <c r="F19" s="14">
        <v>30000000</v>
      </c>
      <c r="G19" s="32">
        <v>45107</v>
      </c>
      <c r="H19" s="26" t="s">
        <v>48</v>
      </c>
      <c r="I19" s="27" t="s">
        <v>31</v>
      </c>
      <c r="J19" s="28">
        <v>30000000</v>
      </c>
      <c r="K19" s="29">
        <v>44018</v>
      </c>
      <c r="L19" s="30"/>
      <c r="M19" s="29"/>
      <c r="N19" s="28">
        <v>0</v>
      </c>
      <c r="O19" s="28">
        <f>J19-N19</f>
        <v>30000000</v>
      </c>
      <c r="P19" s="30"/>
      <c r="Q19" s="30"/>
      <c r="R19" s="43">
        <f>166380.82+150279.45+166380.82+161013.7</f>
        <v>644054.79</v>
      </c>
      <c r="S19" s="43">
        <f>R19</f>
        <v>644054.79</v>
      </c>
      <c r="T19" s="30">
        <v>0</v>
      </c>
    </row>
    <row r="20" spans="1:20" ht="183.6" customHeight="1" x14ac:dyDescent="0.25">
      <c r="A20" s="31">
        <v>2</v>
      </c>
      <c r="B20" s="10" t="s">
        <v>42</v>
      </c>
      <c r="C20" s="11" t="s">
        <v>29</v>
      </c>
      <c r="D20" s="14">
        <v>10000000</v>
      </c>
      <c r="E20" s="11" t="s">
        <v>26</v>
      </c>
      <c r="F20" s="14">
        <v>10000000</v>
      </c>
      <c r="G20" s="32">
        <v>45260</v>
      </c>
      <c r="H20" s="26" t="s">
        <v>48</v>
      </c>
      <c r="I20" s="27" t="s">
        <v>32</v>
      </c>
      <c r="J20" s="28">
        <v>10000000</v>
      </c>
      <c r="K20" s="29">
        <v>44153</v>
      </c>
      <c r="L20" s="30"/>
      <c r="M20" s="30"/>
      <c r="N20" s="34">
        <v>0</v>
      </c>
      <c r="O20" s="28">
        <f>J20-N20</f>
        <v>10000000</v>
      </c>
      <c r="P20" s="30">
        <v>0</v>
      </c>
      <c r="Q20" s="30">
        <v>0</v>
      </c>
      <c r="R20" s="43">
        <f>55205.48+49863.01+55205.48+53424.66</f>
        <v>213698.63</v>
      </c>
      <c r="S20" s="43">
        <f>R20+55205.48-49863.01-5342.47</f>
        <v>213698.62999999998</v>
      </c>
      <c r="T20" s="30">
        <v>0</v>
      </c>
    </row>
    <row r="21" spans="1:20" ht="177" customHeight="1" x14ac:dyDescent="0.25">
      <c r="A21" s="31">
        <v>3</v>
      </c>
      <c r="B21" s="10" t="s">
        <v>40</v>
      </c>
      <c r="C21" s="11" t="s">
        <v>36</v>
      </c>
      <c r="D21" s="14">
        <v>15000000</v>
      </c>
      <c r="E21" s="11" t="s">
        <v>26</v>
      </c>
      <c r="F21" s="14">
        <f>O21</f>
        <v>5000000</v>
      </c>
      <c r="G21" s="32">
        <v>45127</v>
      </c>
      <c r="H21" s="26" t="s">
        <v>30</v>
      </c>
      <c r="I21" s="27" t="s">
        <v>37</v>
      </c>
      <c r="J21" s="28">
        <v>5000000</v>
      </c>
      <c r="K21" s="29">
        <v>44384</v>
      </c>
      <c r="L21" s="28"/>
      <c r="M21" s="29"/>
      <c r="N21" s="28">
        <v>0</v>
      </c>
      <c r="O21" s="28">
        <v>5000000</v>
      </c>
      <c r="P21" s="30">
        <v>0</v>
      </c>
      <c r="Q21" s="30">
        <v>0</v>
      </c>
      <c r="R21" s="43">
        <f>33972.6+30684.93+33972.6+32876.71</f>
        <v>131506.84</v>
      </c>
      <c r="S21" s="43">
        <f>R21</f>
        <v>131506.84</v>
      </c>
      <c r="T21" s="30">
        <v>0</v>
      </c>
    </row>
    <row r="22" spans="1:20" ht="18.600000000000001" customHeight="1" x14ac:dyDescent="0.25">
      <c r="A22" s="37" t="s">
        <v>22</v>
      </c>
      <c r="B22" s="10"/>
      <c r="C22" s="39" t="s">
        <v>23</v>
      </c>
      <c r="D22" s="39" t="s">
        <v>23</v>
      </c>
      <c r="E22" s="39" t="s">
        <v>23</v>
      </c>
      <c r="F22" s="40">
        <f>F19+F20+F21</f>
        <v>45000000</v>
      </c>
      <c r="G22" s="39" t="s">
        <v>23</v>
      </c>
      <c r="H22" s="39" t="s">
        <v>23</v>
      </c>
      <c r="I22" s="39" t="s">
        <v>23</v>
      </c>
      <c r="J22" s="40">
        <f>J19+J20+J21</f>
        <v>45000000</v>
      </c>
      <c r="K22" s="39" t="s">
        <v>23</v>
      </c>
      <c r="L22" s="40">
        <f>L21</f>
        <v>0</v>
      </c>
      <c r="M22" s="39" t="s">
        <v>23</v>
      </c>
      <c r="N22" s="40">
        <f>N19+N20+N21</f>
        <v>0</v>
      </c>
      <c r="O22" s="40">
        <f>O19+O20+O21</f>
        <v>45000000</v>
      </c>
      <c r="P22" s="39">
        <v>0</v>
      </c>
      <c r="Q22" s="39">
        <v>0</v>
      </c>
      <c r="R22" s="40">
        <f>R19+R20+R21</f>
        <v>989260.26</v>
      </c>
      <c r="S22" s="40">
        <f>S19+S20+S21</f>
        <v>989260.26</v>
      </c>
      <c r="T22" s="39">
        <v>0</v>
      </c>
    </row>
    <row r="23" spans="1:20" x14ac:dyDescent="0.25">
      <c r="A23" s="46" t="s">
        <v>33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</row>
    <row r="24" spans="1:20" x14ac:dyDescent="0.25">
      <c r="A24" s="36"/>
      <c r="B24" s="10"/>
      <c r="C24" s="10"/>
      <c r="D24" s="11"/>
      <c r="E24" s="11"/>
      <c r="F24" s="11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37" t="s">
        <v>22</v>
      </c>
      <c r="B25" s="10"/>
      <c r="C25" s="11" t="s">
        <v>23</v>
      </c>
      <c r="D25" s="11" t="s">
        <v>23</v>
      </c>
      <c r="E25" s="11" t="s">
        <v>23</v>
      </c>
      <c r="F25" s="11"/>
      <c r="G25" s="11" t="s">
        <v>23</v>
      </c>
      <c r="H25" s="11" t="s">
        <v>23</v>
      </c>
      <c r="I25" s="11" t="s">
        <v>23</v>
      </c>
      <c r="J25" s="13"/>
      <c r="K25" s="11" t="s">
        <v>23</v>
      </c>
      <c r="L25" s="13"/>
      <c r="M25" s="11" t="s">
        <v>23</v>
      </c>
      <c r="N25" s="13"/>
      <c r="O25" s="13"/>
      <c r="P25" s="13"/>
      <c r="Q25" s="13"/>
      <c r="R25" s="13"/>
      <c r="S25" s="13"/>
      <c r="T25" s="13"/>
    </row>
    <row r="26" spans="1:20" x14ac:dyDescent="0.25">
      <c r="A26" s="46" t="s">
        <v>34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</row>
    <row r="27" spans="1:20" x14ac:dyDescent="0.25">
      <c r="A27" s="36"/>
      <c r="B27" s="10"/>
      <c r="C27" s="10"/>
      <c r="D27" s="11"/>
      <c r="E27" s="11"/>
      <c r="F27" s="11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A28" s="37" t="s">
        <v>22</v>
      </c>
      <c r="B28" s="10"/>
      <c r="C28" s="11" t="s">
        <v>23</v>
      </c>
      <c r="D28" s="11" t="s">
        <v>23</v>
      </c>
      <c r="E28" s="11"/>
      <c r="F28" s="11"/>
      <c r="G28" s="11" t="s">
        <v>23</v>
      </c>
      <c r="H28" s="11" t="s">
        <v>23</v>
      </c>
      <c r="I28" s="11" t="s">
        <v>23</v>
      </c>
      <c r="J28" s="13"/>
      <c r="K28" s="11" t="s">
        <v>23</v>
      </c>
      <c r="L28" s="13"/>
      <c r="M28" s="11" t="s">
        <v>23</v>
      </c>
      <c r="N28" s="13"/>
      <c r="O28" s="13"/>
      <c r="P28" s="13"/>
      <c r="Q28" s="13"/>
      <c r="R28" s="13"/>
      <c r="S28" s="13"/>
      <c r="T28" s="13"/>
    </row>
    <row r="29" spans="1:20" x14ac:dyDescent="0.25">
      <c r="A29" s="48" t="s">
        <v>35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</row>
    <row r="30" spans="1:20" ht="24.6" customHeight="1" x14ac:dyDescent="0.25">
      <c r="A30" s="41"/>
      <c r="B30" s="41"/>
      <c r="C30" s="11" t="s">
        <v>23</v>
      </c>
      <c r="D30" s="11" t="s">
        <v>23</v>
      </c>
      <c r="E30" s="11" t="s">
        <v>23</v>
      </c>
      <c r="F30" s="40">
        <f>F17+F22</f>
        <v>65671700</v>
      </c>
      <c r="G30" s="11" t="s">
        <v>23</v>
      </c>
      <c r="H30" s="11" t="s">
        <v>23</v>
      </c>
      <c r="I30" s="11" t="s">
        <v>23</v>
      </c>
      <c r="J30" s="40">
        <f>J17+J22</f>
        <v>68576700</v>
      </c>
      <c r="K30" s="11" t="s">
        <v>23</v>
      </c>
      <c r="L30" s="40">
        <f>L17+L22</f>
        <v>0</v>
      </c>
      <c r="M30" s="11" t="s">
        <v>23</v>
      </c>
      <c r="N30" s="40">
        <f>N17+N22</f>
        <v>2905000</v>
      </c>
      <c r="O30" s="40">
        <f>O17+O22</f>
        <v>65671700</v>
      </c>
      <c r="P30" s="11">
        <v>0</v>
      </c>
      <c r="Q30" s="11">
        <v>0</v>
      </c>
      <c r="R30" s="40">
        <f>R17+R22</f>
        <v>989260.26</v>
      </c>
      <c r="S30" s="40">
        <f>S17+S22</f>
        <v>989260.26</v>
      </c>
      <c r="T30" s="11">
        <f>T17+T22</f>
        <v>0</v>
      </c>
    </row>
    <row r="31" spans="1:20" ht="18.75" x14ac:dyDescent="0.3">
      <c r="A31" s="50"/>
      <c r="B31" s="50"/>
      <c r="C31" s="1"/>
      <c r="D31" s="2"/>
      <c r="E31" s="2"/>
      <c r="F31" s="2"/>
      <c r="G31" s="3"/>
      <c r="H31" s="3"/>
      <c r="I31" s="4"/>
      <c r="J31" s="4"/>
      <c r="K31" s="15"/>
      <c r="L31" s="15"/>
      <c r="M31" s="15"/>
      <c r="N31" s="15"/>
      <c r="O31" s="4"/>
      <c r="P31" s="4"/>
      <c r="Q31" s="4"/>
      <c r="R31" s="4"/>
      <c r="S31" s="4"/>
      <c r="T31" s="4"/>
    </row>
    <row r="32" spans="1:20" ht="21" customHeight="1" x14ac:dyDescent="0.25">
      <c r="A32" s="24" t="s">
        <v>47</v>
      </c>
      <c r="B32" s="22"/>
      <c r="C32" s="16"/>
      <c r="D32" s="17"/>
      <c r="E32" s="17"/>
      <c r="F32" s="17"/>
      <c r="G32" s="18"/>
      <c r="H32" s="18"/>
      <c r="I32" s="20"/>
      <c r="J32" s="21"/>
      <c r="K32" s="21"/>
      <c r="L32" s="20"/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45"/>
      <c r="B33" s="45"/>
      <c r="C33" s="1"/>
      <c r="D33" s="2"/>
      <c r="E33" s="2"/>
      <c r="F33" s="2"/>
      <c r="G33" s="3"/>
      <c r="H33" s="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ht="18" customHeight="1" x14ac:dyDescent="0.25">
      <c r="A34" s="25" t="s">
        <v>50</v>
      </c>
      <c r="B34" s="22"/>
      <c r="C34" s="16"/>
      <c r="D34" s="17"/>
      <c r="E34" s="17"/>
      <c r="F34" s="23"/>
      <c r="G34" s="3"/>
      <c r="I34" s="20"/>
      <c r="J34" s="21"/>
      <c r="K34" s="21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5"/>
      <c r="B35" s="45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5"/>
      <c r="B36" s="45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51"/>
      <c r="B38" s="51"/>
      <c r="C38" s="16"/>
      <c r="D38" s="17"/>
      <c r="E38" s="17"/>
      <c r="F38" s="17"/>
      <c r="G38" s="18"/>
      <c r="H38" s="18"/>
      <c r="I38" s="20"/>
      <c r="J38" s="21"/>
      <c r="K38" s="21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5"/>
      <c r="B39" s="45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5"/>
      <c r="B40" s="45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5"/>
      <c r="B41" s="45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5"/>
      <c r="B42" s="45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5"/>
      <c r="B43" s="45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5"/>
      <c r="B44" s="45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5"/>
      <c r="B45" s="45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5"/>
      <c r="B46" s="45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5"/>
      <c r="B47" s="45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5"/>
      <c r="B48" s="45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5"/>
      <c r="B49" s="45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5"/>
      <c r="B50" s="45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8:T18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3:T23"/>
    <mergeCell ref="A42:B42"/>
    <mergeCell ref="A29:T29"/>
    <mergeCell ref="A31:B31"/>
    <mergeCell ref="A33:B33"/>
    <mergeCell ref="A35:B35"/>
    <mergeCell ref="A36:B36"/>
    <mergeCell ref="A38:B38"/>
    <mergeCell ref="A39:B39"/>
    <mergeCell ref="A40:B40"/>
    <mergeCell ref="A41:B41"/>
    <mergeCell ref="A26:T26"/>
    <mergeCell ref="A49:B49"/>
    <mergeCell ref="A50:B50"/>
    <mergeCell ref="A43:B43"/>
    <mergeCell ref="A44:B44"/>
    <mergeCell ref="A45:B45"/>
    <mergeCell ref="A46:B46"/>
    <mergeCell ref="A47:B47"/>
    <mergeCell ref="A48:B48"/>
  </mergeCells>
  <pageMargins left="0" right="0" top="0" bottom="0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2023-05-31T11:07:35Z</dcterms:modified>
</cp:coreProperties>
</file>