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700"/>
  </bookViews>
  <sheets>
    <sheet name="форма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2" l="1"/>
  <c r="R19" i="2"/>
  <c r="R21" i="2"/>
  <c r="R20" i="2"/>
  <c r="F22" i="2"/>
  <c r="F19" i="2"/>
  <c r="O21" i="2"/>
  <c r="L23" i="2"/>
  <c r="S20" i="2" l="1"/>
  <c r="O16" i="2" l="1"/>
  <c r="L17" i="2" l="1"/>
  <c r="J17" i="2"/>
  <c r="F17" i="2" l="1"/>
  <c r="O17" i="2" l="1"/>
  <c r="S15" i="2" l="1"/>
  <c r="T15" i="2" s="1"/>
  <c r="S14" i="2"/>
  <c r="S16" i="2"/>
  <c r="R17" i="2"/>
  <c r="S13" i="2" l="1"/>
  <c r="S17" i="2" s="1"/>
  <c r="T14" i="2" l="1"/>
  <c r="T13" i="2" l="1"/>
  <c r="N17" i="2" l="1"/>
  <c r="O20" i="2" l="1"/>
  <c r="O19" i="2" l="1"/>
  <c r="O23" i="2" s="1"/>
  <c r="F21" i="2"/>
  <c r="N23" i="2"/>
  <c r="L31" i="2" l="1"/>
  <c r="R23" i="2" l="1"/>
  <c r="J23" i="2" l="1"/>
  <c r="S21" i="2" l="1"/>
  <c r="T16" i="2" l="1"/>
  <c r="T17" i="2" s="1"/>
  <c r="T31" i="2" l="1"/>
  <c r="R31" i="2" l="1"/>
  <c r="S19" i="2"/>
  <c r="N31" i="2"/>
  <c r="O31" i="2" l="1"/>
  <c r="S23" i="2"/>
  <c r="S31" i="2" s="1"/>
  <c r="J31" i="2"/>
  <c r="F31" i="2" l="1"/>
</calcChain>
</file>

<file path=xl/sharedStrings.xml><?xml version="1.0" encoding="utf-8"?>
<sst xmlns="http://schemas.openxmlformats.org/spreadsheetml/2006/main" count="128" uniqueCount="58">
  <si>
    <t>Приложение № 1 к Распоряжению от 06.03.2020 года № 166</t>
  </si>
  <si>
    <t>Информация о долговых обязательствах муниципального образования</t>
  </si>
  <si>
    <t>рублей</t>
  </si>
  <si>
    <t>№ п/п</t>
  </si>
  <si>
    <t xml:space="preserve"> № и дата документа – основания возникновения долгового обязательства</t>
  </si>
  <si>
    <t>Наименование кредитора (бенефициара), принципала</t>
  </si>
  <si>
    <t>Объем кредита/гарантии по договору (соглашению),  облигационного займа (по решению об эмиссии)</t>
  </si>
  <si>
    <t>Валюта долгового обязательства</t>
  </si>
  <si>
    <t xml:space="preserve">Объём долгового обязательства по договору (соглашению), решению об эмиссии </t>
  </si>
  <si>
    <t>Дата погашения долгового обязательства  по договору (соглашению),решению об эмиссии</t>
  </si>
  <si>
    <t>Форма обеспечения долгового обязательства</t>
  </si>
  <si>
    <t>Размер  процентной ставки, ставки купонного дохода по договору (соглашению)/ решению об эмиссии (дополнительному соглашению)</t>
  </si>
  <si>
    <t xml:space="preserve">Фактическая дата привлечения кредита, размещения займа, предоставления муниципальной гарантии  </t>
  </si>
  <si>
    <t>Сумма привлечения в текущем году  кредита, размещения облигационного займа/предоставления муниципальной гарантии</t>
  </si>
  <si>
    <t>Фактическая дата погашения (прекращения по иным основаниям) кредита, облигационного займа, муниципальной гарантии</t>
  </si>
  <si>
    <t>Сумма погашения  (прекращения по иным основаниям) кредита, облигационного займа, муниципальной гарантии</t>
  </si>
  <si>
    <t>Объем задолженности    по процентам на начало текущего года</t>
  </si>
  <si>
    <t>Сумма начисленных процентов в текущем году</t>
  </si>
  <si>
    <t xml:space="preserve">Сумма уплаченных процентов в текущем году  </t>
  </si>
  <si>
    <t>Всего</t>
  </si>
  <si>
    <t>в том числе,объем  просроченной задолженности</t>
  </si>
  <si>
    <t xml:space="preserve"> I.   Муниципальные ценные бумаги</t>
  </si>
  <si>
    <t>Итого по разделу</t>
  </si>
  <si>
    <t>x</t>
  </si>
  <si>
    <t xml:space="preserve"> II. Бюджетные кредиты, привлеченные в местный бюджет из  других бюджетов бюджетной системы Российской Федерации</t>
  </si>
  <si>
    <t>Министерство финансов Республики Карелия</t>
  </si>
  <si>
    <t>руб</t>
  </si>
  <si>
    <t>0,1% годовых</t>
  </si>
  <si>
    <t xml:space="preserve"> III. Кредиты,привлеченные муниципальными образованиями от кредитных организаций, иностранных банков и международных финансовых организаций</t>
  </si>
  <si>
    <t>ПАО "Сбербанк"</t>
  </si>
  <si>
    <t>Собственные средства бюджета и источники финансирования дефицита бюджета</t>
  </si>
  <si>
    <t>6,53% годовых</t>
  </si>
  <si>
    <t>6,5% годовых</t>
  </si>
  <si>
    <t xml:space="preserve"> IV. Муниципальные гарантии</t>
  </si>
  <si>
    <t xml:space="preserve"> V. Иные долговые обязательства </t>
  </si>
  <si>
    <t xml:space="preserve">Итого муниципальный долг </t>
  </si>
  <si>
    <t>ПАО "Совкомбанк"</t>
  </si>
  <si>
    <t>8% годовых</t>
  </si>
  <si>
    <t>Соглашение № 16-1/21 от 14.09.2021</t>
  </si>
  <si>
    <t>Соглашение № 16-1/22 от 08.07.2022</t>
  </si>
  <si>
    <t>Муниципальный контракт №22/2021/0806300007321000031 от 05.07.2021г</t>
  </si>
  <si>
    <t>Муниципальный контракт № 37/2020/0106300011120000053 от 30.06.2020</t>
  </si>
  <si>
    <t>Муниципальный контракт № 81/2020/0106300011120000114 от 16.11.2020</t>
  </si>
  <si>
    <t>Соглашение № 16-2/22 от 30.08.2022</t>
  </si>
  <si>
    <t>Соглашение № 16-3/22 от 27.12.2022</t>
  </si>
  <si>
    <t>1/3 ставки рефинансирования ЦБ РФ</t>
  </si>
  <si>
    <t xml:space="preserve">"Суоярвский муниципальный округ" </t>
  </si>
  <si>
    <t>Глава Суоярвского муниципального округа                                                 /Р.В. Петров/</t>
  </si>
  <si>
    <t>Казна Суоярвского муниципального округа</t>
  </si>
  <si>
    <t>Объем муниципального долга  на 01.01.2023</t>
  </si>
  <si>
    <t>Исполнитель /главный специалист Т.Н.Феоктистова/   8(814-57) 5-14-83</t>
  </si>
  <si>
    <t>ГР.6 = ГР 15</t>
  </si>
  <si>
    <t>на 01.07.2023</t>
  </si>
  <si>
    <t>Объем муниципального долга на 01.07.2023</t>
  </si>
  <si>
    <t>Объем задолженности по процентам на 01.07.2023</t>
  </si>
  <si>
    <t>Муниципальный контракт №26/2023/0806300007323000051 от 26.06.2023г</t>
  </si>
  <si>
    <t>10,6% годовых</t>
  </si>
  <si>
    <t>24.01.2023;  21.02.2023;    14.03.2023;      18.04.2023;        02.05.2023;        16.06.2023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</si>
</sst>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sz val="10"/>
      <name val="Times New Roman Cyr"/>
      <family val="1"/>
      <charset val="204"/>
    </font>
    <font>
      <b/>
      <sz val="14"/>
      <name val="Times New Roman Cyr"/>
      <family val="1"/>
      <charset val="204"/>
    </font>
    <font>
      <b/>
      <sz val="11"/>
      <name val="Times New Roman Cyr"/>
      <family val="1"/>
      <charset val="204"/>
    </font>
    <font>
      <sz val="11"/>
      <name val="Times New Roman Cyr"/>
      <family val="1"/>
      <charset val="204"/>
    </font>
    <font>
      <sz val="10"/>
      <name val="Times New Roman Cyr"/>
      <charset val="204"/>
    </font>
    <font>
      <sz val="8"/>
      <name val="Times New Roman Cyr"/>
      <family val="1"/>
      <charset val="204"/>
    </font>
    <font>
      <b/>
      <i/>
      <sz val="11"/>
      <name val="Times New Roman Cyr"/>
      <family val="1"/>
      <charset val="204"/>
    </font>
    <font>
      <b/>
      <sz val="11"/>
      <name val="Times New Roman Cyr"/>
      <charset val="204"/>
    </font>
    <font>
      <u/>
      <sz val="10"/>
      <name val="Times New Roman Cyr"/>
      <family val="1"/>
      <charset val="204"/>
    </font>
    <font>
      <sz val="9"/>
      <name val="Times New Roman Cyr"/>
      <family val="1"/>
      <charset val="204"/>
    </font>
    <font>
      <i/>
      <sz val="11"/>
      <name val="Times New Roman Cyr"/>
      <charset val="204"/>
    </font>
    <font>
      <sz val="11"/>
      <name val="Times New Roman Cyr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0" fontId="2" fillId="0" borderId="0" xfId="0" applyFont="1"/>
    <xf numFmtId="0" fontId="2" fillId="0" borderId="1" xfId="0" applyFont="1" applyBorder="1"/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4" fontId="4" fillId="0" borderId="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wrapText="1"/>
    </xf>
    <xf numFmtId="0" fontId="2" fillId="0" borderId="0" xfId="0" applyFont="1" applyAlignment="1"/>
    <xf numFmtId="0" fontId="1" fillId="0" borderId="0" xfId="0" applyFont="1"/>
    <xf numFmtId="0" fontId="9" fillId="0" borderId="0" xfId="0" applyFont="1"/>
    <xf numFmtId="0" fontId="9" fillId="0" borderId="0" xfId="0" applyFont="1" applyAlignment="1"/>
    <xf numFmtId="0" fontId="10" fillId="0" borderId="0" xfId="0" applyFont="1" applyAlignment="1">
      <alignment wrapText="1"/>
    </xf>
    <xf numFmtId="0" fontId="1" fillId="0" borderId="0" xfId="0" applyFont="1" applyAlignment="1"/>
    <xf numFmtId="0" fontId="10" fillId="0" borderId="0" xfId="0" applyFont="1" applyAlignment="1"/>
    <xf numFmtId="0" fontId="11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4" fontId="12" fillId="0" borderId="2" xfId="0" applyNumberFormat="1" applyFont="1" applyBorder="1" applyAlignment="1">
      <alignment horizontal="center" vertical="center" wrapText="1"/>
    </xf>
    <xf numFmtId="14" fontId="12" fillId="0" borderId="2" xfId="0" applyNumberFormat="1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14" fontId="11" fillId="0" borderId="2" xfId="0" applyNumberFormat="1" applyFont="1" applyBorder="1" applyAlignment="1">
      <alignment horizontal="center" vertical="center" wrapText="1"/>
    </xf>
    <xf numFmtId="14" fontId="12" fillId="0" borderId="2" xfId="0" applyNumberFormat="1" applyFont="1" applyBorder="1" applyAlignment="1">
      <alignment horizontal="center" vertical="center" wrapText="1"/>
    </xf>
    <xf numFmtId="2" fontId="12" fillId="0" borderId="2" xfId="0" applyNumberFormat="1" applyFont="1" applyBorder="1" applyAlignment="1">
      <alignment horizontal="center" vertical="center"/>
    </xf>
    <xf numFmtId="0" fontId="0" fillId="0" borderId="1" xfId="0" applyBorder="1"/>
    <xf numFmtId="0" fontId="4" fillId="0" borderId="2" xfId="0" applyFont="1" applyBorder="1"/>
    <xf numFmtId="0" fontId="8" fillId="0" borderId="2" xfId="0" applyFont="1" applyBorder="1"/>
    <xf numFmtId="0" fontId="8" fillId="0" borderId="2" xfId="0" applyFont="1" applyBorder="1" applyAlignment="1">
      <alignment vertical="center" wrapText="1"/>
    </xf>
    <xf numFmtId="0" fontId="8" fillId="0" borderId="2" xfId="0" applyFont="1" applyBorder="1" applyAlignment="1">
      <alignment horizontal="center" vertical="center" wrapText="1"/>
    </xf>
    <xf numFmtId="4" fontId="8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0" fillId="2" borderId="0" xfId="0" applyFill="1"/>
    <xf numFmtId="0" fontId="12" fillId="3" borderId="2" xfId="0" applyFont="1" applyFill="1" applyBorder="1" applyAlignment="1">
      <alignment horizontal="center" vertical="center"/>
    </xf>
    <xf numFmtId="4" fontId="12" fillId="3" borderId="2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1" fillId="0" borderId="0" xfId="0" applyFont="1"/>
    <xf numFmtId="0" fontId="6" fillId="0" borderId="2" xfId="0" applyFont="1" applyBorder="1" applyAlignment="1">
      <alignment horizontal="center" vertical="center" wrapText="1"/>
    </xf>
    <xf numFmtId="0" fontId="1" fillId="0" borderId="1" xfId="0" applyFont="1" applyBorder="1"/>
    <xf numFmtId="0" fontId="6" fillId="0" borderId="2" xfId="0" applyFont="1" applyBorder="1" applyAlignment="1">
      <alignment horizontal="center" wrapText="1"/>
    </xf>
    <xf numFmtId="0" fontId="3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left"/>
    </xf>
    <xf numFmtId="0" fontId="3" fillId="0" borderId="4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8" fillId="0" borderId="6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1" fillId="0" borderId="0" xfId="0" applyFont="1" applyBorder="1"/>
    <xf numFmtId="0" fontId="9" fillId="0" borderId="0" xfId="0" applyFont="1"/>
    <xf numFmtId="14" fontId="11" fillId="3" borderId="2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1"/>
  <sheetViews>
    <sheetView tabSelected="1" topLeftCell="A4" zoomScale="84" zoomScaleNormal="84" workbookViewId="0">
      <pane xSplit="1" ySplit="9" topLeftCell="B24" activePane="bottomRight" state="frozen"/>
      <selection activeCell="A4" sqref="A4"/>
      <selection pane="topRight" activeCell="B4" sqref="B4"/>
      <selection pane="bottomLeft" activeCell="A13" sqref="A13"/>
      <selection pane="bottomRight" activeCell="G22" sqref="G22"/>
    </sheetView>
  </sheetViews>
  <sheetFormatPr defaultRowHeight="15" x14ac:dyDescent="0.25"/>
  <cols>
    <col min="1" max="1" width="2.7109375" customWidth="1"/>
    <col min="2" max="2" width="10.85546875" customWidth="1"/>
    <col min="3" max="3" width="13.7109375" customWidth="1"/>
    <col min="4" max="4" width="12.85546875" customWidth="1"/>
    <col min="5" max="5" width="4.7109375" customWidth="1"/>
    <col min="6" max="6" width="15.42578125" customWidth="1"/>
    <col min="7" max="7" width="12.7109375" customWidth="1"/>
    <col min="8" max="8" width="11.7109375" customWidth="1"/>
    <col min="9" max="9" width="9.28515625" customWidth="1"/>
    <col min="10" max="10" width="15.28515625" customWidth="1"/>
    <col min="11" max="11" width="10.140625" customWidth="1"/>
    <col min="12" max="12" width="14.140625" customWidth="1"/>
    <col min="13" max="13" width="11.7109375" customWidth="1"/>
    <col min="14" max="14" width="14.42578125" customWidth="1"/>
    <col min="15" max="15" width="15.28515625" customWidth="1"/>
    <col min="16" max="16" width="7.7109375" customWidth="1"/>
    <col min="17" max="17" width="7.140625" customWidth="1"/>
    <col min="18" max="18" width="13.42578125" customWidth="1"/>
    <col min="19" max="19" width="14.5703125" customWidth="1"/>
    <col min="20" max="20" width="7.28515625" customWidth="1"/>
    <col min="22" max="22" width="11.7109375" customWidth="1"/>
  </cols>
  <sheetData>
    <row r="1" spans="1:22" ht="38.450000000000003" customHeight="1" x14ac:dyDescent="0.25">
      <c r="A1" s="46"/>
      <c r="B1" s="46"/>
      <c r="C1" s="1"/>
      <c r="D1" s="2"/>
      <c r="E1" s="2"/>
      <c r="F1" s="2"/>
      <c r="G1" s="3"/>
      <c r="H1" s="3"/>
      <c r="I1" s="20"/>
      <c r="J1" s="20"/>
      <c r="K1" s="20"/>
      <c r="L1" s="20"/>
      <c r="M1" s="20"/>
      <c r="N1" s="20"/>
      <c r="O1" s="20"/>
      <c r="P1" s="20"/>
      <c r="Q1" s="20"/>
      <c r="R1" s="20"/>
      <c r="S1" s="45" t="s">
        <v>0</v>
      </c>
      <c r="T1" s="45"/>
    </row>
    <row r="2" spans="1:22" x14ac:dyDescent="0.25">
      <c r="A2" s="46"/>
      <c r="B2" s="46"/>
      <c r="C2" s="1"/>
      <c r="D2" s="2"/>
      <c r="E2" s="2"/>
      <c r="F2" s="2"/>
      <c r="G2" s="3"/>
      <c r="H2" s="3"/>
      <c r="I2" s="20"/>
      <c r="J2" s="20"/>
      <c r="K2" s="20"/>
      <c r="L2" s="20"/>
      <c r="M2" s="20"/>
      <c r="N2" s="20"/>
      <c r="O2" s="20"/>
      <c r="P2" s="20"/>
      <c r="Q2" s="20"/>
      <c r="R2" s="20"/>
      <c r="S2" s="45"/>
      <c r="T2" s="45"/>
    </row>
    <row r="3" spans="1:22" ht="18.75" x14ac:dyDescent="0.3">
      <c r="A3" s="19" t="s">
        <v>1</v>
      </c>
      <c r="B3" s="19"/>
      <c r="C3" s="4"/>
      <c r="D3" s="4"/>
      <c r="E3" s="4"/>
      <c r="F3" s="4"/>
      <c r="G3" s="4"/>
      <c r="H3" s="4"/>
      <c r="I3" s="4"/>
      <c r="J3" s="5" t="s">
        <v>46</v>
      </c>
      <c r="K3" s="5"/>
      <c r="L3" s="5"/>
      <c r="M3" s="35"/>
      <c r="N3" s="4" t="s">
        <v>52</v>
      </c>
      <c r="Q3" s="4"/>
      <c r="R3" s="4"/>
      <c r="S3" s="4"/>
      <c r="T3" s="4"/>
    </row>
    <row r="4" spans="1:22" x14ac:dyDescent="0.25">
      <c r="A4" s="46"/>
      <c r="B4" s="46"/>
      <c r="C4" s="6"/>
      <c r="D4" s="6"/>
      <c r="E4" s="6"/>
      <c r="F4" s="6"/>
      <c r="G4" s="6"/>
      <c r="H4" s="6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</row>
    <row r="5" spans="1:22" x14ac:dyDescent="0.25">
      <c r="A5" s="48"/>
      <c r="B5" s="48"/>
      <c r="C5" s="1"/>
      <c r="D5" s="2"/>
      <c r="E5" s="2"/>
      <c r="F5" s="2"/>
      <c r="G5" s="3"/>
      <c r="H5" s="3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8" t="s">
        <v>2</v>
      </c>
    </row>
    <row r="6" spans="1:22" ht="71.45" customHeight="1" x14ac:dyDescent="0.25">
      <c r="A6" s="47" t="s">
        <v>3</v>
      </c>
      <c r="B6" s="47" t="s">
        <v>4</v>
      </c>
      <c r="C6" s="47" t="s">
        <v>5</v>
      </c>
      <c r="D6" s="47" t="s">
        <v>6</v>
      </c>
      <c r="E6" s="47" t="s">
        <v>7</v>
      </c>
      <c r="F6" s="47" t="s">
        <v>8</v>
      </c>
      <c r="G6" s="47" t="s">
        <v>9</v>
      </c>
      <c r="H6" s="47" t="s">
        <v>10</v>
      </c>
      <c r="I6" s="47" t="s">
        <v>11</v>
      </c>
      <c r="J6" s="47" t="s">
        <v>49</v>
      </c>
      <c r="K6" s="47" t="s">
        <v>12</v>
      </c>
      <c r="L6" s="47" t="s">
        <v>13</v>
      </c>
      <c r="M6" s="47" t="s">
        <v>14</v>
      </c>
      <c r="N6" s="47" t="s">
        <v>15</v>
      </c>
      <c r="O6" s="49" t="s">
        <v>53</v>
      </c>
      <c r="P6" s="49"/>
      <c r="Q6" s="47" t="s">
        <v>16</v>
      </c>
      <c r="R6" s="47" t="s">
        <v>17</v>
      </c>
      <c r="S6" s="47" t="s">
        <v>18</v>
      </c>
      <c r="T6" s="47" t="s">
        <v>54</v>
      </c>
      <c r="V6" s="42" t="s">
        <v>51</v>
      </c>
    </row>
    <row r="7" spans="1:22" ht="75.599999999999994" customHeight="1" x14ac:dyDescent="0.25">
      <c r="A7" s="47"/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9" t="s">
        <v>19</v>
      </c>
      <c r="P7" s="9" t="s">
        <v>20</v>
      </c>
      <c r="Q7" s="47"/>
      <c r="R7" s="47"/>
      <c r="S7" s="47"/>
      <c r="T7" s="47"/>
    </row>
    <row r="8" spans="1:22" x14ac:dyDescent="0.25">
      <c r="A8" s="9">
        <v>1</v>
      </c>
      <c r="B8" s="9">
        <v>2</v>
      </c>
      <c r="C8" s="9">
        <v>3</v>
      </c>
      <c r="D8" s="9">
        <v>4</v>
      </c>
      <c r="E8" s="9">
        <v>5</v>
      </c>
      <c r="F8" s="9">
        <v>6</v>
      </c>
      <c r="G8" s="9">
        <v>7</v>
      </c>
      <c r="H8" s="9">
        <v>8</v>
      </c>
      <c r="I8" s="9">
        <v>9</v>
      </c>
      <c r="J8" s="9">
        <v>10</v>
      </c>
      <c r="K8" s="9">
        <v>11</v>
      </c>
      <c r="L8" s="9">
        <v>12</v>
      </c>
      <c r="M8" s="9">
        <v>13</v>
      </c>
      <c r="N8" s="9">
        <v>14</v>
      </c>
      <c r="O8" s="9">
        <v>15</v>
      </c>
      <c r="P8" s="9">
        <v>16</v>
      </c>
      <c r="Q8" s="9">
        <v>17</v>
      </c>
      <c r="R8" s="9">
        <v>18</v>
      </c>
      <c r="S8" s="9">
        <v>19</v>
      </c>
      <c r="T8" s="9">
        <v>20</v>
      </c>
    </row>
    <row r="9" spans="1:22" x14ac:dyDescent="0.25">
      <c r="A9" s="51" t="s">
        <v>21</v>
      </c>
      <c r="B9" s="51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</row>
    <row r="10" spans="1:22" x14ac:dyDescent="0.25">
      <c r="A10" s="36"/>
      <c r="B10" s="10"/>
      <c r="C10" s="10"/>
      <c r="D10" s="11"/>
      <c r="E10" s="11"/>
      <c r="F10" s="11"/>
      <c r="G10" s="12"/>
      <c r="H10" s="12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</row>
    <row r="11" spans="1:22" x14ac:dyDescent="0.25">
      <c r="A11" s="37" t="s">
        <v>22</v>
      </c>
      <c r="B11" s="10"/>
      <c r="C11" s="11" t="s">
        <v>23</v>
      </c>
      <c r="D11" s="11" t="s">
        <v>23</v>
      </c>
      <c r="E11" s="11" t="s">
        <v>23</v>
      </c>
      <c r="F11" s="11"/>
      <c r="G11" s="11" t="s">
        <v>23</v>
      </c>
      <c r="H11" s="11" t="s">
        <v>23</v>
      </c>
      <c r="I11" s="11" t="s">
        <v>23</v>
      </c>
      <c r="J11" s="13"/>
      <c r="K11" s="11" t="s">
        <v>23</v>
      </c>
      <c r="L11" s="13"/>
      <c r="M11" s="11" t="s">
        <v>23</v>
      </c>
      <c r="N11" s="13"/>
      <c r="O11" s="13"/>
      <c r="P11" s="13"/>
      <c r="Q11" s="13"/>
      <c r="R11" s="13"/>
      <c r="S11" s="13"/>
      <c r="T11" s="13"/>
    </row>
    <row r="12" spans="1:22" x14ac:dyDescent="0.25">
      <c r="A12" s="50" t="s">
        <v>24</v>
      </c>
      <c r="B12" s="50"/>
      <c r="C12" s="50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0"/>
      <c r="Q12" s="50"/>
      <c r="R12" s="50"/>
      <c r="S12" s="50"/>
      <c r="T12" s="50"/>
    </row>
    <row r="13" spans="1:22" ht="90" x14ac:dyDescent="0.25">
      <c r="A13" s="31">
        <v>1</v>
      </c>
      <c r="B13" s="10" t="s">
        <v>38</v>
      </c>
      <c r="C13" s="11" t="s">
        <v>25</v>
      </c>
      <c r="D13" s="14">
        <v>5406700</v>
      </c>
      <c r="E13" s="11" t="s">
        <v>26</v>
      </c>
      <c r="F13" s="14">
        <v>5406700</v>
      </c>
      <c r="G13" s="32">
        <v>46259</v>
      </c>
      <c r="H13" s="26" t="s">
        <v>48</v>
      </c>
      <c r="I13" s="27" t="s">
        <v>27</v>
      </c>
      <c r="J13" s="28">
        <v>5406700</v>
      </c>
      <c r="K13" s="29">
        <v>44459</v>
      </c>
      <c r="L13" s="28">
        <v>0</v>
      </c>
      <c r="M13" s="33"/>
      <c r="N13" s="34">
        <v>0</v>
      </c>
      <c r="O13" s="28">
        <v>5406700</v>
      </c>
      <c r="P13" s="30">
        <v>0</v>
      </c>
      <c r="Q13" s="30">
        <v>0</v>
      </c>
      <c r="R13" s="28">
        <v>0</v>
      </c>
      <c r="S13" s="28">
        <f>R13</f>
        <v>0</v>
      </c>
      <c r="T13" s="30">
        <f>R13-S13</f>
        <v>0</v>
      </c>
    </row>
    <row r="14" spans="1:22" ht="65.45" customHeight="1" x14ac:dyDescent="0.25">
      <c r="A14" s="31">
        <v>2</v>
      </c>
      <c r="B14" s="10" t="s">
        <v>39</v>
      </c>
      <c r="C14" s="11" t="s">
        <v>25</v>
      </c>
      <c r="D14" s="14">
        <v>3200000</v>
      </c>
      <c r="E14" s="11" t="s">
        <v>26</v>
      </c>
      <c r="F14" s="14">
        <v>3200000</v>
      </c>
      <c r="G14" s="32">
        <v>45833</v>
      </c>
      <c r="H14" s="26" t="s">
        <v>48</v>
      </c>
      <c r="I14" s="27" t="s">
        <v>27</v>
      </c>
      <c r="J14" s="28">
        <v>3200000</v>
      </c>
      <c r="K14" s="29">
        <v>44750</v>
      </c>
      <c r="L14" s="28">
        <v>0</v>
      </c>
      <c r="M14" s="33"/>
      <c r="N14" s="34">
        <v>0</v>
      </c>
      <c r="O14" s="28">
        <v>3200000</v>
      </c>
      <c r="P14" s="30">
        <v>0</v>
      </c>
      <c r="Q14" s="30">
        <v>0</v>
      </c>
      <c r="R14" s="28">
        <v>0</v>
      </c>
      <c r="S14" s="28">
        <f>R14</f>
        <v>0</v>
      </c>
      <c r="T14" s="30">
        <f>R14-S14</f>
        <v>0</v>
      </c>
    </row>
    <row r="15" spans="1:22" ht="90" x14ac:dyDescent="0.25">
      <c r="A15" s="31">
        <v>3</v>
      </c>
      <c r="B15" s="10" t="s">
        <v>43</v>
      </c>
      <c r="C15" s="11" t="s">
        <v>25</v>
      </c>
      <c r="D15" s="14">
        <v>2000000</v>
      </c>
      <c r="E15" s="11" t="s">
        <v>26</v>
      </c>
      <c r="F15" s="14">
        <v>2000000</v>
      </c>
      <c r="G15" s="32">
        <v>45833</v>
      </c>
      <c r="H15" s="26" t="s">
        <v>48</v>
      </c>
      <c r="I15" s="27" t="s">
        <v>27</v>
      </c>
      <c r="J15" s="28">
        <v>2000000</v>
      </c>
      <c r="K15" s="29">
        <v>44805</v>
      </c>
      <c r="L15" s="28">
        <v>0</v>
      </c>
      <c r="M15" s="33"/>
      <c r="N15" s="34">
        <v>0</v>
      </c>
      <c r="O15" s="28">
        <v>2000000</v>
      </c>
      <c r="P15" s="30">
        <v>0</v>
      </c>
      <c r="Q15" s="30">
        <v>0</v>
      </c>
      <c r="R15" s="28">
        <v>0</v>
      </c>
      <c r="S15" s="28">
        <f>R15</f>
        <v>0</v>
      </c>
      <c r="T15" s="30">
        <f>R15-S15</f>
        <v>0</v>
      </c>
    </row>
    <row r="16" spans="1:22" ht="90" x14ac:dyDescent="0.25">
      <c r="A16" s="31">
        <v>4</v>
      </c>
      <c r="B16" s="10" t="s">
        <v>44</v>
      </c>
      <c r="C16" s="11" t="s">
        <v>25</v>
      </c>
      <c r="D16" s="14">
        <v>12970000</v>
      </c>
      <c r="E16" s="11" t="s">
        <v>26</v>
      </c>
      <c r="F16" s="14">
        <v>9484000</v>
      </c>
      <c r="G16" s="32">
        <v>45651</v>
      </c>
      <c r="H16" s="26" t="s">
        <v>48</v>
      </c>
      <c r="I16" s="27" t="s">
        <v>45</v>
      </c>
      <c r="J16" s="28">
        <v>12970000</v>
      </c>
      <c r="K16" s="29">
        <v>44923</v>
      </c>
      <c r="L16" s="28">
        <v>0</v>
      </c>
      <c r="M16" s="33" t="s">
        <v>57</v>
      </c>
      <c r="N16" s="14">
        <v>3486000</v>
      </c>
      <c r="O16" s="44">
        <f>SUM(J16-N16)</f>
        <v>9484000</v>
      </c>
      <c r="P16" s="30">
        <v>0</v>
      </c>
      <c r="Q16" s="30">
        <v>0</v>
      </c>
      <c r="R16" s="28">
        <v>0</v>
      </c>
      <c r="S16" s="28">
        <f>R16</f>
        <v>0</v>
      </c>
      <c r="T16" s="30">
        <f>R16-S16</f>
        <v>0</v>
      </c>
    </row>
    <row r="17" spans="1:20" x14ac:dyDescent="0.25">
      <c r="A17" s="37" t="s">
        <v>22</v>
      </c>
      <c r="B17" s="38"/>
      <c r="C17" s="39" t="s">
        <v>23</v>
      </c>
      <c r="D17" s="39" t="s">
        <v>23</v>
      </c>
      <c r="E17" s="39" t="s">
        <v>23</v>
      </c>
      <c r="F17" s="40">
        <f>F13+F14+F15+F16</f>
        <v>20090700</v>
      </c>
      <c r="G17" s="39" t="s">
        <v>23</v>
      </c>
      <c r="H17" s="39" t="s">
        <v>23</v>
      </c>
      <c r="I17" s="39" t="s">
        <v>23</v>
      </c>
      <c r="J17" s="40">
        <f>J13+J14+J15+J16</f>
        <v>23576700</v>
      </c>
      <c r="K17" s="39" t="s">
        <v>23</v>
      </c>
      <c r="L17" s="40">
        <f>L13+L14+L15+L16</f>
        <v>0</v>
      </c>
      <c r="M17" s="39" t="s">
        <v>23</v>
      </c>
      <c r="N17" s="40">
        <f>N16</f>
        <v>3486000</v>
      </c>
      <c r="O17" s="40">
        <f>O13+O14+O15+O16</f>
        <v>20090700</v>
      </c>
      <c r="P17" s="39">
        <v>0</v>
      </c>
      <c r="Q17" s="39">
        <v>0</v>
      </c>
      <c r="R17" s="40">
        <f>R13+R14+R15+R16</f>
        <v>0</v>
      </c>
      <c r="S17" s="40">
        <f>S13+S14+S15+S16</f>
        <v>0</v>
      </c>
      <c r="T17" s="39">
        <f>T13+T16</f>
        <v>0</v>
      </c>
    </row>
    <row r="18" spans="1:20" x14ac:dyDescent="0.25">
      <c r="A18" s="50" t="s">
        <v>28</v>
      </c>
      <c r="B18" s="50"/>
      <c r="C18" s="50"/>
      <c r="D18" s="50"/>
      <c r="E18" s="50"/>
      <c r="F18" s="50"/>
      <c r="G18" s="50"/>
      <c r="H18" s="50"/>
      <c r="I18" s="50"/>
      <c r="J18" s="50"/>
      <c r="K18" s="50"/>
      <c r="L18" s="50"/>
      <c r="M18" s="50"/>
      <c r="N18" s="50"/>
      <c r="O18" s="50"/>
      <c r="P18" s="50"/>
      <c r="Q18" s="50"/>
      <c r="R18" s="50"/>
      <c r="S18" s="50"/>
      <c r="T18" s="50"/>
    </row>
    <row r="19" spans="1:20" ht="190.15" customHeight="1" x14ac:dyDescent="0.25">
      <c r="A19" s="31">
        <v>1</v>
      </c>
      <c r="B19" s="10" t="s">
        <v>41</v>
      </c>
      <c r="C19" s="11" t="s">
        <v>29</v>
      </c>
      <c r="D19" s="14">
        <v>40000000</v>
      </c>
      <c r="E19" s="11" t="s">
        <v>26</v>
      </c>
      <c r="F19" s="14">
        <f>O19</f>
        <v>0</v>
      </c>
      <c r="G19" s="32">
        <v>45107</v>
      </c>
      <c r="H19" s="26" t="s">
        <v>48</v>
      </c>
      <c r="I19" s="27" t="s">
        <v>31</v>
      </c>
      <c r="J19" s="28">
        <v>30000000</v>
      </c>
      <c r="K19" s="29">
        <v>44018</v>
      </c>
      <c r="L19" s="30"/>
      <c r="M19" s="29">
        <v>45105</v>
      </c>
      <c r="N19" s="28">
        <v>30000000</v>
      </c>
      <c r="O19" s="28">
        <f>J19-N19</f>
        <v>0</v>
      </c>
      <c r="P19" s="30"/>
      <c r="Q19" s="30"/>
      <c r="R19" s="43">
        <f>166380.82+150279.45+166380.82+161013.7+166380.82</f>
        <v>810435.6100000001</v>
      </c>
      <c r="S19" s="43">
        <f>R19</f>
        <v>810435.6100000001</v>
      </c>
      <c r="T19" s="30">
        <v>0</v>
      </c>
    </row>
    <row r="20" spans="1:20" ht="183.6" customHeight="1" x14ac:dyDescent="0.25">
      <c r="A20" s="31">
        <v>2</v>
      </c>
      <c r="B20" s="10" t="s">
        <v>42</v>
      </c>
      <c r="C20" s="11" t="s">
        <v>29</v>
      </c>
      <c r="D20" s="14">
        <v>10000000</v>
      </c>
      <c r="E20" s="11" t="s">
        <v>26</v>
      </c>
      <c r="F20" s="14">
        <v>10000000</v>
      </c>
      <c r="G20" s="32">
        <v>45260</v>
      </c>
      <c r="H20" s="26" t="s">
        <v>48</v>
      </c>
      <c r="I20" s="27" t="s">
        <v>32</v>
      </c>
      <c r="J20" s="28">
        <v>10000000</v>
      </c>
      <c r="K20" s="29">
        <v>44153</v>
      </c>
      <c r="L20" s="30"/>
      <c r="M20" s="30"/>
      <c r="N20" s="34">
        <v>0</v>
      </c>
      <c r="O20" s="28">
        <f>J20-N20</f>
        <v>10000000</v>
      </c>
      <c r="P20" s="30">
        <v>0</v>
      </c>
      <c r="Q20" s="30">
        <v>0</v>
      </c>
      <c r="R20" s="43">
        <f>55205.48+49863.01+55205.48+53424.66+55205.48</f>
        <v>268904.11</v>
      </c>
      <c r="S20" s="43">
        <f>R20+55205.48-49863.01-5342.47</f>
        <v>268904.11</v>
      </c>
      <c r="T20" s="30">
        <v>0</v>
      </c>
    </row>
    <row r="21" spans="1:20" ht="177" customHeight="1" x14ac:dyDescent="0.25">
      <c r="A21" s="31">
        <v>3</v>
      </c>
      <c r="B21" s="10" t="s">
        <v>40</v>
      </c>
      <c r="C21" s="11" t="s">
        <v>36</v>
      </c>
      <c r="D21" s="14">
        <v>15000000</v>
      </c>
      <c r="E21" s="11" t="s">
        <v>26</v>
      </c>
      <c r="F21" s="14">
        <f>O21</f>
        <v>0</v>
      </c>
      <c r="G21" s="32">
        <v>45127</v>
      </c>
      <c r="H21" s="26" t="s">
        <v>30</v>
      </c>
      <c r="I21" s="27" t="s">
        <v>37</v>
      </c>
      <c r="J21" s="28">
        <v>5000000</v>
      </c>
      <c r="K21" s="29">
        <v>44384</v>
      </c>
      <c r="L21" s="28"/>
      <c r="M21" s="29">
        <v>45105</v>
      </c>
      <c r="N21" s="28">
        <v>5000000</v>
      </c>
      <c r="O21" s="28">
        <f>J21-N21</f>
        <v>0</v>
      </c>
      <c r="P21" s="30">
        <v>0</v>
      </c>
      <c r="Q21" s="30">
        <v>0</v>
      </c>
      <c r="R21" s="43">
        <f>33972.6+30684.93+33972.6+32876.71+33972.6</f>
        <v>165479.44</v>
      </c>
      <c r="S21" s="43">
        <f>R21</f>
        <v>165479.44</v>
      </c>
      <c r="T21" s="30">
        <v>0</v>
      </c>
    </row>
    <row r="22" spans="1:20" ht="177" customHeight="1" x14ac:dyDescent="0.25">
      <c r="A22" s="31">
        <v>4</v>
      </c>
      <c r="B22" s="10" t="s">
        <v>55</v>
      </c>
      <c r="C22" s="11" t="s">
        <v>36</v>
      </c>
      <c r="D22" s="14">
        <v>46400000</v>
      </c>
      <c r="E22" s="11" t="s">
        <v>26</v>
      </c>
      <c r="F22" s="14">
        <f>O22</f>
        <v>46400000</v>
      </c>
      <c r="G22" s="58">
        <v>45653</v>
      </c>
      <c r="H22" s="26" t="s">
        <v>30</v>
      </c>
      <c r="I22" s="27" t="s">
        <v>56</v>
      </c>
      <c r="J22" s="28">
        <v>0</v>
      </c>
      <c r="K22" s="29">
        <v>45105</v>
      </c>
      <c r="L22" s="28">
        <v>46400000</v>
      </c>
      <c r="M22" s="29"/>
      <c r="N22" s="28">
        <v>0</v>
      </c>
      <c r="O22" s="28">
        <v>46400000</v>
      </c>
      <c r="P22" s="30">
        <v>0</v>
      </c>
      <c r="Q22" s="30">
        <v>0</v>
      </c>
      <c r="R22" s="43">
        <v>0</v>
      </c>
      <c r="S22" s="43">
        <v>0</v>
      </c>
      <c r="T22" s="30"/>
    </row>
    <row r="23" spans="1:20" ht="18.600000000000001" customHeight="1" x14ac:dyDescent="0.25">
      <c r="A23" s="37" t="s">
        <v>22</v>
      </c>
      <c r="B23" s="10"/>
      <c r="C23" s="39" t="s">
        <v>23</v>
      </c>
      <c r="D23" s="39" t="s">
        <v>23</v>
      </c>
      <c r="E23" s="39" t="s">
        <v>23</v>
      </c>
      <c r="F23" s="40">
        <f>F19+F20+F21+F22</f>
        <v>56400000</v>
      </c>
      <c r="G23" s="39" t="s">
        <v>23</v>
      </c>
      <c r="H23" s="39" t="s">
        <v>23</v>
      </c>
      <c r="I23" s="39" t="s">
        <v>23</v>
      </c>
      <c r="J23" s="40">
        <f>J19+J20+J21</f>
        <v>45000000</v>
      </c>
      <c r="K23" s="39" t="s">
        <v>23</v>
      </c>
      <c r="L23" s="40">
        <f>L22</f>
        <v>46400000</v>
      </c>
      <c r="M23" s="39" t="s">
        <v>23</v>
      </c>
      <c r="N23" s="40">
        <f>N19+N20+N21</f>
        <v>35000000</v>
      </c>
      <c r="O23" s="40">
        <f>O19+O20+O21+O22</f>
        <v>56400000</v>
      </c>
      <c r="P23" s="39">
        <v>0</v>
      </c>
      <c r="Q23" s="39">
        <v>0</v>
      </c>
      <c r="R23" s="40">
        <f>R19+R20+R21</f>
        <v>1244819.1600000001</v>
      </c>
      <c r="S23" s="40">
        <f>S19+S20+S21</f>
        <v>1244819.1600000001</v>
      </c>
      <c r="T23" s="39">
        <v>0</v>
      </c>
    </row>
    <row r="24" spans="1:20" x14ac:dyDescent="0.25">
      <c r="A24" s="52" t="s">
        <v>33</v>
      </c>
      <c r="B24" s="53"/>
      <c r="C24" s="53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</row>
    <row r="25" spans="1:20" x14ac:dyDescent="0.25">
      <c r="A25" s="36"/>
      <c r="B25" s="10"/>
      <c r="C25" s="10"/>
      <c r="D25" s="11"/>
      <c r="E25" s="11"/>
      <c r="F25" s="11"/>
      <c r="G25" s="12"/>
      <c r="H25" s="12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</row>
    <row r="26" spans="1:20" x14ac:dyDescent="0.25">
      <c r="A26" s="37" t="s">
        <v>22</v>
      </c>
      <c r="B26" s="10"/>
      <c r="C26" s="11" t="s">
        <v>23</v>
      </c>
      <c r="D26" s="11" t="s">
        <v>23</v>
      </c>
      <c r="E26" s="11" t="s">
        <v>23</v>
      </c>
      <c r="F26" s="11"/>
      <c r="G26" s="11" t="s">
        <v>23</v>
      </c>
      <c r="H26" s="11" t="s">
        <v>23</v>
      </c>
      <c r="I26" s="11" t="s">
        <v>23</v>
      </c>
      <c r="J26" s="13"/>
      <c r="K26" s="11" t="s">
        <v>23</v>
      </c>
      <c r="L26" s="13"/>
      <c r="M26" s="11" t="s">
        <v>23</v>
      </c>
      <c r="N26" s="13"/>
      <c r="O26" s="13"/>
      <c r="P26" s="13"/>
      <c r="Q26" s="13"/>
      <c r="R26" s="13"/>
      <c r="S26" s="13"/>
      <c r="T26" s="13"/>
    </row>
    <row r="27" spans="1:20" x14ac:dyDescent="0.25">
      <c r="A27" s="52" t="s">
        <v>34</v>
      </c>
      <c r="B27" s="53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</row>
    <row r="28" spans="1:20" x14ac:dyDescent="0.25">
      <c r="A28" s="36"/>
      <c r="B28" s="10"/>
      <c r="C28" s="10"/>
      <c r="D28" s="11"/>
      <c r="E28" s="11"/>
      <c r="F28" s="11"/>
      <c r="G28" s="12"/>
      <c r="H28" s="12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</row>
    <row r="29" spans="1:20" x14ac:dyDescent="0.25">
      <c r="A29" s="37" t="s">
        <v>22</v>
      </c>
      <c r="B29" s="10"/>
      <c r="C29" s="11" t="s">
        <v>23</v>
      </c>
      <c r="D29" s="11" t="s">
        <v>23</v>
      </c>
      <c r="E29" s="11"/>
      <c r="F29" s="11"/>
      <c r="G29" s="11" t="s">
        <v>23</v>
      </c>
      <c r="H29" s="11" t="s">
        <v>23</v>
      </c>
      <c r="I29" s="11" t="s">
        <v>23</v>
      </c>
      <c r="J29" s="13"/>
      <c r="K29" s="11" t="s">
        <v>23</v>
      </c>
      <c r="L29" s="13"/>
      <c r="M29" s="11" t="s">
        <v>23</v>
      </c>
      <c r="N29" s="13"/>
      <c r="O29" s="13"/>
      <c r="P29" s="13"/>
      <c r="Q29" s="13"/>
      <c r="R29" s="13"/>
      <c r="S29" s="13"/>
      <c r="T29" s="13"/>
    </row>
    <row r="30" spans="1:20" x14ac:dyDescent="0.25">
      <c r="A30" s="54" t="s">
        <v>35</v>
      </c>
      <c r="B30" s="55"/>
      <c r="C30" s="55"/>
      <c r="D30" s="55"/>
      <c r="E30" s="55"/>
      <c r="F30" s="55"/>
      <c r="G30" s="55"/>
      <c r="H30" s="55"/>
      <c r="I30" s="55"/>
      <c r="J30" s="55"/>
      <c r="K30" s="55"/>
      <c r="L30" s="55"/>
      <c r="M30" s="55"/>
      <c r="N30" s="55"/>
      <c r="O30" s="55"/>
      <c r="P30" s="55"/>
      <c r="Q30" s="55"/>
      <c r="R30" s="55"/>
      <c r="S30" s="55"/>
      <c r="T30" s="55"/>
    </row>
    <row r="31" spans="1:20" ht="24.6" customHeight="1" x14ac:dyDescent="0.25">
      <c r="A31" s="41"/>
      <c r="B31" s="41"/>
      <c r="C31" s="11" t="s">
        <v>23</v>
      </c>
      <c r="D31" s="11" t="s">
        <v>23</v>
      </c>
      <c r="E31" s="11" t="s">
        <v>23</v>
      </c>
      <c r="F31" s="40">
        <f>F17+F23</f>
        <v>76490700</v>
      </c>
      <c r="G31" s="11" t="s">
        <v>23</v>
      </c>
      <c r="H31" s="11" t="s">
        <v>23</v>
      </c>
      <c r="I31" s="11" t="s">
        <v>23</v>
      </c>
      <c r="J31" s="40">
        <f>J17+J23</f>
        <v>68576700</v>
      </c>
      <c r="K31" s="11" t="s">
        <v>23</v>
      </c>
      <c r="L31" s="40">
        <f>L17+L23</f>
        <v>46400000</v>
      </c>
      <c r="M31" s="11" t="s">
        <v>23</v>
      </c>
      <c r="N31" s="40">
        <f>N17+N23</f>
        <v>38486000</v>
      </c>
      <c r="O31" s="40">
        <f>O17+O23</f>
        <v>76490700</v>
      </c>
      <c r="P31" s="11">
        <v>0</v>
      </c>
      <c r="Q31" s="11">
        <v>0</v>
      </c>
      <c r="R31" s="40">
        <f>R17+R23</f>
        <v>1244819.1600000001</v>
      </c>
      <c r="S31" s="40">
        <f>S17+S23</f>
        <v>1244819.1600000001</v>
      </c>
      <c r="T31" s="11">
        <f>T17+T23</f>
        <v>0</v>
      </c>
    </row>
    <row r="32" spans="1:20" ht="18.75" x14ac:dyDescent="0.3">
      <c r="A32" s="56"/>
      <c r="B32" s="56"/>
      <c r="C32" s="1"/>
      <c r="D32" s="2"/>
      <c r="E32" s="2"/>
      <c r="F32" s="2"/>
      <c r="G32" s="3"/>
      <c r="H32" s="3"/>
      <c r="I32" s="4"/>
      <c r="J32" s="4"/>
      <c r="K32" s="15"/>
      <c r="L32" s="15"/>
      <c r="M32" s="15"/>
      <c r="N32" s="15"/>
      <c r="O32" s="4"/>
      <c r="P32" s="4"/>
      <c r="Q32" s="4"/>
      <c r="R32" s="4"/>
      <c r="S32" s="4"/>
      <c r="T32" s="4"/>
    </row>
    <row r="33" spans="1:20" ht="21" customHeight="1" x14ac:dyDescent="0.25">
      <c r="A33" s="24" t="s">
        <v>47</v>
      </c>
      <c r="B33" s="22"/>
      <c r="C33" s="16"/>
      <c r="D33" s="17"/>
      <c r="E33" s="17"/>
      <c r="F33" s="17"/>
      <c r="G33" s="18"/>
      <c r="H33" s="18"/>
      <c r="I33" s="20"/>
      <c r="J33" s="21"/>
      <c r="K33" s="21"/>
      <c r="L33" s="20"/>
      <c r="M33" s="20"/>
      <c r="N33" s="20"/>
      <c r="O33" s="20"/>
      <c r="P33" s="20"/>
      <c r="Q33" s="20"/>
      <c r="R33" s="20"/>
      <c r="S33" s="20"/>
      <c r="T33" s="20"/>
    </row>
    <row r="34" spans="1:20" x14ac:dyDescent="0.25">
      <c r="A34" s="46"/>
      <c r="B34" s="46"/>
      <c r="C34" s="1"/>
      <c r="D34" s="2"/>
      <c r="E34" s="2"/>
      <c r="F34" s="2"/>
      <c r="G34" s="3"/>
      <c r="H34" s="3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</row>
    <row r="35" spans="1:20" ht="18" customHeight="1" x14ac:dyDescent="0.25">
      <c r="A35" s="25" t="s">
        <v>50</v>
      </c>
      <c r="B35" s="22"/>
      <c r="C35" s="16"/>
      <c r="D35" s="17"/>
      <c r="E35" s="17"/>
      <c r="F35" s="23"/>
      <c r="G35" s="3"/>
      <c r="I35" s="20"/>
      <c r="J35" s="21"/>
      <c r="K35" s="21"/>
      <c r="L35" s="20"/>
      <c r="M35" s="20"/>
      <c r="N35" s="20"/>
      <c r="O35" s="20"/>
      <c r="P35" s="20"/>
      <c r="Q35" s="20"/>
      <c r="R35" s="20"/>
      <c r="S35" s="20"/>
      <c r="T35" s="20"/>
    </row>
    <row r="36" spans="1:20" x14ac:dyDescent="0.25">
      <c r="A36" s="46"/>
      <c r="B36" s="46"/>
      <c r="C36" s="1"/>
      <c r="D36" s="2"/>
      <c r="E36" s="2"/>
      <c r="F36" s="2"/>
      <c r="G36" s="3"/>
      <c r="H36" s="3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</row>
    <row r="37" spans="1:20" x14ac:dyDescent="0.25">
      <c r="A37" s="46"/>
      <c r="B37" s="46"/>
      <c r="C37" s="1"/>
      <c r="D37" s="2"/>
      <c r="E37" s="2"/>
      <c r="F37" s="2"/>
      <c r="G37" s="3"/>
      <c r="H37" s="3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</row>
    <row r="38" spans="1:20" x14ac:dyDescent="0.25">
      <c r="C38" s="1"/>
      <c r="D38" s="2"/>
      <c r="E38" s="2"/>
      <c r="F38" s="2"/>
      <c r="G38" s="3"/>
      <c r="H38" s="3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</row>
    <row r="39" spans="1:20" x14ac:dyDescent="0.25">
      <c r="A39" s="57"/>
      <c r="B39" s="57"/>
      <c r="C39" s="16"/>
      <c r="D39" s="17"/>
      <c r="E39" s="17"/>
      <c r="F39" s="17"/>
      <c r="G39" s="18"/>
      <c r="H39" s="18"/>
      <c r="I39" s="20"/>
      <c r="J39" s="21"/>
      <c r="K39" s="21"/>
      <c r="L39" s="20"/>
      <c r="M39" s="20"/>
      <c r="N39" s="20"/>
      <c r="O39" s="20"/>
      <c r="P39" s="20"/>
      <c r="Q39" s="20"/>
      <c r="R39" s="20"/>
      <c r="S39" s="20"/>
      <c r="T39" s="20"/>
    </row>
    <row r="40" spans="1:20" x14ac:dyDescent="0.25">
      <c r="A40" s="46"/>
      <c r="B40" s="46"/>
      <c r="C40" s="1"/>
      <c r="D40" s="2"/>
      <c r="E40" s="2"/>
      <c r="F40" s="2"/>
      <c r="G40" s="3"/>
      <c r="H40" s="3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</row>
    <row r="41" spans="1:20" x14ac:dyDescent="0.25">
      <c r="A41" s="46"/>
      <c r="B41" s="46"/>
      <c r="C41" s="1"/>
      <c r="D41" s="2"/>
      <c r="E41" s="2"/>
      <c r="F41" s="2"/>
      <c r="G41" s="3"/>
      <c r="H41" s="3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</row>
    <row r="42" spans="1:20" x14ac:dyDescent="0.25">
      <c r="A42" s="46"/>
      <c r="B42" s="46"/>
      <c r="C42" s="1"/>
      <c r="D42" s="2"/>
      <c r="E42" s="2"/>
      <c r="F42" s="2"/>
      <c r="G42" s="3"/>
      <c r="H42" s="3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</row>
    <row r="43" spans="1:20" x14ac:dyDescent="0.25">
      <c r="A43" s="46"/>
      <c r="B43" s="46"/>
      <c r="C43" s="1"/>
      <c r="D43" s="2"/>
      <c r="E43" s="2"/>
      <c r="F43" s="2"/>
      <c r="G43" s="3"/>
      <c r="H43" s="3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</row>
    <row r="44" spans="1:20" x14ac:dyDescent="0.25">
      <c r="A44" s="46"/>
      <c r="B44" s="46"/>
      <c r="C44" s="1"/>
      <c r="D44" s="2"/>
      <c r="E44" s="2"/>
      <c r="F44" s="2"/>
      <c r="G44" s="3"/>
      <c r="H44" s="3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</row>
    <row r="45" spans="1:20" x14ac:dyDescent="0.25">
      <c r="A45" s="46"/>
      <c r="B45" s="46"/>
      <c r="C45" s="1"/>
      <c r="D45" s="2"/>
      <c r="E45" s="2"/>
      <c r="F45" s="2"/>
      <c r="G45" s="3"/>
      <c r="H45" s="3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</row>
    <row r="46" spans="1:20" x14ac:dyDescent="0.25">
      <c r="A46" s="46"/>
      <c r="B46" s="46"/>
      <c r="C46" s="1"/>
      <c r="D46" s="2"/>
      <c r="E46" s="2"/>
      <c r="F46" s="2"/>
      <c r="G46" s="3"/>
      <c r="H46" s="3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</row>
    <row r="47" spans="1:20" x14ac:dyDescent="0.25">
      <c r="A47" s="46"/>
      <c r="B47" s="46"/>
      <c r="C47" s="1"/>
      <c r="D47" s="2"/>
      <c r="E47" s="2"/>
      <c r="F47" s="2"/>
      <c r="G47" s="3"/>
      <c r="H47" s="3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</row>
    <row r="48" spans="1:20" x14ac:dyDescent="0.25">
      <c r="A48" s="46"/>
      <c r="B48" s="46"/>
      <c r="C48" s="1"/>
      <c r="D48" s="2"/>
      <c r="E48" s="2"/>
      <c r="F48" s="2"/>
      <c r="G48" s="3"/>
      <c r="H48" s="3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</row>
    <row r="49" spans="1:20" x14ac:dyDescent="0.25">
      <c r="A49" s="46"/>
      <c r="B49" s="46"/>
      <c r="C49" s="1"/>
      <c r="D49" s="2"/>
      <c r="E49" s="2"/>
      <c r="F49" s="2"/>
      <c r="G49" s="3"/>
      <c r="H49" s="3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</row>
    <row r="50" spans="1:20" x14ac:dyDescent="0.25">
      <c r="A50" s="46"/>
      <c r="B50" s="46"/>
      <c r="C50" s="1"/>
      <c r="D50" s="2"/>
      <c r="E50" s="2"/>
      <c r="F50" s="2"/>
      <c r="G50" s="3"/>
      <c r="H50" s="3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</row>
    <row r="51" spans="1:20" x14ac:dyDescent="0.25">
      <c r="A51" s="46"/>
      <c r="B51" s="46"/>
      <c r="C51" s="1"/>
      <c r="D51" s="2"/>
      <c r="E51" s="2"/>
      <c r="F51" s="2"/>
      <c r="G51" s="3"/>
      <c r="H51" s="3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</row>
  </sheetData>
  <mergeCells count="47">
    <mergeCell ref="A50:B50"/>
    <mergeCell ref="A51:B51"/>
    <mergeCell ref="A44:B44"/>
    <mergeCell ref="A45:B45"/>
    <mergeCell ref="A46:B46"/>
    <mergeCell ref="A47:B47"/>
    <mergeCell ref="A48:B48"/>
    <mergeCell ref="A49:B49"/>
    <mergeCell ref="A24:T24"/>
    <mergeCell ref="A43:B43"/>
    <mergeCell ref="A30:T30"/>
    <mergeCell ref="A32:B32"/>
    <mergeCell ref="A34:B34"/>
    <mergeCell ref="A36:B36"/>
    <mergeCell ref="A37:B37"/>
    <mergeCell ref="A39:B39"/>
    <mergeCell ref="A40:B40"/>
    <mergeCell ref="A41:B41"/>
    <mergeCell ref="A42:B42"/>
    <mergeCell ref="A27:T27"/>
    <mergeCell ref="A18:T18"/>
    <mergeCell ref="I6:I7"/>
    <mergeCell ref="J6:J7"/>
    <mergeCell ref="K6:K7"/>
    <mergeCell ref="L6:L7"/>
    <mergeCell ref="M6:M7"/>
    <mergeCell ref="T6:T7"/>
    <mergeCell ref="A9:T9"/>
    <mergeCell ref="A12:T12"/>
    <mergeCell ref="S6:S7"/>
    <mergeCell ref="D6:D7"/>
    <mergeCell ref="E6:E7"/>
    <mergeCell ref="F6:F7"/>
    <mergeCell ref="S1:T2"/>
    <mergeCell ref="A2:B2"/>
    <mergeCell ref="A4:B4"/>
    <mergeCell ref="G6:G7"/>
    <mergeCell ref="H6:H7"/>
    <mergeCell ref="N6:N7"/>
    <mergeCell ref="A1:B1"/>
    <mergeCell ref="A5:B5"/>
    <mergeCell ref="A6:A7"/>
    <mergeCell ref="B6:B7"/>
    <mergeCell ref="C6:C7"/>
    <mergeCell ref="O6:P6"/>
    <mergeCell ref="Q6:Q7"/>
    <mergeCell ref="R6:R7"/>
  </mergeCells>
  <pageMargins left="0" right="0" top="0" bottom="0" header="0.31496062992125984" footer="0.31496062992125984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2023-06-30T07:49:26Z</dcterms:modified>
</cp:coreProperties>
</file>