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R20" i="2"/>
  <c r="R23" i="2" l="1"/>
  <c r="S22" i="2"/>
  <c r="R21" i="2"/>
  <c r="R19" i="2"/>
  <c r="F23" i="2" l="1"/>
  <c r="F22" i="2"/>
  <c r="F19" i="2"/>
  <c r="O21" i="2"/>
  <c r="L23" i="2"/>
  <c r="S20" i="2" l="1"/>
  <c r="S23" i="2" s="1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O23" i="2" s="1"/>
  <c r="F21" i="2"/>
  <c r="N23" i="2"/>
  <c r="L31" i="2" l="1"/>
  <c r="J23" i="2" l="1"/>
  <c r="S21" i="2" l="1"/>
  <c r="T16" i="2" l="1"/>
  <c r="T17" i="2" s="1"/>
  <c r="T31" i="2" l="1"/>
  <c r="R31" i="2" l="1"/>
  <c r="S19" i="2"/>
  <c r="N31" i="2"/>
  <c r="O31" i="2" l="1"/>
  <c r="S31" i="2"/>
  <c r="J31" i="2"/>
  <c r="F31" i="2" l="1"/>
</calcChain>
</file>

<file path=xl/sharedStrings.xml><?xml version="1.0" encoding="utf-8"?>
<sst xmlns="http://schemas.openxmlformats.org/spreadsheetml/2006/main" count="128" uniqueCount="58">
  <si>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</si>
  <si>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</si>
  <si>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</si>
  <si>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</si>
  <si>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</si>
  <si>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</si>
  <si>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</si>
  <si>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</si>
  <si>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</si>
  <si>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</si>
  <si>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</si>
  <si>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</si>
  <si>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</si>
  <si>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</si>
  <si>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</si>
  <si>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</si>
  <si>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</si>
  <si>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</si>
  <si>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</si>
  <si>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</si>
  <si>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</si>
  <si>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</si>
  <si>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</si>
  <si>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</si>
  <si>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</si>
  <si>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</si>
  <si>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</si>
  <si>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</si>
  <si>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</si>
  <si>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</si>
  <si>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</si>
  <si>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</si>
  <si>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</si>
  <si>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</si>
  <si>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</si>
  <si>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</si>
  <si>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</si>
  <si>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</si>
  <si>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</si>
  <si>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</si>
  <si>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</si>
  <si>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</si>
  <si>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</si>
  <si>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</si>
  <si>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</si>
  <si>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</si>
  <si>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</si>
  <si>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</si>
  <si>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</si>
  <si>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</si>
  <si>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</si>
  <si>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</si>
  <si>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</si>
  <si>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</si>
  <si>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на 01.09.2023</t>
  </si>
  <si>
    <t>Объем муниципального долга на 01.09.2023</t>
  </si>
  <si>
    <t>Объем задолженности по процентам на 01.09.2023</t>
  </si>
  <si>
    <t>24.01.2023;  21.02.2023;    14.03.2023;      18.04.2023;        02.05.2023;        16.06.2023;         04.07.2023;   07.08.2023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</si>
</sst>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topLeftCell="A22" zoomScale="84" zoomScaleNormal="84" workbookViewId="0">
      <selection activeCell="R22" sqref="R22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6"/>
      <c r="B1" s="46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6" t="s">
        <v>0</v>
      </c>
      <c r="T1" s="56"/>
    </row>
    <row r="2" spans="1:22" x14ac:dyDescent="0.25">
      <c r="A2" s="46"/>
      <c r="B2" s="46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6"/>
      <c r="T2" s="56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54</v>
      </c>
      <c r="Q3" s="4"/>
      <c r="R3" s="4"/>
      <c r="S3" s="4"/>
      <c r="T3" s="4"/>
    </row>
    <row r="4" spans="1:22" x14ac:dyDescent="0.25">
      <c r="A4" s="46"/>
      <c r="B4" s="4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7"/>
      <c r="B5" s="57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54" t="s">
        <v>3</v>
      </c>
      <c r="B6" s="54" t="s">
        <v>4</v>
      </c>
      <c r="C6" s="54" t="s">
        <v>5</v>
      </c>
      <c r="D6" s="54" t="s">
        <v>6</v>
      </c>
      <c r="E6" s="54" t="s">
        <v>7</v>
      </c>
      <c r="F6" s="54" t="s">
        <v>8</v>
      </c>
      <c r="G6" s="54" t="s">
        <v>9</v>
      </c>
      <c r="H6" s="54" t="s">
        <v>10</v>
      </c>
      <c r="I6" s="54" t="s">
        <v>11</v>
      </c>
      <c r="J6" s="54" t="s">
        <v>49</v>
      </c>
      <c r="K6" s="54" t="s">
        <v>12</v>
      </c>
      <c r="L6" s="54" t="s">
        <v>13</v>
      </c>
      <c r="M6" s="54" t="s">
        <v>14</v>
      </c>
      <c r="N6" s="54" t="s">
        <v>15</v>
      </c>
      <c r="O6" s="58" t="s">
        <v>55</v>
      </c>
      <c r="P6" s="58"/>
      <c r="Q6" s="54" t="s">
        <v>16</v>
      </c>
      <c r="R6" s="54" t="s">
        <v>17</v>
      </c>
      <c r="S6" s="54" t="s">
        <v>18</v>
      </c>
      <c r="T6" s="54" t="s">
        <v>56</v>
      </c>
      <c r="V6" s="42" t="s">
        <v>51</v>
      </c>
    </row>
    <row r="7" spans="1:22" ht="75.599999999999994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 t="s">
        <v>19</v>
      </c>
      <c r="P7" s="9" t="s">
        <v>20</v>
      </c>
      <c r="Q7" s="54"/>
      <c r="R7" s="54"/>
      <c r="S7" s="54"/>
      <c r="T7" s="54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5" t="s">
        <v>21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3" t="s">
        <v>24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2681.13</v>
      </c>
      <c r="S13" s="28">
        <f>R13</f>
        <v>2681.13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1586.85</v>
      </c>
      <c r="S14" s="28">
        <f>R14</f>
        <v>1586.85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991.78</v>
      </c>
      <c r="S15" s="28">
        <f>R15</f>
        <v>991.78</v>
      </c>
      <c r="T15" s="30">
        <f>R15-S15</f>
        <v>0</v>
      </c>
    </row>
    <row r="16" spans="1:22" ht="130.5" customHeight="1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8322000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57</v>
      </c>
      <c r="N16" s="14">
        <v>4648000</v>
      </c>
      <c r="O16" s="44">
        <f>SUM(J16-N16)</f>
        <v>8322000</v>
      </c>
      <c r="P16" s="30">
        <v>0</v>
      </c>
      <c r="Q16" s="30">
        <v>0</v>
      </c>
      <c r="R16" s="28">
        <v>139303.43</v>
      </c>
      <c r="S16" s="28">
        <f>R16</f>
        <v>139303.43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18928700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4648000</v>
      </c>
      <c r="O17" s="40">
        <f>O13+O14+O15+O16</f>
        <v>18928700</v>
      </c>
      <c r="P17" s="39">
        <v>0</v>
      </c>
      <c r="Q17" s="39">
        <v>0</v>
      </c>
      <c r="R17" s="40">
        <f>R13+R14+R15+R16</f>
        <v>144563.19</v>
      </c>
      <c r="S17" s="40">
        <f>S13+S14+S15+S16</f>
        <v>144563.19</v>
      </c>
      <c r="T17" s="39">
        <f>T13+T16</f>
        <v>0</v>
      </c>
    </row>
    <row r="18" spans="1:20" x14ac:dyDescent="0.25">
      <c r="A18" s="53" t="s">
        <v>28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f>O19</f>
        <v>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>
        <v>45105</v>
      </c>
      <c r="N19" s="28">
        <v>30000000</v>
      </c>
      <c r="O19" s="28">
        <f>J19-N19</f>
        <v>0</v>
      </c>
      <c r="P19" s="30"/>
      <c r="Q19" s="30"/>
      <c r="R19" s="43">
        <f>166380.82+150279.45+166380.82+161013.7+166380.82+150279.45</f>
        <v>960715.06</v>
      </c>
      <c r="S19" s="43">
        <f>R19</f>
        <v>960715.06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43">
        <f>55205.48+49863.01+55205.48+53424.66+55205.48+53424.66+55205.48</f>
        <v>377534.25</v>
      </c>
      <c r="S20" s="43">
        <f>R20+55205.48-49863.01-5342.47</f>
        <v>377534.25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>
        <v>45105</v>
      </c>
      <c r="N21" s="28">
        <v>5000000</v>
      </c>
      <c r="O21" s="28">
        <f>J21-N21</f>
        <v>0</v>
      </c>
      <c r="P21" s="30">
        <v>0</v>
      </c>
      <c r="Q21" s="30">
        <v>0</v>
      </c>
      <c r="R21" s="43">
        <f>33972.6+30684.93+33972.6+32876.71+33972.6+40547.94</f>
        <v>206027.38</v>
      </c>
      <c r="S21" s="43">
        <f>R21</f>
        <v>206027.38</v>
      </c>
      <c r="T21" s="30">
        <v>0</v>
      </c>
    </row>
    <row r="22" spans="1:20" ht="177" customHeight="1" x14ac:dyDescent="0.25">
      <c r="A22" s="31">
        <v>4</v>
      </c>
      <c r="B22" s="10" t="s">
        <v>52</v>
      </c>
      <c r="C22" s="11" t="s">
        <v>36</v>
      </c>
      <c r="D22" s="14">
        <v>46400000</v>
      </c>
      <c r="E22" s="11" t="s">
        <v>26</v>
      </c>
      <c r="F22" s="14">
        <f>O22</f>
        <v>46400000</v>
      </c>
      <c r="G22" s="45">
        <v>45653</v>
      </c>
      <c r="H22" s="26" t="s">
        <v>30</v>
      </c>
      <c r="I22" s="27" t="s">
        <v>53</v>
      </c>
      <c r="J22" s="28">
        <v>0</v>
      </c>
      <c r="K22" s="29">
        <v>45105</v>
      </c>
      <c r="L22" s="28">
        <v>46400000</v>
      </c>
      <c r="M22" s="29"/>
      <c r="N22" s="28">
        <v>0</v>
      </c>
      <c r="O22" s="28">
        <v>46400000</v>
      </c>
      <c r="P22" s="30">
        <v>0</v>
      </c>
      <c r="Q22" s="30">
        <v>0</v>
      </c>
      <c r="R22" s="43">
        <f>26950.14+407864.11</f>
        <v>434814.25</v>
      </c>
      <c r="S22" s="43">
        <f>R22</f>
        <v>434814.25</v>
      </c>
      <c r="T22" s="30"/>
    </row>
    <row r="23" spans="1:20" ht="18.600000000000001" customHeight="1" x14ac:dyDescent="0.25">
      <c r="A23" s="37" t="s">
        <v>22</v>
      </c>
      <c r="B23" s="10"/>
      <c r="C23" s="39" t="s">
        <v>23</v>
      </c>
      <c r="D23" s="39" t="s">
        <v>23</v>
      </c>
      <c r="E23" s="39" t="s">
        <v>23</v>
      </c>
      <c r="F23" s="40">
        <f>F19+F20+F21+F22</f>
        <v>56400000</v>
      </c>
      <c r="G23" s="39" t="s">
        <v>23</v>
      </c>
      <c r="H23" s="39" t="s">
        <v>23</v>
      </c>
      <c r="I23" s="39" t="s">
        <v>23</v>
      </c>
      <c r="J23" s="40">
        <f>J19+J20+J21</f>
        <v>45000000</v>
      </c>
      <c r="K23" s="39" t="s">
        <v>23</v>
      </c>
      <c r="L23" s="40">
        <f>L22</f>
        <v>46400000</v>
      </c>
      <c r="M23" s="39" t="s">
        <v>23</v>
      </c>
      <c r="N23" s="40">
        <f>N19+N20+N21</f>
        <v>35000000</v>
      </c>
      <c r="O23" s="40">
        <f>O19+O20+O21+O22</f>
        <v>56400000</v>
      </c>
      <c r="P23" s="39">
        <v>0</v>
      </c>
      <c r="Q23" s="39">
        <v>0</v>
      </c>
      <c r="R23" s="40">
        <f>R19+R20+R21+R22</f>
        <v>1979090.94</v>
      </c>
      <c r="S23" s="40">
        <f>S19+S20+S21+S22</f>
        <v>1979090.94</v>
      </c>
      <c r="T23" s="39">
        <v>0</v>
      </c>
    </row>
    <row r="24" spans="1:20" x14ac:dyDescent="0.25">
      <c r="A24" s="47" t="s">
        <v>33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x14ac:dyDescent="0.25">
      <c r="A25" s="36"/>
      <c r="B25" s="10"/>
      <c r="C25" s="10"/>
      <c r="D25" s="11"/>
      <c r="E25" s="11"/>
      <c r="F25" s="11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37" t="s">
        <v>22</v>
      </c>
      <c r="B26" s="10"/>
      <c r="C26" s="11" t="s">
        <v>23</v>
      </c>
      <c r="D26" s="11" t="s">
        <v>23</v>
      </c>
      <c r="E26" s="11" t="s">
        <v>23</v>
      </c>
      <c r="F26" s="11"/>
      <c r="G26" s="11" t="s">
        <v>23</v>
      </c>
      <c r="H26" s="11" t="s">
        <v>23</v>
      </c>
      <c r="I26" s="11" t="s">
        <v>23</v>
      </c>
      <c r="J26" s="13"/>
      <c r="K26" s="11" t="s">
        <v>23</v>
      </c>
      <c r="L26" s="13"/>
      <c r="M26" s="11" t="s">
        <v>23</v>
      </c>
      <c r="N26" s="13"/>
      <c r="O26" s="13"/>
      <c r="P26" s="13"/>
      <c r="Q26" s="13"/>
      <c r="R26" s="13"/>
      <c r="S26" s="13"/>
      <c r="T26" s="13"/>
    </row>
    <row r="27" spans="1:20" x14ac:dyDescent="0.25">
      <c r="A27" s="47" t="s">
        <v>34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x14ac:dyDescent="0.25">
      <c r="A28" s="36"/>
      <c r="B28" s="10"/>
      <c r="C28" s="10"/>
      <c r="D28" s="11"/>
      <c r="E28" s="11"/>
      <c r="F28" s="11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37" t="s">
        <v>22</v>
      </c>
      <c r="B29" s="10"/>
      <c r="C29" s="11" t="s">
        <v>23</v>
      </c>
      <c r="D29" s="11" t="s">
        <v>23</v>
      </c>
      <c r="E29" s="11"/>
      <c r="F29" s="11"/>
      <c r="G29" s="11" t="s">
        <v>23</v>
      </c>
      <c r="H29" s="11" t="s">
        <v>23</v>
      </c>
      <c r="I29" s="11" t="s">
        <v>23</v>
      </c>
      <c r="J29" s="13"/>
      <c r="K29" s="11" t="s">
        <v>23</v>
      </c>
      <c r="L29" s="13"/>
      <c r="M29" s="11" t="s">
        <v>23</v>
      </c>
      <c r="N29" s="13"/>
      <c r="O29" s="13"/>
      <c r="P29" s="13"/>
      <c r="Q29" s="13"/>
      <c r="R29" s="13"/>
      <c r="S29" s="13"/>
      <c r="T29" s="13"/>
    </row>
    <row r="30" spans="1:20" x14ac:dyDescent="0.25">
      <c r="A30" s="49" t="s">
        <v>35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</row>
    <row r="31" spans="1:20" ht="24.6" customHeight="1" x14ac:dyDescent="0.25">
      <c r="A31" s="41"/>
      <c r="B31" s="41"/>
      <c r="C31" s="11" t="s">
        <v>23</v>
      </c>
      <c r="D31" s="11" t="s">
        <v>23</v>
      </c>
      <c r="E31" s="11" t="s">
        <v>23</v>
      </c>
      <c r="F31" s="40">
        <f>F17+F23</f>
        <v>75328700</v>
      </c>
      <c r="G31" s="11" t="s">
        <v>23</v>
      </c>
      <c r="H31" s="11" t="s">
        <v>23</v>
      </c>
      <c r="I31" s="11" t="s">
        <v>23</v>
      </c>
      <c r="J31" s="40">
        <f>J17+J23</f>
        <v>68576700</v>
      </c>
      <c r="K31" s="11" t="s">
        <v>23</v>
      </c>
      <c r="L31" s="40">
        <f>L17+L23</f>
        <v>46400000</v>
      </c>
      <c r="M31" s="11" t="s">
        <v>23</v>
      </c>
      <c r="N31" s="40">
        <f>N17+N23</f>
        <v>39648000</v>
      </c>
      <c r="O31" s="40">
        <f>O17+O23</f>
        <v>75328700</v>
      </c>
      <c r="P31" s="11">
        <v>0</v>
      </c>
      <c r="Q31" s="11">
        <v>0</v>
      </c>
      <c r="R31" s="40">
        <f>R17+R23</f>
        <v>2123654.13</v>
      </c>
      <c r="S31" s="40">
        <f>S17+S23</f>
        <v>2123654.13</v>
      </c>
      <c r="T31" s="11">
        <f>T17+T23</f>
        <v>0</v>
      </c>
    </row>
    <row r="32" spans="1:20" ht="18.75" x14ac:dyDescent="0.3">
      <c r="A32" s="51"/>
      <c r="B32" s="51"/>
      <c r="C32" s="1"/>
      <c r="D32" s="2"/>
      <c r="E32" s="2"/>
      <c r="F32" s="2"/>
      <c r="G32" s="3"/>
      <c r="H32" s="3"/>
      <c r="I32" s="4"/>
      <c r="J32" s="4"/>
      <c r="K32" s="15"/>
      <c r="L32" s="15"/>
      <c r="M32" s="15"/>
      <c r="N32" s="15"/>
      <c r="O32" s="4"/>
      <c r="P32" s="4"/>
      <c r="Q32" s="4"/>
      <c r="R32" s="4"/>
      <c r="S32" s="4"/>
      <c r="T32" s="4"/>
    </row>
    <row r="33" spans="1:20" ht="21" customHeight="1" x14ac:dyDescent="0.25">
      <c r="A33" s="24" t="s">
        <v>47</v>
      </c>
      <c r="B33" s="22"/>
      <c r="C33" s="16"/>
      <c r="D33" s="17"/>
      <c r="E33" s="17"/>
      <c r="F33" s="17"/>
      <c r="G33" s="18"/>
      <c r="H33" s="18"/>
      <c r="I33" s="20"/>
      <c r="J33" s="21"/>
      <c r="K33" s="21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25">
      <c r="A34" s="46"/>
      <c r="B34" s="46"/>
      <c r="C34" s="1"/>
      <c r="D34" s="2"/>
      <c r="E34" s="2"/>
      <c r="F34" s="2"/>
      <c r="G34" s="3"/>
      <c r="H34" s="3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8" customHeight="1" x14ac:dyDescent="0.25">
      <c r="A35" s="25" t="s">
        <v>50</v>
      </c>
      <c r="B35" s="22"/>
      <c r="C35" s="16"/>
      <c r="D35" s="17"/>
      <c r="E35" s="17"/>
      <c r="F35" s="23"/>
      <c r="G35" s="3"/>
      <c r="I35" s="20"/>
      <c r="J35" s="21"/>
      <c r="K35" s="21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6"/>
      <c r="B36" s="46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46"/>
      <c r="B37" s="46"/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52"/>
      <c r="B39" s="52"/>
      <c r="C39" s="16"/>
      <c r="D39" s="17"/>
      <c r="E39" s="17"/>
      <c r="F39" s="17"/>
      <c r="G39" s="18"/>
      <c r="H39" s="18"/>
      <c r="I39" s="20"/>
      <c r="J39" s="21"/>
      <c r="K39" s="21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6"/>
      <c r="B40" s="46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6"/>
      <c r="B41" s="46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6"/>
      <c r="B42" s="46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6"/>
      <c r="B43" s="46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6"/>
      <c r="B44" s="46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6"/>
      <c r="B45" s="46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6"/>
      <c r="B46" s="46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6"/>
      <c r="B47" s="46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6"/>
      <c r="B48" s="46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6"/>
      <c r="B49" s="46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6"/>
      <c r="B50" s="46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46"/>
      <c r="B51" s="46"/>
      <c r="C51" s="1"/>
      <c r="D51" s="2"/>
      <c r="E51" s="2"/>
      <c r="F51" s="2"/>
      <c r="G51" s="3"/>
      <c r="H51" s="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4:T24"/>
    <mergeCell ref="A43:B43"/>
    <mergeCell ref="A30:T30"/>
    <mergeCell ref="A32:B32"/>
    <mergeCell ref="A34:B34"/>
    <mergeCell ref="A36:B36"/>
    <mergeCell ref="A37:B37"/>
    <mergeCell ref="A39:B39"/>
    <mergeCell ref="A40:B40"/>
    <mergeCell ref="A41:B41"/>
    <mergeCell ref="A42:B42"/>
    <mergeCell ref="A27:T27"/>
    <mergeCell ref="A50:B50"/>
    <mergeCell ref="A51:B51"/>
    <mergeCell ref="A44:B44"/>
    <mergeCell ref="A45:B45"/>
    <mergeCell ref="A46:B46"/>
    <mergeCell ref="A47:B47"/>
    <mergeCell ref="A48:B48"/>
    <mergeCell ref="A49:B49"/>
  </mergeCells>
  <pageMargins left="0" right="0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2023-09-04T09:19:35Z</dcterms:modified>
</cp:coreProperties>
</file>