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R22" i="2" l="1"/>
  <c r="R21" i="2" l="1"/>
  <c r="R24" i="2" s="1"/>
  <c r="N18" i="2"/>
  <c r="O24" i="2"/>
  <c r="F24" i="2"/>
  <c r="J24" i="2"/>
  <c r="L24" i="2"/>
  <c r="N24" i="2"/>
  <c r="J18" i="2" l="1"/>
  <c r="F18" i="2"/>
  <c r="R18" i="2"/>
  <c r="S17" i="2"/>
  <c r="S16" i="2" l="1"/>
  <c r="T16" i="2" s="1"/>
  <c r="O16" i="2"/>
  <c r="O18" i="2" s="1"/>
  <c r="S23" i="2" l="1"/>
  <c r="R20" i="2"/>
  <c r="F23" i="2" l="1"/>
  <c r="F20" i="2"/>
  <c r="O22" i="2"/>
  <c r="S21" i="2" l="1"/>
  <c r="L18" i="2" l="1"/>
  <c r="S15" i="2" l="1"/>
  <c r="T15" i="2" s="1"/>
  <c r="S14" i="2"/>
  <c r="S13" i="2" l="1"/>
  <c r="S18" i="2" s="1"/>
  <c r="T14" i="2" l="1"/>
  <c r="T13" i="2" l="1"/>
  <c r="O21" i="2" l="1"/>
  <c r="O20" i="2" l="1"/>
  <c r="F22" i="2"/>
  <c r="L32" i="2" l="1"/>
  <c r="S22" i="2" l="1"/>
  <c r="S24" i="2" s="1"/>
  <c r="T17" i="2" l="1"/>
  <c r="T18" i="2" s="1"/>
  <c r="T32" i="2" l="1"/>
  <c r="R32" i="2" l="1"/>
  <c r="S20" i="2"/>
  <c r="N32" i="2"/>
  <c r="O32" i="2" l="1"/>
  <c r="S32" i="2"/>
  <c r="J32" i="2"/>
  <c r="F32" i="2" l="1"/>
</calcChain>
</file>

<file path=xl/sharedStrings.xml><?xml version="1.0" encoding="utf-8"?>
<sst xmlns="http://schemas.openxmlformats.org/spreadsheetml/2006/main" count="133" uniqueCount="59">
  <si>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</si>
  <si>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</si>
  <si>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</si>
  <si>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</si>
  <si>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</si>
  <si>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</si>
  <si>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</si>
  <si>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</si>
  <si>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</si>
  <si>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</si>
  <si>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</si>
  <si>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</si>
  <si>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</si>
  <si>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</si>
  <si>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</si>
  <si>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</si>
  <si>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</si>
  <si>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</si>
  <si>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</si>
  <si>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</si>
  <si>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</si>
  <si>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</si>
  <si>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</si>
  <si>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</si>
  <si>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</si>
  <si>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</si>
  <si>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</si>
  <si>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</si>
  <si>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</si>
  <si>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</si>
  <si>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</si>
  <si>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</si>
  <si>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</si>
  <si>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</si>
  <si>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</si>
  <si>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</si>
  <si>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</si>
  <si>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</si>
  <si>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</si>
  <si>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</si>
  <si>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</si>
  <si>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</si>
  <si>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</si>
  <si>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</si>
  <si>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</si>
  <si>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</si>
  <si>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</si>
  <si>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</si>
  <si>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</si>
  <si>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</si>
  <si>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</si>
  <si>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</si>
  <si>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</si>
  <si>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</si>
  <si>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Соглашение № 16-1/23 от 27.11.2023</t>
  </si>
  <si>
    <t>на 01.01.2024</t>
  </si>
  <si>
    <t>Объем муниципального долга на 01.01.2024</t>
  </si>
  <si>
    <t>Объем задолженности по процентам на 01.01.2024</t>
  </si>
  <si>
    <t>24.01.2023;  21.02.2023;    14.03.2023;      18.04.2023;        02.05.2023;        16.06.2023;         04.07.2023;   07.08.2023;   04.09.2023;     06.10.2023;   08.11.2023;    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</si>
</sst>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="84" zoomScaleNormal="84" workbookViewId="0">
      <pane ySplit="8" topLeftCell="A23" activePane="bottomLeft" state="frozen"/>
      <selection pane="bottomLeft" activeCell="F17" sqref="F17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7"/>
      <c r="B1" s="47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46" t="s">
        <v>0</v>
      </c>
      <c r="T1" s="46"/>
    </row>
    <row r="2" spans="1:22" x14ac:dyDescent="0.25">
      <c r="A2" s="47"/>
      <c r="B2" s="47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46"/>
      <c r="T2" s="46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55</v>
      </c>
      <c r="Q3" s="4"/>
      <c r="R3" s="4"/>
      <c r="S3" s="4"/>
      <c r="T3" s="4"/>
    </row>
    <row r="4" spans="1:22" x14ac:dyDescent="0.25">
      <c r="A4" s="47"/>
      <c r="B4" s="47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49"/>
      <c r="B5" s="49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48" t="s">
        <v>3</v>
      </c>
      <c r="B6" s="48" t="s">
        <v>4</v>
      </c>
      <c r="C6" s="48" t="s">
        <v>5</v>
      </c>
      <c r="D6" s="48" t="s">
        <v>6</v>
      </c>
      <c r="E6" s="48" t="s">
        <v>7</v>
      </c>
      <c r="F6" s="48" t="s">
        <v>8</v>
      </c>
      <c r="G6" s="48" t="s">
        <v>9</v>
      </c>
      <c r="H6" s="48" t="s">
        <v>10</v>
      </c>
      <c r="I6" s="48" t="s">
        <v>11</v>
      </c>
      <c r="J6" s="48" t="s">
        <v>49</v>
      </c>
      <c r="K6" s="48" t="s">
        <v>12</v>
      </c>
      <c r="L6" s="48" t="s">
        <v>13</v>
      </c>
      <c r="M6" s="48" t="s">
        <v>14</v>
      </c>
      <c r="N6" s="48" t="s">
        <v>15</v>
      </c>
      <c r="O6" s="50" t="s">
        <v>56</v>
      </c>
      <c r="P6" s="50"/>
      <c r="Q6" s="48" t="s">
        <v>16</v>
      </c>
      <c r="R6" s="48" t="s">
        <v>17</v>
      </c>
      <c r="S6" s="48" t="s">
        <v>18</v>
      </c>
      <c r="T6" s="48" t="s">
        <v>57</v>
      </c>
      <c r="V6" s="42" t="s">
        <v>51</v>
      </c>
    </row>
    <row r="7" spans="1:22" ht="75.599999999999994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9" t="s">
        <v>19</v>
      </c>
      <c r="P7" s="9" t="s">
        <v>20</v>
      </c>
      <c r="Q7" s="48"/>
      <c r="R7" s="48"/>
      <c r="S7" s="48"/>
      <c r="T7" s="48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2" t="s">
        <v>21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1" t="s">
        <v>24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5406.7</v>
      </c>
      <c r="S13" s="28">
        <f>R13</f>
        <v>5406.7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3200</v>
      </c>
      <c r="S14" s="28">
        <f>R14</f>
        <v>3200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2000</v>
      </c>
      <c r="S15" s="28">
        <f>R15</f>
        <v>2000</v>
      </c>
      <c r="T15" s="30">
        <f>R15-S15</f>
        <v>0</v>
      </c>
    </row>
    <row r="16" spans="1:22" ht="182.25" customHeight="1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6000000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58</v>
      </c>
      <c r="N16" s="14">
        <v>6970000</v>
      </c>
      <c r="O16" s="44">
        <f>SUM(J16-N16)</f>
        <v>6000000</v>
      </c>
      <c r="P16" s="30">
        <v>0</v>
      </c>
      <c r="Q16" s="30">
        <v>0</v>
      </c>
      <c r="R16" s="28">
        <v>291721.57</v>
      </c>
      <c r="S16" s="28">
        <f>R16</f>
        <v>291721.57</v>
      </c>
      <c r="T16" s="30">
        <f>R16-S16</f>
        <v>0</v>
      </c>
    </row>
    <row r="17" spans="1:20" ht="157.5" customHeight="1" x14ac:dyDescent="0.25">
      <c r="A17" s="31">
        <v>5</v>
      </c>
      <c r="B17" s="10" t="s">
        <v>54</v>
      </c>
      <c r="C17" s="11" t="s">
        <v>25</v>
      </c>
      <c r="D17" s="14">
        <v>10000000</v>
      </c>
      <c r="E17" s="11" t="s">
        <v>26</v>
      </c>
      <c r="F17" s="14">
        <v>10000000</v>
      </c>
      <c r="G17" s="32">
        <v>46685</v>
      </c>
      <c r="H17" s="26" t="s">
        <v>48</v>
      </c>
      <c r="I17" s="27" t="s">
        <v>45</v>
      </c>
      <c r="J17" s="28">
        <v>0</v>
      </c>
      <c r="K17" s="29">
        <v>45258</v>
      </c>
      <c r="L17" s="28">
        <v>10000000</v>
      </c>
      <c r="M17" s="33"/>
      <c r="N17" s="14">
        <v>0</v>
      </c>
      <c r="O17" s="44">
        <v>10000000</v>
      </c>
      <c r="P17" s="30">
        <v>0</v>
      </c>
      <c r="Q17" s="30">
        <v>0</v>
      </c>
      <c r="R17" s="28">
        <v>47852.6</v>
      </c>
      <c r="S17" s="28">
        <f>R17</f>
        <v>47852.6</v>
      </c>
      <c r="T17" s="30">
        <f>R17-S17</f>
        <v>0</v>
      </c>
    </row>
    <row r="18" spans="1:20" x14ac:dyDescent="0.25">
      <c r="A18" s="37" t="s">
        <v>22</v>
      </c>
      <c r="B18" s="38"/>
      <c r="C18" s="39" t="s">
        <v>23</v>
      </c>
      <c r="D18" s="39" t="s">
        <v>23</v>
      </c>
      <c r="E18" s="39" t="s">
        <v>23</v>
      </c>
      <c r="F18" s="40">
        <f>F13+F14+F15+F17+F16</f>
        <v>26606700</v>
      </c>
      <c r="G18" s="39" t="s">
        <v>23</v>
      </c>
      <c r="H18" s="39" t="s">
        <v>23</v>
      </c>
      <c r="I18" s="39" t="s">
        <v>23</v>
      </c>
      <c r="J18" s="40">
        <f>J13+J14+J15+J17+J16</f>
        <v>23576700</v>
      </c>
      <c r="K18" s="39" t="s">
        <v>23</v>
      </c>
      <c r="L18" s="40">
        <f>L13+L14+L15+L17</f>
        <v>10000000</v>
      </c>
      <c r="M18" s="39" t="s">
        <v>23</v>
      </c>
      <c r="N18" s="40">
        <f>N13+N14+N15+N17+N16</f>
        <v>6970000</v>
      </c>
      <c r="O18" s="40">
        <f>O13+O14+O15+O17+O16</f>
        <v>26606700</v>
      </c>
      <c r="P18" s="39">
        <v>0</v>
      </c>
      <c r="Q18" s="39">
        <v>0</v>
      </c>
      <c r="R18" s="40">
        <f>R13+R14+R15+R17+R16</f>
        <v>350180.87</v>
      </c>
      <c r="S18" s="40">
        <f>S13+S14+S15+S17+S16</f>
        <v>350180.87</v>
      </c>
      <c r="T18" s="39">
        <f>T13+T17</f>
        <v>0</v>
      </c>
    </row>
    <row r="19" spans="1:20" x14ac:dyDescent="0.25">
      <c r="A19" s="51" t="s">
        <v>28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90.15" customHeight="1" x14ac:dyDescent="0.25">
      <c r="A20" s="31">
        <v>1</v>
      </c>
      <c r="B20" s="10" t="s">
        <v>41</v>
      </c>
      <c r="C20" s="11" t="s">
        <v>29</v>
      </c>
      <c r="D20" s="14">
        <v>40000000</v>
      </c>
      <c r="E20" s="11" t="s">
        <v>26</v>
      </c>
      <c r="F20" s="14">
        <f>O20</f>
        <v>0</v>
      </c>
      <c r="G20" s="32">
        <v>45107</v>
      </c>
      <c r="H20" s="26" t="s">
        <v>48</v>
      </c>
      <c r="I20" s="27" t="s">
        <v>31</v>
      </c>
      <c r="J20" s="28">
        <v>30000000</v>
      </c>
      <c r="K20" s="29">
        <v>44018</v>
      </c>
      <c r="L20" s="30"/>
      <c r="M20" s="29">
        <v>45105</v>
      </c>
      <c r="N20" s="28">
        <v>30000000</v>
      </c>
      <c r="O20" s="28">
        <f>J20-N20</f>
        <v>0</v>
      </c>
      <c r="P20" s="30"/>
      <c r="Q20" s="30"/>
      <c r="R20" s="43">
        <f>166380.82+150279.45+166380.82+161013.7+166380.82+150279.45</f>
        <v>960715.06</v>
      </c>
      <c r="S20" s="43">
        <f>R20</f>
        <v>960715.06</v>
      </c>
      <c r="T20" s="30">
        <v>0</v>
      </c>
    </row>
    <row r="21" spans="1:20" ht="183.6" customHeight="1" x14ac:dyDescent="0.25">
      <c r="A21" s="31">
        <v>2</v>
      </c>
      <c r="B21" s="10" t="s">
        <v>42</v>
      </c>
      <c r="C21" s="11" t="s">
        <v>29</v>
      </c>
      <c r="D21" s="14">
        <v>10000000</v>
      </c>
      <c r="E21" s="11" t="s">
        <v>26</v>
      </c>
      <c r="F21" s="14">
        <v>0</v>
      </c>
      <c r="G21" s="32">
        <v>45260</v>
      </c>
      <c r="H21" s="26" t="s">
        <v>48</v>
      </c>
      <c r="I21" s="27" t="s">
        <v>32</v>
      </c>
      <c r="J21" s="28">
        <v>10000000</v>
      </c>
      <c r="K21" s="29">
        <v>44153</v>
      </c>
      <c r="L21" s="30"/>
      <c r="M21" s="29">
        <v>45259</v>
      </c>
      <c r="N21" s="34">
        <v>10000000</v>
      </c>
      <c r="O21" s="28">
        <f>J21-N21</f>
        <v>0</v>
      </c>
      <c r="P21" s="30">
        <v>0</v>
      </c>
      <c r="Q21" s="30">
        <v>0</v>
      </c>
      <c r="R21" s="43">
        <f>55205.48+49863.01+55205.48+53424.66+55205.48+53424.66+55205.48+55205.48+53424.66+55205.48+51643.84</f>
        <v>593013.71</v>
      </c>
      <c r="S21" s="43">
        <f>R21+55205.48-49863.01-5342.47</f>
        <v>593013.71</v>
      </c>
      <c r="T21" s="30">
        <v>0</v>
      </c>
    </row>
    <row r="22" spans="1:20" ht="177" customHeight="1" x14ac:dyDescent="0.25">
      <c r="A22" s="31">
        <v>3</v>
      </c>
      <c r="B22" s="10" t="s">
        <v>40</v>
      </c>
      <c r="C22" s="11" t="s">
        <v>36</v>
      </c>
      <c r="D22" s="14">
        <v>15000000</v>
      </c>
      <c r="E22" s="11" t="s">
        <v>26</v>
      </c>
      <c r="F22" s="14">
        <f>O22</f>
        <v>0</v>
      </c>
      <c r="G22" s="32">
        <v>45127</v>
      </c>
      <c r="H22" s="26" t="s">
        <v>30</v>
      </c>
      <c r="I22" s="27" t="s">
        <v>37</v>
      </c>
      <c r="J22" s="28">
        <v>5000000</v>
      </c>
      <c r="K22" s="29">
        <v>44384</v>
      </c>
      <c r="L22" s="28"/>
      <c r="M22" s="29">
        <v>45105</v>
      </c>
      <c r="N22" s="28">
        <v>5000000</v>
      </c>
      <c r="O22" s="28">
        <f>J22-N22</f>
        <v>0</v>
      </c>
      <c r="P22" s="30">
        <v>0</v>
      </c>
      <c r="Q22" s="30">
        <v>0</v>
      </c>
      <c r="R22" s="43">
        <f>33972.6+30684.93+33972.6+32876.71+33972.6+40547.94</f>
        <v>206027.38</v>
      </c>
      <c r="S22" s="43">
        <f>R22</f>
        <v>206027.38</v>
      </c>
      <c r="T22" s="30">
        <v>0</v>
      </c>
    </row>
    <row r="23" spans="1:20" ht="177" customHeight="1" x14ac:dyDescent="0.25">
      <c r="A23" s="31">
        <v>4</v>
      </c>
      <c r="B23" s="10" t="s">
        <v>52</v>
      </c>
      <c r="C23" s="11" t="s">
        <v>36</v>
      </c>
      <c r="D23" s="14">
        <v>46400000</v>
      </c>
      <c r="E23" s="11" t="s">
        <v>26</v>
      </c>
      <c r="F23" s="14">
        <f>O23</f>
        <v>46400000</v>
      </c>
      <c r="G23" s="45">
        <v>45653</v>
      </c>
      <c r="H23" s="26" t="s">
        <v>30</v>
      </c>
      <c r="I23" s="27" t="s">
        <v>53</v>
      </c>
      <c r="J23" s="28">
        <v>0</v>
      </c>
      <c r="K23" s="29">
        <v>45105</v>
      </c>
      <c r="L23" s="28">
        <v>46400000</v>
      </c>
      <c r="M23" s="29"/>
      <c r="N23" s="28">
        <v>0</v>
      </c>
      <c r="O23" s="28">
        <v>46400000</v>
      </c>
      <c r="P23" s="30">
        <v>0</v>
      </c>
      <c r="Q23" s="30">
        <v>0</v>
      </c>
      <c r="R23" s="43">
        <f>26950.14+407864.11+417727.12+404252.05+417727.12+404252.05</f>
        <v>2078772.59</v>
      </c>
      <c r="S23" s="43">
        <f>R23</f>
        <v>2078772.59</v>
      </c>
      <c r="T23" s="30"/>
    </row>
    <row r="24" spans="1:20" ht="18.600000000000001" customHeight="1" x14ac:dyDescent="0.25">
      <c r="A24" s="37" t="s">
        <v>22</v>
      </c>
      <c r="B24" s="10"/>
      <c r="C24" s="39" t="s">
        <v>23</v>
      </c>
      <c r="D24" s="39" t="s">
        <v>23</v>
      </c>
      <c r="E24" s="39" t="s">
        <v>23</v>
      </c>
      <c r="F24" s="40">
        <f>F20+F21+F22+F23</f>
        <v>46400000</v>
      </c>
      <c r="G24" s="39" t="s">
        <v>23</v>
      </c>
      <c r="H24" s="39" t="s">
        <v>23</v>
      </c>
      <c r="I24" s="39" t="s">
        <v>23</v>
      </c>
      <c r="J24" s="40">
        <f>J20+J21+J22+J23</f>
        <v>45000000</v>
      </c>
      <c r="K24" s="39" t="s">
        <v>23</v>
      </c>
      <c r="L24" s="40">
        <f>L20+L21+L22+L23</f>
        <v>46400000</v>
      </c>
      <c r="M24" s="39" t="s">
        <v>23</v>
      </c>
      <c r="N24" s="40">
        <f>N20+N21+N22+N23</f>
        <v>45000000</v>
      </c>
      <c r="O24" s="40">
        <f>O20+O21+O22+O23</f>
        <v>46400000</v>
      </c>
      <c r="P24" s="39">
        <v>0</v>
      </c>
      <c r="Q24" s="39">
        <v>0</v>
      </c>
      <c r="R24" s="40">
        <f>R20+R21+R22+R23</f>
        <v>3838528.74</v>
      </c>
      <c r="S24" s="40">
        <f>S20+S21+S22+S23</f>
        <v>3838528.74</v>
      </c>
      <c r="T24" s="39">
        <v>0</v>
      </c>
    </row>
    <row r="25" spans="1:20" x14ac:dyDescent="0.25">
      <c r="A25" s="53" t="s">
        <v>33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x14ac:dyDescent="0.25">
      <c r="A26" s="36"/>
      <c r="B26" s="10"/>
      <c r="C26" s="10"/>
      <c r="D26" s="11"/>
      <c r="E26" s="11"/>
      <c r="F26" s="11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37" t="s">
        <v>22</v>
      </c>
      <c r="B27" s="10"/>
      <c r="C27" s="11" t="s">
        <v>23</v>
      </c>
      <c r="D27" s="11" t="s">
        <v>23</v>
      </c>
      <c r="E27" s="11" t="s">
        <v>23</v>
      </c>
      <c r="F27" s="11"/>
      <c r="G27" s="11" t="s">
        <v>23</v>
      </c>
      <c r="H27" s="11" t="s">
        <v>23</v>
      </c>
      <c r="I27" s="11" t="s">
        <v>23</v>
      </c>
      <c r="J27" s="13"/>
      <c r="K27" s="11" t="s">
        <v>23</v>
      </c>
      <c r="L27" s="13"/>
      <c r="M27" s="11" t="s">
        <v>23</v>
      </c>
      <c r="N27" s="13"/>
      <c r="O27" s="13"/>
      <c r="P27" s="13"/>
      <c r="Q27" s="13"/>
      <c r="R27" s="13"/>
      <c r="S27" s="13"/>
      <c r="T27" s="13"/>
    </row>
    <row r="28" spans="1:20" x14ac:dyDescent="0.25">
      <c r="A28" s="53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</row>
    <row r="29" spans="1:20" x14ac:dyDescent="0.25">
      <c r="A29" s="36"/>
      <c r="B29" s="10"/>
      <c r="C29" s="10"/>
      <c r="D29" s="11"/>
      <c r="E29" s="11"/>
      <c r="F29" s="11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37" t="s">
        <v>22</v>
      </c>
      <c r="B30" s="10"/>
      <c r="C30" s="11" t="s">
        <v>23</v>
      </c>
      <c r="D30" s="11" t="s">
        <v>23</v>
      </c>
      <c r="E30" s="11"/>
      <c r="F30" s="11"/>
      <c r="G30" s="11" t="s">
        <v>23</v>
      </c>
      <c r="H30" s="11" t="s">
        <v>23</v>
      </c>
      <c r="I30" s="11" t="s">
        <v>23</v>
      </c>
      <c r="J30" s="13"/>
      <c r="K30" s="11" t="s">
        <v>23</v>
      </c>
      <c r="L30" s="13"/>
      <c r="M30" s="11" t="s">
        <v>23</v>
      </c>
      <c r="N30" s="13"/>
      <c r="O30" s="13"/>
      <c r="P30" s="13"/>
      <c r="Q30" s="13"/>
      <c r="R30" s="13"/>
      <c r="S30" s="13"/>
      <c r="T30" s="13"/>
    </row>
    <row r="31" spans="1:20" x14ac:dyDescent="0.25">
      <c r="A31" s="55" t="s">
        <v>35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20" ht="24.6" customHeight="1" x14ac:dyDescent="0.25">
      <c r="A32" s="41"/>
      <c r="B32" s="41"/>
      <c r="C32" s="11" t="s">
        <v>23</v>
      </c>
      <c r="D32" s="11" t="s">
        <v>23</v>
      </c>
      <c r="E32" s="11" t="s">
        <v>23</v>
      </c>
      <c r="F32" s="40">
        <f>F18+F24</f>
        <v>73006700</v>
      </c>
      <c r="G32" s="11" t="s">
        <v>23</v>
      </c>
      <c r="H32" s="11" t="s">
        <v>23</v>
      </c>
      <c r="I32" s="11" t="s">
        <v>23</v>
      </c>
      <c r="J32" s="40">
        <f>J18+J24</f>
        <v>68576700</v>
      </c>
      <c r="K32" s="11" t="s">
        <v>23</v>
      </c>
      <c r="L32" s="40">
        <f>L18+L24</f>
        <v>56400000</v>
      </c>
      <c r="M32" s="11" t="s">
        <v>23</v>
      </c>
      <c r="N32" s="40">
        <f>N18+N24</f>
        <v>51970000</v>
      </c>
      <c r="O32" s="40">
        <f>O18+O24</f>
        <v>73006700</v>
      </c>
      <c r="P32" s="11">
        <v>0</v>
      </c>
      <c r="Q32" s="11">
        <v>0</v>
      </c>
      <c r="R32" s="40">
        <f>R18+R24</f>
        <v>4188709.6100000003</v>
      </c>
      <c r="S32" s="40">
        <f>S18+S24</f>
        <v>4188709.6100000003</v>
      </c>
      <c r="T32" s="11">
        <f>T18+T24</f>
        <v>0</v>
      </c>
    </row>
    <row r="33" spans="1:20" ht="18.75" x14ac:dyDescent="0.3">
      <c r="A33" s="57"/>
      <c r="B33" s="57"/>
      <c r="C33" s="1"/>
      <c r="D33" s="2"/>
      <c r="E33" s="2"/>
      <c r="F33" s="2"/>
      <c r="G33" s="3"/>
      <c r="H33" s="3"/>
      <c r="I33" s="4"/>
      <c r="J33" s="4"/>
      <c r="K33" s="15"/>
      <c r="L33" s="15"/>
      <c r="M33" s="15"/>
      <c r="N33" s="15"/>
      <c r="O33" s="4"/>
      <c r="P33" s="4"/>
      <c r="Q33" s="4"/>
      <c r="R33" s="4"/>
      <c r="S33" s="4"/>
      <c r="T33" s="4"/>
    </row>
    <row r="34" spans="1:20" ht="21" customHeight="1" x14ac:dyDescent="0.25">
      <c r="A34" s="24" t="s">
        <v>47</v>
      </c>
      <c r="B34" s="22"/>
      <c r="C34" s="16"/>
      <c r="D34" s="17"/>
      <c r="E34" s="17"/>
      <c r="F34" s="17"/>
      <c r="G34" s="18"/>
      <c r="H34" s="18"/>
      <c r="I34" s="20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7"/>
      <c r="B35" s="47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8" customHeight="1" x14ac:dyDescent="0.25">
      <c r="A36" s="25" t="s">
        <v>50</v>
      </c>
      <c r="B36" s="22"/>
      <c r="C36" s="16"/>
      <c r="D36" s="17"/>
      <c r="E36" s="17"/>
      <c r="F36" s="23"/>
      <c r="G36" s="3"/>
      <c r="I36" s="20"/>
      <c r="J36" s="21"/>
      <c r="K36" s="21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47"/>
      <c r="B37" s="47"/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47"/>
      <c r="B38" s="47"/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58"/>
      <c r="B40" s="58"/>
      <c r="C40" s="16"/>
      <c r="D40" s="17"/>
      <c r="E40" s="17"/>
      <c r="F40" s="17"/>
      <c r="G40" s="18"/>
      <c r="H40" s="18"/>
      <c r="I40" s="20"/>
      <c r="J40" s="21"/>
      <c r="K40" s="21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7"/>
      <c r="B41" s="47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7"/>
      <c r="B42" s="47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7"/>
      <c r="B43" s="47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7"/>
      <c r="B44" s="47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7"/>
      <c r="B45" s="47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7"/>
      <c r="B46" s="47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7"/>
      <c r="B47" s="47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7"/>
      <c r="B48" s="47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7"/>
      <c r="B49" s="47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7"/>
      <c r="B50" s="47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25">
      <c r="A51" s="47"/>
      <c r="B51" s="47"/>
      <c r="C51" s="1"/>
      <c r="D51" s="2"/>
      <c r="E51" s="2"/>
      <c r="F51" s="2"/>
      <c r="G51" s="3"/>
      <c r="H51" s="3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x14ac:dyDescent="0.25">
      <c r="A52" s="47"/>
      <c r="B52" s="47"/>
      <c r="C52" s="1"/>
      <c r="D52" s="2"/>
      <c r="E52" s="2"/>
      <c r="F52" s="2"/>
      <c r="G52" s="3"/>
      <c r="H52" s="3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</sheetData>
  <mergeCells count="47">
    <mergeCell ref="A51:B51"/>
    <mergeCell ref="A52:B52"/>
    <mergeCell ref="A45:B45"/>
    <mergeCell ref="A46:B46"/>
    <mergeCell ref="A47:B47"/>
    <mergeCell ref="A48:B48"/>
    <mergeCell ref="A49:B49"/>
    <mergeCell ref="A50:B50"/>
    <mergeCell ref="A25:T25"/>
    <mergeCell ref="A44:B44"/>
    <mergeCell ref="A31:T31"/>
    <mergeCell ref="A33:B33"/>
    <mergeCell ref="A35:B35"/>
    <mergeCell ref="A37:B37"/>
    <mergeCell ref="A38:B38"/>
    <mergeCell ref="A40:B40"/>
    <mergeCell ref="A41:B41"/>
    <mergeCell ref="A42:B42"/>
    <mergeCell ref="A43:B43"/>
    <mergeCell ref="A28:T28"/>
    <mergeCell ref="A19:T19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</mergeCells>
  <pageMargins left="0" right="0" top="0" bottom="0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2024-01-09T13:14:17Z</dcterms:modified>
</cp:coreProperties>
</file>