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F17" i="2" l="1"/>
  <c r="N17" i="2"/>
  <c r="O17" i="2"/>
  <c r="S17" i="2"/>
  <c r="R17" i="2"/>
  <c r="T15" i="2"/>
  <c r="O15" i="2"/>
  <c r="R19" i="2"/>
  <c r="O14" i="2" l="1"/>
  <c r="O13" i="2"/>
  <c r="R20" i="2"/>
  <c r="O20" i="2"/>
  <c r="L20" i="2"/>
  <c r="J20" i="2"/>
  <c r="F20" i="2"/>
  <c r="S19" i="2"/>
  <c r="S20" i="2" s="1"/>
  <c r="L17" i="2"/>
  <c r="T16" i="2"/>
  <c r="N20" i="2" l="1"/>
  <c r="T14" i="2" l="1"/>
  <c r="T13" i="2" l="1"/>
  <c r="T17" i="2" s="1"/>
  <c r="L28" i="2" l="1"/>
  <c r="T28" i="2" l="1"/>
  <c r="R28" i="2" l="1"/>
  <c r="N28" i="2"/>
  <c r="O28" i="2" l="1"/>
  <c r="S28" i="2"/>
  <c r="J28" i="2"/>
  <c r="F28" i="2" l="1"/>
</calcChain>
</file>

<file path=xl/sharedStrings.xml><?xml version="1.0" encoding="utf-8"?>
<sst xmlns="http://schemas.openxmlformats.org/spreadsheetml/2006/main" count="115" uniqueCount="52">
  <si>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</si>
  <si>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</si>
  <si>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</si>
  <si>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</si>
  <si>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</si>
  <si>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</si>
  <si>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</si>
  <si>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</si>
  <si>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</si>
  <si>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</si>
  <si>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</si>
  <si>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</si>
  <si>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</si>
  <si>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</si>
  <si>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</si>
  <si>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</si>
  <si>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</si>
  <si>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</si>
  <si>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</si>
  <si>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</si>
  <si>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</si>
  <si>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</si>
  <si>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</si>
  <si>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</si>
  <si>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</si>
  <si>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</si>
  <si>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</si>
  <si>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</si>
  <si>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</si>
  <si>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</si>
  <si>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</si>
  <si>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</si>
  <si>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Соглашение № 16-1/21 от 14.09.2021</t>
  </si>
  <si>
    <t>Соглашение № 16-1/22 от 08.07.2022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</si>
  <si>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</si>
  <si>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</si>
  <si>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</si>
  <si>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</si>
  <si>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</si>
  <si>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</si>
  <si>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Соглашение № 16-1/23 от 27.11.2023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</si>
  <si>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</si>
  <si>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</si>
  <si>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</si>
  <si>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 xml:space="preserve"> 23,75 годовых</t>
  </si>
  <si>
    <t>07.09.2024;   18.12.2024</t>
  </si>
  <si>
    <t>Объем муниципального долга  на 01.01.2025</t>
  </si>
  <si>
    <t>16.01.2025;     13.02.2025;    28.02.2025</t>
  </si>
  <si>
    <t>на 01.04.2025</t>
  </si>
  <si>
    <t>Объем муниципального долга на 01.04.2025</t>
  </si>
  <si>
    <t>Объем задолженности по процентам на 01.04.2025</t>
  </si>
  <si>
    <t>Соглашение № 16-1/25 от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</si>
</sst>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84" zoomScaleNormal="84" workbookViewId="0">
      <pane ySplit="8" topLeftCell="A15" activePane="bottomLeft" state="frozen"/>
      <selection pane="bottomLeft" activeCell="A18" sqref="A18:T18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2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52"/>
      <c r="B1" s="52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51" t="s">
        <v>41</v>
      </c>
      <c r="T1" s="51"/>
    </row>
    <row r="2" spans="1:22" x14ac:dyDescent="0.25">
      <c r="A2" s="52"/>
      <c r="B2" s="52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51"/>
      <c r="T2" s="51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35</v>
      </c>
      <c r="K3" s="5"/>
      <c r="L3" s="5"/>
      <c r="M3" s="25"/>
      <c r="N3" s="4" t="s">
        <v>48</v>
      </c>
      <c r="Q3" s="4"/>
      <c r="R3" s="4"/>
      <c r="S3" s="4"/>
      <c r="T3" s="4"/>
    </row>
    <row r="4" spans="1:22" x14ac:dyDescent="0.25">
      <c r="A4" s="52"/>
      <c r="B4" s="52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4"/>
      <c r="B5" s="54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53" t="s">
        <v>2</v>
      </c>
      <c r="B6" s="53" t="s">
        <v>3</v>
      </c>
      <c r="C6" s="53" t="s">
        <v>4</v>
      </c>
      <c r="D6" s="53" t="s">
        <v>5</v>
      </c>
      <c r="E6" s="53" t="s">
        <v>6</v>
      </c>
      <c r="F6" s="53" t="s">
        <v>7</v>
      </c>
      <c r="G6" s="53" t="s">
        <v>8</v>
      </c>
      <c r="H6" s="53" t="s">
        <v>9</v>
      </c>
      <c r="I6" s="53" t="s">
        <v>10</v>
      </c>
      <c r="J6" s="53" t="s">
        <v>46</v>
      </c>
      <c r="K6" s="53" t="s">
        <v>11</v>
      </c>
      <c r="L6" s="53" t="s">
        <v>12</v>
      </c>
      <c r="M6" s="53" t="s">
        <v>13</v>
      </c>
      <c r="N6" s="53" t="s">
        <v>14</v>
      </c>
      <c r="O6" s="55" t="s">
        <v>49</v>
      </c>
      <c r="P6" s="55"/>
      <c r="Q6" s="53" t="s">
        <v>15</v>
      </c>
      <c r="R6" s="53" t="s">
        <v>16</v>
      </c>
      <c r="S6" s="53" t="s">
        <v>17</v>
      </c>
      <c r="T6" s="53" t="s">
        <v>50</v>
      </c>
      <c r="V6" s="31" t="s">
        <v>39</v>
      </c>
    </row>
    <row r="7" spans="1:22" ht="75.599999999999994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9" t="s">
        <v>18</v>
      </c>
      <c r="P7" s="9" t="s">
        <v>19</v>
      </c>
      <c r="Q7" s="53"/>
      <c r="R7" s="53"/>
      <c r="S7" s="53"/>
      <c r="T7" s="53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7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2" x14ac:dyDescent="0.25">
      <c r="A10" s="36"/>
      <c r="B10" s="37"/>
      <c r="C10" s="37"/>
      <c r="D10" s="38"/>
      <c r="E10" s="38"/>
      <c r="F10" s="38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x14ac:dyDescent="0.25">
      <c r="A11" s="41" t="s">
        <v>21</v>
      </c>
      <c r="B11" s="37"/>
      <c r="C11" s="38" t="s">
        <v>22</v>
      </c>
      <c r="D11" s="38" t="s">
        <v>22</v>
      </c>
      <c r="E11" s="38" t="s">
        <v>22</v>
      </c>
      <c r="F11" s="38"/>
      <c r="G11" s="38" t="s">
        <v>22</v>
      </c>
      <c r="H11" s="38" t="s">
        <v>22</v>
      </c>
      <c r="I11" s="38" t="s">
        <v>22</v>
      </c>
      <c r="J11" s="40"/>
      <c r="K11" s="38" t="s">
        <v>22</v>
      </c>
      <c r="L11" s="40"/>
      <c r="M11" s="38" t="s">
        <v>22</v>
      </c>
      <c r="N11" s="40"/>
      <c r="O11" s="40"/>
      <c r="P11" s="40"/>
      <c r="Q11" s="40"/>
      <c r="R11" s="40"/>
      <c r="S11" s="40"/>
      <c r="T11" s="40"/>
    </row>
    <row r="12" spans="1:22" x14ac:dyDescent="0.25">
      <c r="A12" s="56" t="s">
        <v>23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2" ht="90" x14ac:dyDescent="0.25">
      <c r="A13" s="42">
        <v>1</v>
      </c>
      <c r="B13" s="37" t="s">
        <v>32</v>
      </c>
      <c r="C13" s="38" t="s">
        <v>24</v>
      </c>
      <c r="D13" s="43">
        <v>5406700</v>
      </c>
      <c r="E13" s="38" t="s">
        <v>25</v>
      </c>
      <c r="F13" s="43">
        <v>4729900</v>
      </c>
      <c r="G13" s="34">
        <v>46259</v>
      </c>
      <c r="H13" s="44" t="s">
        <v>37</v>
      </c>
      <c r="I13" s="45" t="s">
        <v>26</v>
      </c>
      <c r="J13" s="33">
        <v>5406700</v>
      </c>
      <c r="K13" s="46">
        <v>44459</v>
      </c>
      <c r="L13" s="33">
        <v>0</v>
      </c>
      <c r="M13" s="47" t="s">
        <v>47</v>
      </c>
      <c r="N13" s="48">
        <v>676800</v>
      </c>
      <c r="O13" s="33">
        <f>SUM(J13-N13)</f>
        <v>4729900</v>
      </c>
      <c r="P13" s="32">
        <v>0</v>
      </c>
      <c r="Q13" s="32">
        <v>0</v>
      </c>
      <c r="R13" s="33">
        <v>0</v>
      </c>
      <c r="S13" s="33">
        <v>0</v>
      </c>
      <c r="T13" s="32">
        <f>R13-S13</f>
        <v>0</v>
      </c>
    </row>
    <row r="14" spans="1:22" ht="65.45" customHeight="1" x14ac:dyDescent="0.25">
      <c r="A14" s="42">
        <v>2</v>
      </c>
      <c r="B14" s="37" t="s">
        <v>33</v>
      </c>
      <c r="C14" s="38" t="s">
        <v>24</v>
      </c>
      <c r="D14" s="43">
        <v>3200000</v>
      </c>
      <c r="E14" s="38" t="s">
        <v>25</v>
      </c>
      <c r="F14" s="43">
        <v>1580000</v>
      </c>
      <c r="G14" s="34">
        <v>45833</v>
      </c>
      <c r="H14" s="44" t="s">
        <v>37</v>
      </c>
      <c r="I14" s="45" t="s">
        <v>26</v>
      </c>
      <c r="J14" s="33">
        <v>3200000</v>
      </c>
      <c r="K14" s="46">
        <v>44750</v>
      </c>
      <c r="L14" s="33">
        <v>0</v>
      </c>
      <c r="M14" s="47" t="s">
        <v>47</v>
      </c>
      <c r="N14" s="48">
        <v>1620000</v>
      </c>
      <c r="O14" s="33">
        <f>SUM(J14-N14)</f>
        <v>1580000</v>
      </c>
      <c r="P14" s="32">
        <v>0</v>
      </c>
      <c r="Q14" s="32">
        <v>0</v>
      </c>
      <c r="R14" s="33">
        <v>0</v>
      </c>
      <c r="S14" s="33">
        <v>0</v>
      </c>
      <c r="T14" s="32">
        <f>R14-S14</f>
        <v>0</v>
      </c>
    </row>
    <row r="15" spans="1:22" ht="65.45" customHeight="1" x14ac:dyDescent="0.25">
      <c r="A15" s="42">
        <v>3</v>
      </c>
      <c r="B15" s="37" t="s">
        <v>40</v>
      </c>
      <c r="C15" s="38" t="s">
        <v>24</v>
      </c>
      <c r="D15" s="43">
        <v>10000000</v>
      </c>
      <c r="E15" s="38" t="s">
        <v>25</v>
      </c>
      <c r="F15" s="43">
        <v>10000000</v>
      </c>
      <c r="G15" s="34">
        <v>46685</v>
      </c>
      <c r="H15" s="44" t="s">
        <v>37</v>
      </c>
      <c r="I15" s="45" t="s">
        <v>34</v>
      </c>
      <c r="J15" s="33">
        <v>10000000</v>
      </c>
      <c r="K15" s="46">
        <v>45258</v>
      </c>
      <c r="L15" s="33">
        <v>0</v>
      </c>
      <c r="M15" s="47"/>
      <c r="N15" s="43">
        <v>0</v>
      </c>
      <c r="O15" s="33">
        <f>SUM(J15-N15)</f>
        <v>10000000</v>
      </c>
      <c r="P15" s="32">
        <v>0</v>
      </c>
      <c r="Q15" s="32">
        <v>0</v>
      </c>
      <c r="R15" s="33">
        <v>0</v>
      </c>
      <c r="S15" s="33">
        <v>0</v>
      </c>
      <c r="T15" s="32">
        <f>R15-S15</f>
        <v>0</v>
      </c>
    </row>
    <row r="16" spans="1:22" ht="96" customHeight="1" x14ac:dyDescent="0.25">
      <c r="A16" s="42">
        <v>4</v>
      </c>
      <c r="B16" s="37" t="s">
        <v>51</v>
      </c>
      <c r="C16" s="38" t="s">
        <v>24</v>
      </c>
      <c r="D16" s="43">
        <v>25000000</v>
      </c>
      <c r="E16" s="38" t="s">
        <v>25</v>
      </c>
      <c r="F16" s="43">
        <v>25000000</v>
      </c>
      <c r="G16" s="34">
        <v>45986</v>
      </c>
      <c r="H16" s="44" t="s">
        <v>37</v>
      </c>
      <c r="I16" s="45" t="s">
        <v>34</v>
      </c>
      <c r="J16" s="33">
        <v>0</v>
      </c>
      <c r="K16" s="46">
        <v>45742</v>
      </c>
      <c r="L16" s="33">
        <v>25000000</v>
      </c>
      <c r="M16" s="47"/>
      <c r="N16" s="43">
        <v>0</v>
      </c>
      <c r="O16" s="33">
        <v>25000000</v>
      </c>
      <c r="P16" s="32">
        <v>0</v>
      </c>
      <c r="Q16" s="32">
        <v>0</v>
      </c>
      <c r="R16" s="33">
        <v>0</v>
      </c>
      <c r="S16" s="33">
        <v>0</v>
      </c>
      <c r="T16" s="32">
        <f>R16-S16</f>
        <v>0</v>
      </c>
    </row>
    <row r="17" spans="1:20" x14ac:dyDescent="0.25">
      <c r="A17" s="41" t="s">
        <v>21</v>
      </c>
      <c r="B17" s="49"/>
      <c r="C17" s="50" t="s">
        <v>22</v>
      </c>
      <c r="D17" s="50" t="s">
        <v>22</v>
      </c>
      <c r="E17" s="50" t="s">
        <v>22</v>
      </c>
      <c r="F17" s="35">
        <f>F13+F14+F16+F15</f>
        <v>41309900</v>
      </c>
      <c r="G17" s="50" t="s">
        <v>22</v>
      </c>
      <c r="H17" s="50" t="s">
        <v>22</v>
      </c>
      <c r="I17" s="50" t="s">
        <v>22</v>
      </c>
      <c r="J17" s="35">
        <f>SUM(J13:J16)</f>
        <v>18606700</v>
      </c>
      <c r="K17" s="50" t="s">
        <v>22</v>
      </c>
      <c r="L17" s="35">
        <f>L13+L14+L16</f>
        <v>25000000</v>
      </c>
      <c r="M17" s="50" t="s">
        <v>22</v>
      </c>
      <c r="N17" s="35">
        <f>N13+N14+N16+N15</f>
        <v>2296800</v>
      </c>
      <c r="O17" s="35">
        <f>O13+O14+O16+O15</f>
        <v>41309900</v>
      </c>
      <c r="P17" s="50">
        <v>0</v>
      </c>
      <c r="Q17" s="50">
        <v>0</v>
      </c>
      <c r="R17" s="35">
        <f>R13+R14+R16+R15</f>
        <v>0</v>
      </c>
      <c r="S17" s="35">
        <f>S13+S14+S16+S15</f>
        <v>0</v>
      </c>
      <c r="T17" s="50">
        <f>T13</f>
        <v>0</v>
      </c>
    </row>
    <row r="18" spans="1:20" x14ac:dyDescent="0.25">
      <c r="A18" s="56" t="s">
        <v>27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177" customHeight="1" x14ac:dyDescent="0.25">
      <c r="A19" s="42">
        <v>1</v>
      </c>
      <c r="B19" s="37" t="s">
        <v>42</v>
      </c>
      <c r="C19" s="38" t="s">
        <v>43</v>
      </c>
      <c r="D19" s="43">
        <v>55850000</v>
      </c>
      <c r="E19" s="38" t="s">
        <v>25</v>
      </c>
      <c r="F19" s="43">
        <v>55850000</v>
      </c>
      <c r="G19" s="34">
        <v>46480</v>
      </c>
      <c r="H19" s="44" t="s">
        <v>28</v>
      </c>
      <c r="I19" s="45" t="s">
        <v>44</v>
      </c>
      <c r="J19" s="33">
        <v>55850000</v>
      </c>
      <c r="K19" s="47" t="s">
        <v>45</v>
      </c>
      <c r="L19" s="33">
        <v>0</v>
      </c>
      <c r="M19" s="46"/>
      <c r="N19" s="33">
        <v>0</v>
      </c>
      <c r="O19" s="33">
        <v>55850000</v>
      </c>
      <c r="P19" s="32">
        <v>0</v>
      </c>
      <c r="Q19" s="32">
        <v>0</v>
      </c>
      <c r="R19" s="32">
        <f>587942.28+1126563.36+1017541.1+1126563.36</f>
        <v>3858610.1000000006</v>
      </c>
      <c r="S19" s="32">
        <f>R19</f>
        <v>3858610.1000000006</v>
      </c>
      <c r="T19" s="32">
        <v>0</v>
      </c>
    </row>
    <row r="20" spans="1:20" ht="18.600000000000001" customHeight="1" x14ac:dyDescent="0.25">
      <c r="A20" s="27" t="s">
        <v>21</v>
      </c>
      <c r="B20" s="10"/>
      <c r="C20" s="28" t="s">
        <v>22</v>
      </c>
      <c r="D20" s="28" t="s">
        <v>22</v>
      </c>
      <c r="E20" s="28" t="s">
        <v>22</v>
      </c>
      <c r="F20" s="35">
        <f>F19</f>
        <v>55850000</v>
      </c>
      <c r="G20" s="28" t="s">
        <v>22</v>
      </c>
      <c r="H20" s="28" t="s">
        <v>22</v>
      </c>
      <c r="I20" s="28" t="s">
        <v>22</v>
      </c>
      <c r="J20" s="29">
        <f>J19</f>
        <v>55850000</v>
      </c>
      <c r="K20" s="28" t="s">
        <v>22</v>
      </c>
      <c r="L20" s="29">
        <f>L19</f>
        <v>0</v>
      </c>
      <c r="M20" s="28" t="s">
        <v>22</v>
      </c>
      <c r="N20" s="29">
        <f>N19</f>
        <v>0</v>
      </c>
      <c r="O20" s="29">
        <f>O19</f>
        <v>55850000</v>
      </c>
      <c r="P20" s="28">
        <v>0</v>
      </c>
      <c r="Q20" s="28">
        <v>0</v>
      </c>
      <c r="R20" s="29">
        <f>R19</f>
        <v>3858610.1000000006</v>
      </c>
      <c r="S20" s="29">
        <f>S19</f>
        <v>3858610.1000000006</v>
      </c>
      <c r="T20" s="28">
        <v>0</v>
      </c>
    </row>
    <row r="21" spans="1:20" x14ac:dyDescent="0.25">
      <c r="A21" s="58" t="s">
        <v>29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x14ac:dyDescent="0.25">
      <c r="A22" s="26"/>
      <c r="B22" s="10"/>
      <c r="C22" s="10"/>
      <c r="D22" s="11"/>
      <c r="E22" s="11"/>
      <c r="F22" s="11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27" t="s">
        <v>21</v>
      </c>
      <c r="B23" s="10"/>
      <c r="C23" s="11" t="s">
        <v>22</v>
      </c>
      <c r="D23" s="11" t="s">
        <v>22</v>
      </c>
      <c r="E23" s="11" t="s">
        <v>22</v>
      </c>
      <c r="F23" s="11"/>
      <c r="G23" s="11" t="s">
        <v>22</v>
      </c>
      <c r="H23" s="11" t="s">
        <v>22</v>
      </c>
      <c r="I23" s="11" t="s">
        <v>22</v>
      </c>
      <c r="J23" s="13"/>
      <c r="K23" s="11" t="s">
        <v>22</v>
      </c>
      <c r="L23" s="13"/>
      <c r="M23" s="11" t="s">
        <v>22</v>
      </c>
      <c r="N23" s="13"/>
      <c r="O23" s="13"/>
      <c r="P23" s="13"/>
      <c r="Q23" s="13"/>
      <c r="R23" s="13"/>
      <c r="S23" s="13"/>
      <c r="T23" s="13"/>
    </row>
    <row r="24" spans="1:20" x14ac:dyDescent="0.25">
      <c r="A24" s="58" t="s">
        <v>30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x14ac:dyDescent="0.25">
      <c r="A25" s="2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27" t="s">
        <v>21</v>
      </c>
      <c r="B26" s="10"/>
      <c r="C26" s="11" t="s">
        <v>22</v>
      </c>
      <c r="D26" s="11" t="s">
        <v>22</v>
      </c>
      <c r="E26" s="11"/>
      <c r="F26" s="11"/>
      <c r="G26" s="11" t="s">
        <v>22</v>
      </c>
      <c r="H26" s="11" t="s">
        <v>22</v>
      </c>
      <c r="I26" s="11" t="s">
        <v>22</v>
      </c>
      <c r="J26" s="13"/>
      <c r="K26" s="11" t="s">
        <v>22</v>
      </c>
      <c r="L26" s="13"/>
      <c r="M26" s="11" t="s">
        <v>22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60" t="s">
        <v>31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ht="24.6" customHeight="1" x14ac:dyDescent="0.25">
      <c r="A28" s="30"/>
      <c r="B28" s="30"/>
      <c r="C28" s="11" t="s">
        <v>22</v>
      </c>
      <c r="D28" s="11" t="s">
        <v>22</v>
      </c>
      <c r="E28" s="11" t="s">
        <v>22</v>
      </c>
      <c r="F28" s="29">
        <f>F17+F20</f>
        <v>97159900</v>
      </c>
      <c r="G28" s="11" t="s">
        <v>22</v>
      </c>
      <c r="H28" s="11" t="s">
        <v>22</v>
      </c>
      <c r="I28" s="11" t="s">
        <v>22</v>
      </c>
      <c r="J28" s="29">
        <f>J17+J20</f>
        <v>74456700</v>
      </c>
      <c r="K28" s="11" t="s">
        <v>22</v>
      </c>
      <c r="L28" s="29">
        <f>L17+L20</f>
        <v>25000000</v>
      </c>
      <c r="M28" s="11" t="s">
        <v>22</v>
      </c>
      <c r="N28" s="29">
        <f>N17+N20</f>
        <v>2296800</v>
      </c>
      <c r="O28" s="29">
        <f>O17+O20</f>
        <v>97159900</v>
      </c>
      <c r="P28" s="11">
        <v>0</v>
      </c>
      <c r="Q28" s="11">
        <v>0</v>
      </c>
      <c r="R28" s="29">
        <f>R17+R20</f>
        <v>3858610.1000000006</v>
      </c>
      <c r="S28" s="29">
        <f>S17+S20</f>
        <v>3858610.1000000006</v>
      </c>
      <c r="T28" s="11">
        <f>T17+T20</f>
        <v>0</v>
      </c>
    </row>
    <row r="29" spans="1:20" ht="18.75" x14ac:dyDescent="0.3">
      <c r="A29" s="62"/>
      <c r="B29" s="62"/>
      <c r="C29" s="1"/>
      <c r="D29" s="2"/>
      <c r="E29" s="2"/>
      <c r="F29" s="2"/>
      <c r="G29" s="3"/>
      <c r="H29" s="3"/>
      <c r="I29" s="4"/>
      <c r="J29" s="4"/>
      <c r="K29" s="14"/>
      <c r="L29" s="14"/>
      <c r="M29" s="14"/>
      <c r="N29" s="14"/>
      <c r="O29" s="4"/>
      <c r="P29" s="4"/>
      <c r="Q29" s="4"/>
      <c r="R29" s="4"/>
      <c r="S29" s="4"/>
      <c r="T29" s="4"/>
    </row>
    <row r="30" spans="1:20" ht="21" customHeight="1" x14ac:dyDescent="0.25">
      <c r="A30" s="23" t="s">
        <v>36</v>
      </c>
      <c r="B30" s="21"/>
      <c r="C30" s="15"/>
      <c r="D30" s="16"/>
      <c r="E30" s="16"/>
      <c r="F30" s="16"/>
      <c r="G30" s="17"/>
      <c r="H30" s="17"/>
      <c r="I30" s="19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52"/>
      <c r="B31" s="52"/>
      <c r="C31" s="1"/>
      <c r="D31" s="2"/>
      <c r="E31" s="2"/>
      <c r="F31" s="2"/>
      <c r="G31" s="3"/>
      <c r="H31" s="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5">
      <c r="A32" s="24" t="s">
        <v>38</v>
      </c>
      <c r="B32" s="21"/>
      <c r="C32" s="15"/>
      <c r="D32" s="16"/>
      <c r="E32" s="16"/>
      <c r="F32" s="22"/>
      <c r="G32" s="3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52"/>
      <c r="B33" s="52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52"/>
      <c r="B34" s="52"/>
      <c r="C34" s="1"/>
      <c r="D34" s="2"/>
      <c r="E34" s="2"/>
      <c r="F34" s="2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C35" s="1"/>
      <c r="D35" s="2"/>
      <c r="E35" s="2"/>
      <c r="F35" s="2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63"/>
      <c r="B36" s="63"/>
      <c r="C36" s="15"/>
      <c r="D36" s="16"/>
      <c r="E36" s="16"/>
      <c r="F36" s="16"/>
      <c r="G36" s="17"/>
      <c r="H36" s="17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52"/>
      <c r="B37" s="52"/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52"/>
      <c r="B38" s="52"/>
      <c r="C38" s="1"/>
      <c r="D38" s="2"/>
      <c r="E38" s="2"/>
      <c r="F38" s="2"/>
      <c r="G38" s="3"/>
      <c r="H38" s="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52"/>
      <c r="B39" s="52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52"/>
      <c r="B40" s="52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52"/>
      <c r="B41" s="52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52"/>
      <c r="B42" s="52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52"/>
      <c r="B43" s="52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52"/>
      <c r="B44" s="52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52"/>
      <c r="B45" s="52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52"/>
      <c r="B46" s="52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52"/>
      <c r="B47" s="52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52"/>
      <c r="B48" s="52"/>
      <c r="C48" s="1"/>
      <c r="D48" s="2"/>
      <c r="E48" s="2"/>
      <c r="F48" s="2"/>
      <c r="G48" s="3"/>
      <c r="H48" s="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47">
    <mergeCell ref="A47:B47"/>
    <mergeCell ref="A48:B48"/>
    <mergeCell ref="A41:B41"/>
    <mergeCell ref="A42:B42"/>
    <mergeCell ref="A43:B43"/>
    <mergeCell ref="A44:B44"/>
    <mergeCell ref="A45:B45"/>
    <mergeCell ref="A46:B46"/>
    <mergeCell ref="A21:T21"/>
    <mergeCell ref="A40:B40"/>
    <mergeCell ref="A27:T27"/>
    <mergeCell ref="A29:B29"/>
    <mergeCell ref="A31:B31"/>
    <mergeCell ref="A33:B33"/>
    <mergeCell ref="A34:B34"/>
    <mergeCell ref="A36:B36"/>
    <mergeCell ref="A37:B37"/>
    <mergeCell ref="A38:B38"/>
    <mergeCell ref="A39:B39"/>
    <mergeCell ref="A24:T24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2025-04-02T09:47:48Z</dcterms:modified>
</cp:coreProperties>
</file>