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4250" windowHeight="8910" activeTab="1"/>
  </bookViews>
  <sheets>
    <sheet name="Лист1" sheetId="1" r:id="rId1"/>
    <sheet name="Суояр" sheetId="2" r:id="rId2"/>
  </sheets>
  <definedNames>
    <definedName name="_Regression_Int" localSheetId="1" hidden="1">1</definedName>
    <definedName name="_xlnm.Print_Area" localSheetId="1">'Суояр'!$A$1:$M$42</definedName>
    <definedName name="Область_печати_ИМ" localSheetId="1">'Суояр'!$A$3:$M$16</definedName>
  </definedNames>
  <calcPr fullCalcOnLoad="1"/>
</workbook>
</file>

<file path=xl/sharedStrings.xml><?xml version="1.0" encoding="utf-8"?>
<sst xmlns="http://schemas.openxmlformats.org/spreadsheetml/2006/main" count="76" uniqueCount="51">
  <si>
    <t/>
  </si>
  <si>
    <t xml:space="preserve"> </t>
  </si>
  <si>
    <t>Прогнозные</t>
  </si>
  <si>
    <t>Фактическое</t>
  </si>
  <si>
    <t xml:space="preserve"> Процент</t>
  </si>
  <si>
    <t>Отклонение</t>
  </si>
  <si>
    <t xml:space="preserve">Процент </t>
  </si>
  <si>
    <t>Задолженность</t>
  </si>
  <si>
    <t>Прирост</t>
  </si>
  <si>
    <t>показатели</t>
  </si>
  <si>
    <t>выполнение</t>
  </si>
  <si>
    <t>выполнения</t>
  </si>
  <si>
    <t>по году</t>
  </si>
  <si>
    <t>за</t>
  </si>
  <si>
    <t>на</t>
  </si>
  <si>
    <t xml:space="preserve">    на</t>
  </si>
  <si>
    <t>задолженности</t>
  </si>
  <si>
    <t>к году</t>
  </si>
  <si>
    <t>Налог на доходы физических лиц</t>
  </si>
  <si>
    <t>Единый налог на вмененный доход</t>
  </si>
  <si>
    <t>Арендная плата за землю</t>
  </si>
  <si>
    <t>Госпошлина</t>
  </si>
  <si>
    <t>Плата за негативное воздействие на окружающую среду</t>
  </si>
  <si>
    <t>Штрафные санкции</t>
  </si>
  <si>
    <t>БЕЗВОЗМЕЗДНЫЕ ПОСТУПЛЕНИЯ в том числе</t>
  </si>
  <si>
    <t>Дотация на выравнивание</t>
  </si>
  <si>
    <t>ВСЕГО</t>
  </si>
  <si>
    <t>Наименование</t>
  </si>
  <si>
    <t>доходов</t>
  </si>
  <si>
    <t>Доходы от сдачи в аренду муницип.собственности</t>
  </si>
  <si>
    <t>Доходы от продажи материальных и нематериальных активов</t>
  </si>
  <si>
    <t xml:space="preserve">Субвенции </t>
  </si>
  <si>
    <t>оперативный</t>
  </si>
  <si>
    <t>Исп. Ковчина Е.В.</t>
  </si>
  <si>
    <t>Прочие неналоговые доходы (+ невыясненные)</t>
  </si>
  <si>
    <t>Доходы от оказания платных услуг</t>
  </si>
  <si>
    <t>Прочие безвозмездные поступления</t>
  </si>
  <si>
    <t>Возврат остатков</t>
  </si>
  <si>
    <t>Иные межбюджетные</t>
  </si>
  <si>
    <t>Субсидии</t>
  </si>
  <si>
    <t xml:space="preserve">поступление </t>
  </si>
  <si>
    <t>НЕНАЛОГОВЫЕ ДОХОДЫ</t>
  </si>
  <si>
    <t>НАЛОГОВЫЕ ДОХОДЫ</t>
  </si>
  <si>
    <t>ВСЕГО НАЛОГОВЫЕ И НЕНАЛОГОВЫЕ</t>
  </si>
  <si>
    <t xml:space="preserve">Проценты полученный за предоставление кредита                                                                                       </t>
  </si>
  <si>
    <t>2014 г.</t>
  </si>
  <si>
    <t>Патент</t>
  </si>
  <si>
    <t>Единый налог сельскохозяйств.назначения )</t>
  </si>
  <si>
    <t>ДАННЫЕ О ФАКТИЧЕСКОМ ПОСТУПЛЕНИИ ДОХОДОВ  В БЮДЖЕТ  СУОЯРВСКОГО РАЙОНА ЗА  ЯНВАРЬ-СЕНТЯБРЬ  2014 г. (тыс.руб.)</t>
  </si>
  <si>
    <t>январь-сентябрь</t>
  </si>
  <si>
    <t>сентябрь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</si>
</sst>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  <numFmt numFmtId="166" formatCode="0.0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"/>
    <numFmt numFmtId="173" formatCode="0.0000000000"/>
    <numFmt numFmtId="174" formatCode="0.00000000"/>
    <numFmt numFmtId="175" formatCode="#,##0.00;[Red]\-#,##0.00;0.00"/>
    <numFmt numFmtId="176" formatCode="[$-FC19]d\ mmmm\ yyyy\ &quot;г.&quot;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Courie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Narrow"/>
      <family val="2"/>
    </font>
    <font>
      <sz val="20"/>
      <color indexed="8"/>
      <name val="Arial Narrow"/>
      <family val="2"/>
    </font>
    <font>
      <b/>
      <sz val="20"/>
      <color indexed="8"/>
      <name val="Arial Narrow"/>
      <family val="2"/>
    </font>
    <font>
      <b/>
      <sz val="11"/>
      <color indexed="8"/>
      <name val="Arial Narrow"/>
      <family val="2"/>
    </font>
    <font>
      <b/>
      <sz val="22"/>
      <color indexed="8"/>
      <name val="Arial Narrow"/>
      <family val="2"/>
    </font>
    <font>
      <b/>
      <sz val="24"/>
      <color indexed="8"/>
      <name val="Arial Narrow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b/>
      <sz val="17"/>
      <color indexed="8"/>
      <name val="Arial"/>
      <family val="2"/>
    </font>
    <font>
      <sz val="17"/>
      <color indexed="8"/>
      <name val="Arial Narrow"/>
      <family val="2"/>
    </font>
    <font>
      <b/>
      <sz val="17"/>
      <color indexed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25" applyNumberFormat="1" applyFont="1">
      <alignment/>
      <protection/>
    </xf>
    <xf numFmtId="165" fontId="7" fillId="0" borderId="0" xfId="25" applyNumberFormat="1" applyFont="1">
      <alignment/>
      <protection/>
    </xf>
    <xf numFmtId="0" fontId="5" fillId="0" borderId="0" xfId="25">
      <alignment/>
      <protection/>
    </xf>
    <xf numFmtId="0" fontId="7" fillId="0" borderId="0" xfId="25" applyNumberFormat="1" applyFont="1" applyAlignment="1" applyProtection="1">
      <alignment horizontal="left"/>
      <protection locked="0"/>
    </xf>
    <xf numFmtId="0" fontId="5" fillId="0" borderId="0" xfId="25" applyFont="1">
      <alignment/>
      <protection/>
    </xf>
    <xf numFmtId="0" fontId="5" fillId="0" borderId="0" xfId="25" applyAlignment="1">
      <alignment vertical="center" wrapText="1"/>
      <protection/>
    </xf>
    <xf numFmtId="0" fontId="5" fillId="0" borderId="0" xfId="25" applyAlignment="1">
      <alignment vertical="center"/>
      <protection/>
    </xf>
    <xf numFmtId="165" fontId="5" fillId="0" borderId="0" xfId="25" applyNumberFormat="1">
      <alignment/>
      <protection/>
    </xf>
    <xf numFmtId="0" fontId="8" fillId="0" borderId="0" xfId="18" applyNumberFormat="1" applyFont="1" applyAlignment="1" applyProtection="1">
      <alignment horizontal="left"/>
      <protection/>
    </xf>
    <xf numFmtId="0" fontId="9" fillId="0" borderId="0" xfId="25" applyNumberFormat="1" applyFont="1">
      <alignment/>
      <protection/>
    </xf>
    <xf numFmtId="165" fontId="9" fillId="0" borderId="0" xfId="25" applyNumberFormat="1" applyFont="1">
      <alignment/>
      <protection/>
    </xf>
    <xf numFmtId="0" fontId="5" fillId="0" borderId="0" xfId="25" applyBorder="1">
      <alignment/>
      <protection/>
    </xf>
    <xf numFmtId="0" fontId="7" fillId="0" borderId="0" xfId="25" applyNumberFormat="1" applyFont="1" applyBorder="1" applyAlignment="1" applyProtection="1">
      <alignment horizontal="center"/>
      <protection/>
    </xf>
    <xf numFmtId="0" fontId="7" fillId="0" borderId="0" xfId="25" applyNumberFormat="1" applyFont="1" applyBorder="1" applyAlignment="1" applyProtection="1" quotePrefix="1">
      <alignment horizontal="center"/>
      <protection/>
    </xf>
    <xf numFmtId="0" fontId="7" fillId="0" borderId="1" xfId="20" applyNumberFormat="1" applyFont="1" applyBorder="1">
      <alignment/>
      <protection/>
    </xf>
    <xf numFmtId="0" fontId="10" fillId="0" borderId="0" xfId="25" applyNumberFormat="1" applyFont="1">
      <alignment/>
      <protection/>
    </xf>
    <xf numFmtId="0" fontId="12" fillId="0" borderId="2" xfId="25" applyNumberFormat="1" applyFont="1" applyBorder="1" applyAlignment="1" applyProtection="1">
      <alignment horizontal="right" vertical="center"/>
      <protection/>
    </xf>
    <xf numFmtId="0" fontId="12" fillId="0" borderId="2" xfId="25" applyNumberFormat="1" applyFont="1" applyBorder="1" applyAlignment="1">
      <alignment horizontal="right" vertical="center"/>
      <protection/>
    </xf>
    <xf numFmtId="0" fontId="12" fillId="0" borderId="2" xfId="25" applyNumberFormat="1" applyFont="1" applyBorder="1" applyAlignment="1" applyProtection="1">
      <alignment horizontal="right" vertical="center" wrapText="1"/>
      <protection/>
    </xf>
    <xf numFmtId="1" fontId="12" fillId="0" borderId="2" xfId="25" applyNumberFormat="1" applyFont="1" applyBorder="1" applyAlignment="1">
      <alignment horizontal="right" vertical="center"/>
      <protection/>
    </xf>
    <xf numFmtId="0" fontId="13" fillId="0" borderId="2" xfId="25" applyNumberFormat="1" applyFont="1" applyBorder="1" applyAlignment="1">
      <alignment horizontal="right" vertical="center"/>
      <protection/>
    </xf>
    <xf numFmtId="165" fontId="13" fillId="0" borderId="2" xfId="25" applyNumberFormat="1" applyFont="1" applyBorder="1" applyAlignment="1" applyProtection="1">
      <alignment horizontal="right" vertical="center"/>
      <protection/>
    </xf>
    <xf numFmtId="0" fontId="13" fillId="0" borderId="2" xfId="25" applyNumberFormat="1" applyFont="1" applyBorder="1" applyAlignment="1" applyProtection="1">
      <alignment horizontal="right" vertical="center"/>
      <protection/>
    </xf>
    <xf numFmtId="0" fontId="12" fillId="0" borderId="2" xfId="25" applyNumberFormat="1" applyFont="1" applyBorder="1">
      <alignment/>
      <protection/>
    </xf>
    <xf numFmtId="0" fontId="12" fillId="0" borderId="2" xfId="25" applyNumberFormat="1" applyFont="1" applyBorder="1" applyAlignment="1">
      <alignment vertical="center"/>
      <protection/>
    </xf>
    <xf numFmtId="0" fontId="11" fillId="0" borderId="3" xfId="20" applyNumberFormat="1" applyFont="1" applyBorder="1">
      <alignment/>
      <protection/>
    </xf>
    <xf numFmtId="0" fontId="11" fillId="0" borderId="4" xfId="20" applyNumberFormat="1" applyFont="1" applyBorder="1">
      <alignment/>
      <protection/>
    </xf>
    <xf numFmtId="0" fontId="11" fillId="0" borderId="5" xfId="25" applyNumberFormat="1" applyFont="1" applyBorder="1" applyAlignment="1" applyProtection="1" quotePrefix="1">
      <alignment horizontal="center"/>
      <protection/>
    </xf>
    <xf numFmtId="0" fontId="11" fillId="0" borderId="3" xfId="25" applyNumberFormat="1" applyFont="1" applyBorder="1" applyAlignment="1" applyProtection="1">
      <alignment horizontal="center"/>
      <protection/>
    </xf>
    <xf numFmtId="0" fontId="11" fillId="0" borderId="5" xfId="25" applyNumberFormat="1" applyFont="1" applyBorder="1" applyAlignment="1" applyProtection="1">
      <alignment horizontal="center"/>
      <protection/>
    </xf>
    <xf numFmtId="165" fontId="11" fillId="0" borderId="5" xfId="25" applyNumberFormat="1" applyFont="1" applyBorder="1" applyAlignment="1" applyProtection="1" quotePrefix="1">
      <alignment horizontal="center"/>
      <protection/>
    </xf>
    <xf numFmtId="0" fontId="11" fillId="0" borderId="6" xfId="25" applyNumberFormat="1" applyFont="1" applyBorder="1" applyAlignment="1" applyProtection="1" quotePrefix="1">
      <alignment horizontal="center"/>
      <protection/>
    </xf>
    <xf numFmtId="0" fontId="11" fillId="0" borderId="4" xfId="25" applyNumberFormat="1" applyFont="1" applyBorder="1" applyAlignment="1" applyProtection="1" quotePrefix="1">
      <alignment horizontal="center"/>
      <protection/>
    </xf>
    <xf numFmtId="165" fontId="11" fillId="0" borderId="6" xfId="25" applyNumberFormat="1" applyFont="1" applyBorder="1" applyAlignment="1" applyProtection="1" quotePrefix="1">
      <alignment horizontal="center"/>
      <protection/>
    </xf>
    <xf numFmtId="0" fontId="11" fillId="0" borderId="6" xfId="25" applyNumberFormat="1" applyFont="1" applyBorder="1" applyAlignment="1" applyProtection="1">
      <alignment horizontal="center"/>
      <protection/>
    </xf>
    <xf numFmtId="0" fontId="11" fillId="0" borderId="4" xfId="25" applyNumberFormat="1" applyFont="1" applyBorder="1" applyAlignment="1" applyProtection="1">
      <alignment horizontal="center"/>
      <protection/>
    </xf>
    <xf numFmtId="165" fontId="11" fillId="0" borderId="6" xfId="25" applyNumberFormat="1" applyFont="1" applyBorder="1" applyAlignment="1" applyProtection="1">
      <alignment horizontal="center"/>
      <protection/>
    </xf>
    <xf numFmtId="14" fontId="11" fillId="0" borderId="6" xfId="25" applyNumberFormat="1" applyFont="1" applyBorder="1" applyAlignment="1" applyProtection="1">
      <alignment horizontal="center"/>
      <protection/>
    </xf>
    <xf numFmtId="0" fontId="11" fillId="0" borderId="1" xfId="25" applyNumberFormat="1" applyFont="1" applyBorder="1" applyAlignment="1" applyProtection="1">
      <alignment horizontal="center"/>
      <protection/>
    </xf>
    <xf numFmtId="0" fontId="11" fillId="0" borderId="2" xfId="20" applyNumberFormat="1" applyFont="1" applyBorder="1" applyAlignment="1" applyProtection="1">
      <alignment horizontal="left"/>
      <protection/>
    </xf>
    <xf numFmtId="0" fontId="11" fillId="0" borderId="1" xfId="25" applyNumberFormat="1" applyFont="1" applyBorder="1" applyAlignment="1" applyProtection="1" quotePrefix="1">
      <alignment horizontal="center"/>
      <protection/>
    </xf>
    <xf numFmtId="0" fontId="11" fillId="0" borderId="2" xfId="25" applyNumberFormat="1" applyFont="1" applyBorder="1" applyAlignment="1" applyProtection="1" quotePrefix="1">
      <alignment horizontal="center"/>
      <protection/>
    </xf>
    <xf numFmtId="1" fontId="11" fillId="0" borderId="2" xfId="25" applyNumberFormat="1" applyFont="1" applyBorder="1" applyAlignment="1" applyProtection="1" quotePrefix="1">
      <alignment horizontal="center"/>
      <protection/>
    </xf>
    <xf numFmtId="0" fontId="9" fillId="0" borderId="7" xfId="20" applyNumberFormat="1" applyFont="1" applyBorder="1" applyAlignment="1" applyProtection="1">
      <alignment horizontal="left"/>
      <protection/>
    </xf>
    <xf numFmtId="0" fontId="12" fillId="0" borderId="2" xfId="25" applyNumberFormat="1" applyFont="1" applyBorder="1" applyAlignment="1">
      <alignment horizontal="right"/>
      <protection/>
    </xf>
    <xf numFmtId="0" fontId="14" fillId="0" borderId="0" xfId="18" applyNumberFormat="1" applyFont="1" applyAlignment="1" applyProtection="1">
      <alignment horizontal="left"/>
      <protection/>
    </xf>
    <xf numFmtId="0" fontId="15" fillId="0" borderId="2" xfId="20" applyNumberFormat="1" applyFont="1" applyBorder="1" applyAlignment="1" applyProtection="1">
      <alignment horizontal="right"/>
      <protection/>
    </xf>
    <xf numFmtId="1" fontId="15" fillId="0" borderId="2" xfId="25" applyNumberFormat="1" applyFont="1" applyBorder="1" applyAlignment="1">
      <alignment horizontal="right" vertical="center"/>
      <protection/>
    </xf>
    <xf numFmtId="165" fontId="15" fillId="0" borderId="2" xfId="25" applyNumberFormat="1" applyFont="1" applyBorder="1" applyAlignment="1" applyProtection="1">
      <alignment horizontal="right" vertical="center"/>
      <protection/>
    </xf>
    <xf numFmtId="0" fontId="15" fillId="0" borderId="2" xfId="25" applyNumberFormat="1" applyFont="1" applyBorder="1" applyAlignment="1" applyProtection="1">
      <alignment horizontal="right" vertical="center"/>
      <protection/>
    </xf>
    <xf numFmtId="1" fontId="13" fillId="0" borderId="2" xfId="25" applyNumberFormat="1" applyFont="1" applyBorder="1" applyAlignment="1">
      <alignment horizontal="right" vertical="center"/>
      <protection/>
    </xf>
    <xf numFmtId="1" fontId="16" fillId="0" borderId="2" xfId="25" applyNumberFormat="1" applyFont="1" applyBorder="1" applyAlignment="1">
      <alignment horizontal="right" vertical="center"/>
      <protection/>
    </xf>
    <xf numFmtId="0" fontId="17" fillId="0" borderId="2" xfId="25" applyNumberFormat="1" applyFont="1" applyBorder="1" applyAlignment="1">
      <alignment vertical="center"/>
      <protection/>
    </xf>
    <xf numFmtId="0" fontId="17" fillId="0" borderId="2" xfId="25" applyNumberFormat="1" applyFont="1" applyBorder="1">
      <alignment/>
      <protection/>
    </xf>
    <xf numFmtId="0" fontId="19" fillId="0" borderId="7" xfId="20" applyNumberFormat="1" applyFont="1" applyBorder="1" applyAlignment="1" applyProtection="1">
      <alignment horizontal="left"/>
      <protection/>
    </xf>
    <xf numFmtId="0" fontId="20" fillId="0" borderId="2" xfId="19" applyNumberFormat="1" applyFont="1" applyBorder="1" applyAlignment="1" applyProtection="1">
      <alignment vertical="center" wrapText="1"/>
      <protection locked="0"/>
    </xf>
    <xf numFmtId="0" fontId="20" fillId="0" borderId="2" xfId="21" applyNumberFormat="1" applyFont="1" applyBorder="1" applyAlignment="1" applyProtection="1">
      <alignment vertical="center" wrapText="1"/>
      <protection locked="0"/>
    </xf>
    <xf numFmtId="0" fontId="20" fillId="0" borderId="2" xfId="25" applyNumberFormat="1" applyFont="1" applyBorder="1" applyAlignment="1">
      <alignment vertical="center"/>
      <protection/>
    </xf>
    <xf numFmtId="0" fontId="20" fillId="0" borderId="2" xfId="24" applyNumberFormat="1" applyFont="1" applyBorder="1" applyAlignment="1" applyProtection="1">
      <alignment vertical="center"/>
      <protection locked="0"/>
    </xf>
    <xf numFmtId="0" fontId="20" fillId="0" borderId="2" xfId="22" applyNumberFormat="1" applyFont="1" applyBorder="1" applyAlignment="1" applyProtection="1">
      <alignment vertical="center"/>
      <protection locked="0"/>
    </xf>
    <xf numFmtId="0" fontId="20" fillId="0" borderId="2" xfId="20" applyNumberFormat="1" applyFont="1" applyBorder="1" applyAlignment="1" applyProtection="1">
      <alignment vertical="center" wrapText="1"/>
      <protection locked="0"/>
    </xf>
    <xf numFmtId="0" fontId="20" fillId="0" borderId="2" xfId="25" applyNumberFormat="1" applyFont="1" applyBorder="1" applyAlignment="1">
      <alignment vertical="center" wrapText="1"/>
      <protection/>
    </xf>
    <xf numFmtId="0" fontId="21" fillId="0" borderId="2" xfId="20" applyNumberFormat="1" applyFont="1" applyBorder="1" applyAlignment="1" applyProtection="1">
      <alignment vertical="center" wrapText="1"/>
      <protection locked="0"/>
    </xf>
    <xf numFmtId="0" fontId="21" fillId="0" borderId="2" xfId="25" applyNumberFormat="1" applyFont="1" applyBorder="1" applyAlignment="1">
      <alignment vertical="center"/>
      <protection/>
    </xf>
    <xf numFmtId="0" fontId="21" fillId="0" borderId="2" xfId="25" applyNumberFormat="1" applyFont="1" applyBorder="1" applyAlignment="1">
      <alignment wrapText="1"/>
      <protection/>
    </xf>
    <xf numFmtId="0" fontId="20" fillId="0" borderId="2" xfId="23" applyNumberFormat="1" applyFont="1" applyBorder="1" applyAlignment="1" applyProtection="1">
      <alignment horizontal="left" wrapText="1"/>
      <protection locked="0"/>
    </xf>
    <xf numFmtId="0" fontId="20" fillId="0" borderId="2" xfId="25" applyNumberFormat="1" applyFont="1" applyBorder="1">
      <alignment/>
      <protection/>
    </xf>
    <xf numFmtId="0" fontId="21" fillId="0" borderId="2" xfId="25" applyNumberFormat="1" applyFont="1" applyBorder="1">
      <alignment/>
      <protection/>
    </xf>
    <xf numFmtId="0" fontId="19" fillId="0" borderId="2" xfId="25" applyNumberFormat="1" applyFont="1" applyBorder="1">
      <alignment/>
      <protection/>
    </xf>
    <xf numFmtId="165" fontId="18" fillId="0" borderId="2" xfId="25" applyNumberFormat="1" applyFont="1" applyBorder="1" applyAlignment="1" applyProtection="1">
      <alignment horizontal="right" vertical="center"/>
      <protection/>
    </xf>
    <xf numFmtId="0" fontId="17" fillId="0" borderId="2" xfId="25" applyNumberFormat="1" applyFont="1" applyBorder="1" applyAlignment="1" applyProtection="1">
      <alignment horizontal="right" vertical="center"/>
      <protection/>
    </xf>
    <xf numFmtId="165" fontId="17" fillId="0" borderId="2" xfId="25" applyNumberFormat="1" applyFont="1" applyBorder="1" applyAlignment="1" applyProtection="1">
      <alignment horizontal="right" vertical="center"/>
      <protection/>
    </xf>
    <xf numFmtId="0" fontId="18" fillId="0" borderId="2" xfId="25" applyNumberFormat="1" applyFont="1" applyBorder="1" applyAlignment="1" applyProtection="1" quotePrefix="1">
      <alignment horizontal="center"/>
      <protection/>
    </xf>
    <xf numFmtId="0" fontId="18" fillId="0" borderId="2" xfId="25" applyNumberFormat="1" applyFont="1" applyBorder="1" applyAlignment="1" applyProtection="1" quotePrefix="1">
      <alignment horizontal="right"/>
      <protection/>
    </xf>
    <xf numFmtId="0" fontId="17" fillId="0" borderId="2" xfId="25" applyNumberFormat="1" applyFont="1" applyBorder="1" applyAlignment="1" applyProtection="1">
      <alignment horizontal="right" vertical="center" wrapText="1"/>
      <protection/>
    </xf>
    <xf numFmtId="0" fontId="17" fillId="0" borderId="2" xfId="25" applyNumberFormat="1" applyFont="1" applyBorder="1" applyAlignment="1">
      <alignment horizontal="right" vertical="center"/>
      <protection/>
    </xf>
    <xf numFmtId="0" fontId="18" fillId="0" borderId="2" xfId="25" applyNumberFormat="1" applyFont="1" applyBorder="1" applyAlignment="1" applyProtection="1">
      <alignment horizontal="right" vertical="center"/>
      <protection/>
    </xf>
    <xf numFmtId="1" fontId="17" fillId="0" borderId="2" xfId="25" applyNumberFormat="1" applyFont="1" applyBorder="1" applyAlignment="1">
      <alignment horizontal="right" vertical="center"/>
      <protection/>
    </xf>
    <xf numFmtId="0" fontId="18" fillId="0" borderId="2" xfId="25" applyNumberFormat="1" applyFont="1" applyBorder="1" applyAlignment="1">
      <alignment horizontal="right" vertical="center"/>
      <protection/>
    </xf>
    <xf numFmtId="165" fontId="17" fillId="0" borderId="2" xfId="25" applyNumberFormat="1" applyFont="1" applyBorder="1">
      <alignment/>
      <protection/>
    </xf>
    <xf numFmtId="165" fontId="16" fillId="0" borderId="2" xfId="25" applyNumberFormat="1" applyFont="1" applyBorder="1" applyAlignment="1" applyProtection="1">
      <alignment horizontal="right" vertical="center"/>
      <protection/>
    </xf>
    <xf numFmtId="0" fontId="16" fillId="0" borderId="2" xfId="25" applyNumberFormat="1" applyFont="1" applyBorder="1" applyAlignment="1" applyProtection="1">
      <alignment horizontal="right" vertical="center"/>
      <protection/>
    </xf>
    <xf numFmtId="1" fontId="16" fillId="0" borderId="2" xfId="25" applyNumberFormat="1" applyFont="1" applyBorder="1">
      <alignment/>
      <protection/>
    </xf>
    <xf numFmtId="165" fontId="16" fillId="0" borderId="2" xfId="25" applyNumberFormat="1" applyFont="1" applyBorder="1" applyAlignment="1" applyProtection="1">
      <alignment horizontal="right"/>
      <protection/>
    </xf>
    <xf numFmtId="0" fontId="17" fillId="0" borderId="2" xfId="25" applyNumberFormat="1" applyFont="1" applyBorder="1" applyAlignment="1" applyProtection="1">
      <alignment horizontal="left" vertical="center" wrapText="1"/>
      <protection/>
    </xf>
  </cellXfs>
  <cellStyles count="16">
    <cellStyle name="Normal" xfId="0"/>
    <cellStyle name="Hyperlink" xfId="15"/>
    <cellStyle name="Currency" xfId="16"/>
    <cellStyle name="Currency [0]" xfId="17"/>
    <cellStyle name="Обычный_P_AS1" xfId="18"/>
    <cellStyle name="Обычный_P_AS13" xfId="19"/>
    <cellStyle name="Обычный_P_AS18" xfId="20"/>
    <cellStyle name="Обычный_P_AS19" xfId="21"/>
    <cellStyle name="Обычный_P_AS21" xfId="22"/>
    <cellStyle name="Обычный_P_AS39" xfId="23"/>
    <cellStyle name="Обычный_P_AS44" xfId="24"/>
    <cellStyle name="Обычный_P_AS46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6" transitionEvaluation="1">
    <pageSetUpPr fitToPage="1"/>
  </sheetPr>
  <dimension ref="A1:AY45"/>
  <sheetViews>
    <sheetView tabSelected="1" workbookViewId="0" topLeftCell="A1">
      <pane xSplit="1" ySplit="8" topLeftCell="B12" activePane="bottomRight" state="frozen"/>
      <selection pane="topLeft" activeCell="K6" sqref="K6"/>
      <selection pane="topRight" activeCell="K6" sqref="K6"/>
      <selection pane="bottomLeft" activeCell="K6" sqref="K6"/>
      <selection pane="bottomRight" activeCell="C10" sqref="C10"/>
    </sheetView>
  </sheetViews>
  <sheetFormatPr defaultColWidth="9.125" defaultRowHeight="12.75"/>
  <cols>
    <col min="1" max="1" width="81.125" style="3" customWidth="1"/>
    <col min="2" max="2" width="24.25390625" style="3" customWidth="1"/>
    <col min="3" max="3" width="21.75390625" style="3" customWidth="1"/>
    <col min="4" max="4" width="18.875" style="3" customWidth="1"/>
    <col min="5" max="5" width="19.875" style="3" customWidth="1"/>
    <col min="6" max="6" width="19.625" style="3" customWidth="1"/>
    <col min="7" max="7" width="21.125" style="8" customWidth="1"/>
    <col min="8" max="8" width="20.125" style="3" customWidth="1"/>
    <col min="9" max="9" width="25.625" style="8" customWidth="1"/>
    <col min="10" max="10" width="20.75390625" style="3" customWidth="1"/>
    <col min="11" max="11" width="19.625" style="3" customWidth="1"/>
    <col min="12" max="12" width="19.125" style="3" customWidth="1"/>
    <col min="13" max="13" width="17.25390625" style="3" customWidth="1"/>
    <col min="14" max="14" width="9.125" style="3" customWidth="1"/>
    <col min="15" max="15" width="11.875" style="3" customWidth="1"/>
    <col min="16" max="16" width="9.125" style="3" customWidth="1"/>
    <col min="17" max="42" width="12.125" style="3" customWidth="1"/>
    <col min="43" max="16384" width="9.125" style="3" customWidth="1"/>
  </cols>
  <sheetData>
    <row r="1" spans="1:7" ht="16.5">
      <c r="A1" s="46" t="s">
        <v>48</v>
      </c>
      <c r="B1" s="9"/>
      <c r="C1" s="10"/>
      <c r="D1" s="10"/>
      <c r="E1" s="10"/>
      <c r="F1" s="10"/>
      <c r="G1" s="11"/>
    </row>
    <row r="2" spans="1:7" ht="15">
      <c r="A2" s="9" t="s">
        <v>32</v>
      </c>
      <c r="B2" s="9"/>
      <c r="C2" s="10"/>
      <c r="D2" s="10"/>
      <c r="E2" s="10"/>
      <c r="F2" s="10"/>
      <c r="G2" s="11"/>
    </row>
    <row r="3" spans="1:14" ht="13.5" customHeight="1">
      <c r="A3" s="1"/>
      <c r="B3" s="1"/>
      <c r="C3" s="4" t="s">
        <v>0</v>
      </c>
      <c r="D3" s="4"/>
      <c r="E3" s="1"/>
      <c r="F3" s="1"/>
      <c r="G3" s="2"/>
      <c r="H3" s="1"/>
      <c r="I3" s="2"/>
      <c r="J3" s="1"/>
      <c r="K3" s="1"/>
      <c r="L3" s="1"/>
      <c r="M3" s="1" t="s">
        <v>1</v>
      </c>
      <c r="N3" s="12"/>
    </row>
    <row r="4" spans="1:14" ht="13.5" customHeight="1">
      <c r="A4" s="26"/>
      <c r="B4" s="28" t="s">
        <v>3</v>
      </c>
      <c r="C4" s="29" t="s">
        <v>2</v>
      </c>
      <c r="D4" s="30" t="s">
        <v>2</v>
      </c>
      <c r="E4" s="28" t="s">
        <v>3</v>
      </c>
      <c r="F4" s="30" t="s">
        <v>3</v>
      </c>
      <c r="G4" s="31" t="s">
        <v>4</v>
      </c>
      <c r="H4" s="28" t="s">
        <v>5</v>
      </c>
      <c r="I4" s="31" t="s">
        <v>6</v>
      </c>
      <c r="J4" s="30" t="s">
        <v>5</v>
      </c>
      <c r="K4" s="30" t="s">
        <v>7</v>
      </c>
      <c r="L4" s="30" t="s">
        <v>7</v>
      </c>
      <c r="M4" s="29" t="s">
        <v>8</v>
      </c>
      <c r="N4" s="13"/>
    </row>
    <row r="5" spans="1:15" ht="13.5" customHeight="1">
      <c r="A5" s="27" t="s">
        <v>27</v>
      </c>
      <c r="B5" s="32" t="s">
        <v>10</v>
      </c>
      <c r="C5" s="33" t="s">
        <v>9</v>
      </c>
      <c r="D5" s="32" t="s">
        <v>9</v>
      </c>
      <c r="E5" s="32" t="s">
        <v>10</v>
      </c>
      <c r="F5" s="35" t="s">
        <v>40</v>
      </c>
      <c r="G5" s="34" t="s">
        <v>11</v>
      </c>
      <c r="H5" s="35" t="s">
        <v>12</v>
      </c>
      <c r="I5" s="34" t="s">
        <v>11</v>
      </c>
      <c r="J5" s="35" t="s">
        <v>13</v>
      </c>
      <c r="K5" s="32" t="s">
        <v>14</v>
      </c>
      <c r="L5" s="32" t="s">
        <v>15</v>
      </c>
      <c r="M5" s="36" t="s">
        <v>16</v>
      </c>
      <c r="N5" s="13"/>
      <c r="O5" s="5"/>
    </row>
    <row r="6" spans="1:15" ht="13.5" customHeight="1">
      <c r="A6" s="27" t="s">
        <v>28</v>
      </c>
      <c r="B6" s="35" t="s">
        <v>49</v>
      </c>
      <c r="C6" s="35"/>
      <c r="D6" s="35" t="s">
        <v>49</v>
      </c>
      <c r="E6" s="35" t="s">
        <v>49</v>
      </c>
      <c r="F6" s="35" t="s">
        <v>50</v>
      </c>
      <c r="G6" s="37" t="s">
        <v>17</v>
      </c>
      <c r="H6" s="32" t="s">
        <v>0</v>
      </c>
      <c r="I6" s="35" t="s">
        <v>49</v>
      </c>
      <c r="J6" s="35" t="s">
        <v>49</v>
      </c>
      <c r="K6" s="38">
        <v>41640</v>
      </c>
      <c r="L6" s="38">
        <v>41913</v>
      </c>
      <c r="M6" s="35" t="s">
        <v>49</v>
      </c>
      <c r="N6" s="35"/>
      <c r="O6" s="5"/>
    </row>
    <row r="7" spans="1:15" ht="13.5" customHeight="1">
      <c r="A7" s="15"/>
      <c r="B7" s="39">
        <v>2013</v>
      </c>
      <c r="C7" s="39" t="s">
        <v>45</v>
      </c>
      <c r="D7" s="39" t="s">
        <v>45</v>
      </c>
      <c r="E7" s="39" t="s">
        <v>45</v>
      </c>
      <c r="F7" s="39" t="s">
        <v>45</v>
      </c>
      <c r="G7" s="34" t="s">
        <v>0</v>
      </c>
      <c r="H7" s="32" t="s">
        <v>0</v>
      </c>
      <c r="I7" s="39" t="s">
        <v>45</v>
      </c>
      <c r="J7" s="39" t="s">
        <v>45</v>
      </c>
      <c r="K7" s="32" t="s">
        <v>0</v>
      </c>
      <c r="L7" s="35"/>
      <c r="M7" s="39" t="s">
        <v>45</v>
      </c>
      <c r="N7" s="13"/>
      <c r="O7" s="5"/>
    </row>
    <row r="8" spans="1:15" ht="15.75">
      <c r="A8" s="44">
        <v>1</v>
      </c>
      <c r="B8" s="40">
        <v>2</v>
      </c>
      <c r="C8" s="41">
        <v>3</v>
      </c>
      <c r="D8" s="42">
        <v>4</v>
      </c>
      <c r="E8" s="42">
        <v>5</v>
      </c>
      <c r="F8" s="42">
        <v>6</v>
      </c>
      <c r="G8" s="43">
        <v>7</v>
      </c>
      <c r="H8" s="42">
        <v>8</v>
      </c>
      <c r="I8" s="43">
        <v>9</v>
      </c>
      <c r="J8" s="42">
        <v>10</v>
      </c>
      <c r="K8" s="42">
        <v>11</v>
      </c>
      <c r="L8" s="42">
        <v>12</v>
      </c>
      <c r="M8" s="42">
        <v>13</v>
      </c>
      <c r="N8" s="14"/>
      <c r="O8" s="5"/>
    </row>
    <row r="9" spans="1:15" ht="38.25" customHeight="1">
      <c r="A9" s="55" t="s">
        <v>42</v>
      </c>
      <c r="B9" s="47">
        <f>B10+B12+B13+B14+B11</f>
        <v>87322</v>
      </c>
      <c r="C9" s="47">
        <f>C10+C12+C13+C14+C11</f>
        <v>99171</v>
      </c>
      <c r="D9" s="47">
        <f>D10+D12+D13+D14+D11</f>
        <v>74158</v>
      </c>
      <c r="E9" s="47">
        <f>E10+E12+E13+E14+E11</f>
        <v>62669</v>
      </c>
      <c r="F9" s="47">
        <f>F10+F12+F13+F14+F11</f>
        <v>5588</v>
      </c>
      <c r="G9" s="49">
        <f aca="true" t="shared" si="0" ref="G9:G25">E9/C9*100</f>
        <v>63.19286888304041</v>
      </c>
      <c r="H9" s="50">
        <f>E9-C9</f>
        <v>-36502</v>
      </c>
      <c r="I9" s="49">
        <f>E9/D9*100</f>
        <v>84.50740311227379</v>
      </c>
      <c r="J9" s="50">
        <f>E9-D9</f>
        <v>-11489</v>
      </c>
      <c r="K9" s="73">
        <f>K10+K12+K13+K14</f>
        <v>297</v>
      </c>
      <c r="L9" s="73">
        <f>L10+L12+L13+L14</f>
        <v>497</v>
      </c>
      <c r="M9" s="74">
        <f>M10+M12+M13+M14</f>
        <v>200</v>
      </c>
      <c r="N9" s="14"/>
      <c r="O9" s="5"/>
    </row>
    <row r="10" spans="1:13" ht="39.75" customHeight="1">
      <c r="A10" s="56" t="s">
        <v>18</v>
      </c>
      <c r="B10" s="17">
        <v>80607</v>
      </c>
      <c r="C10" s="17">
        <v>88083</v>
      </c>
      <c r="D10" s="17">
        <v>66062</v>
      </c>
      <c r="E10" s="17">
        <v>54930</v>
      </c>
      <c r="F10" s="71">
        <v>5028</v>
      </c>
      <c r="G10" s="72">
        <f t="shared" si="0"/>
        <v>62.36163618405368</v>
      </c>
      <c r="H10" s="71">
        <f aca="true" t="shared" si="1" ref="H10:H33">E10-C10</f>
        <v>-33153</v>
      </c>
      <c r="I10" s="72">
        <f aca="true" t="shared" si="2" ref="I10:I18">E10/D10*100</f>
        <v>83.14916290757168</v>
      </c>
      <c r="J10" s="71">
        <f aca="true" t="shared" si="3" ref="J10:J34">E10-D10</f>
        <v>-11132</v>
      </c>
      <c r="K10" s="71"/>
      <c r="L10" s="71"/>
      <c r="M10" s="71">
        <f>L10-K10</f>
        <v>0</v>
      </c>
    </row>
    <row r="11" spans="1:13" ht="39.75" customHeight="1">
      <c r="A11" s="85" t="s">
        <v>46</v>
      </c>
      <c r="B11" s="71">
        <v>119</v>
      </c>
      <c r="C11" s="17">
        <v>100</v>
      </c>
      <c r="D11" s="17">
        <v>55</v>
      </c>
      <c r="E11" s="17">
        <v>57</v>
      </c>
      <c r="F11" s="71">
        <v>7</v>
      </c>
      <c r="G11" s="72"/>
      <c r="H11" s="71"/>
      <c r="I11" s="72"/>
      <c r="J11" s="71"/>
      <c r="K11" s="71"/>
      <c r="L11" s="71"/>
      <c r="M11" s="71"/>
    </row>
    <row r="12" spans="1:13" ht="21" customHeight="1">
      <c r="A12" s="57" t="s">
        <v>21</v>
      </c>
      <c r="B12" s="75">
        <v>1218</v>
      </c>
      <c r="C12" s="19">
        <v>2986</v>
      </c>
      <c r="D12" s="19">
        <v>2240</v>
      </c>
      <c r="E12" s="19">
        <v>2487</v>
      </c>
      <c r="F12" s="75">
        <v>458</v>
      </c>
      <c r="G12" s="72">
        <f t="shared" si="0"/>
        <v>83.2886805090422</v>
      </c>
      <c r="H12" s="71">
        <f t="shared" si="1"/>
        <v>-499</v>
      </c>
      <c r="I12" s="72">
        <f t="shared" si="2"/>
        <v>111.02678571428572</v>
      </c>
      <c r="J12" s="71">
        <f t="shared" si="3"/>
        <v>247</v>
      </c>
      <c r="K12" s="75"/>
      <c r="L12" s="75"/>
      <c r="M12" s="71">
        <f>L12-K12</f>
        <v>0</v>
      </c>
    </row>
    <row r="13" spans="1:13" ht="31.5" customHeight="1">
      <c r="A13" s="58" t="s">
        <v>19</v>
      </c>
      <c r="B13" s="76">
        <v>5374</v>
      </c>
      <c r="C13" s="18">
        <v>8000</v>
      </c>
      <c r="D13" s="18">
        <v>5800</v>
      </c>
      <c r="E13" s="18">
        <v>5194</v>
      </c>
      <c r="F13" s="76">
        <v>95</v>
      </c>
      <c r="G13" s="72">
        <f t="shared" si="0"/>
        <v>64.925</v>
      </c>
      <c r="H13" s="71">
        <f t="shared" si="1"/>
        <v>-2806</v>
      </c>
      <c r="I13" s="72">
        <f t="shared" si="2"/>
        <v>89.55172413793103</v>
      </c>
      <c r="J13" s="71">
        <f t="shared" si="3"/>
        <v>-606</v>
      </c>
      <c r="K13" s="76">
        <v>297</v>
      </c>
      <c r="L13" s="76">
        <v>497</v>
      </c>
      <c r="M13" s="71">
        <f>L13-K13</f>
        <v>200</v>
      </c>
    </row>
    <row r="14" spans="1:13" ht="26.25" customHeight="1">
      <c r="A14" s="59" t="s">
        <v>47</v>
      </c>
      <c r="B14" s="76">
        <v>4</v>
      </c>
      <c r="C14" s="18">
        <v>2</v>
      </c>
      <c r="D14" s="18">
        <v>1</v>
      </c>
      <c r="E14" s="18">
        <v>1</v>
      </c>
      <c r="F14" s="76"/>
      <c r="G14" s="72">
        <f t="shared" si="0"/>
        <v>50</v>
      </c>
      <c r="H14" s="71">
        <f t="shared" si="1"/>
        <v>-1</v>
      </c>
      <c r="I14" s="72">
        <f t="shared" si="2"/>
        <v>100</v>
      </c>
      <c r="J14" s="71">
        <f t="shared" si="3"/>
        <v>0</v>
      </c>
      <c r="K14" s="76"/>
      <c r="L14" s="76"/>
      <c r="M14" s="71">
        <f>L14-K14</f>
        <v>0</v>
      </c>
    </row>
    <row r="15" spans="1:13" ht="33.75" customHeight="1">
      <c r="A15" s="55" t="s">
        <v>41</v>
      </c>
      <c r="B15" s="48">
        <f>B16+B17+B19+B20+B21+B22+B18</f>
        <v>8501</v>
      </c>
      <c r="C15" s="48">
        <f>C16+C17+C19+C20+C21+C22+C18</f>
        <v>9288</v>
      </c>
      <c r="D15" s="48">
        <f>D16+D17+D19+D20+D21+D22+D18</f>
        <v>6980</v>
      </c>
      <c r="E15" s="48">
        <f>E16+E17+E19+E20+E21+E22+E18</f>
        <v>6632</v>
      </c>
      <c r="F15" s="48">
        <f>F16+F17+F19+F20+F21+F22+F18</f>
        <v>750</v>
      </c>
      <c r="G15" s="49">
        <f t="shared" si="0"/>
        <v>71.40396210163652</v>
      </c>
      <c r="H15" s="50">
        <f t="shared" si="1"/>
        <v>-2656</v>
      </c>
      <c r="I15" s="49">
        <f t="shared" si="2"/>
        <v>95.01432664756447</v>
      </c>
      <c r="J15" s="50">
        <f t="shared" si="3"/>
        <v>-348</v>
      </c>
      <c r="K15" s="48">
        <f>K16+K17+K19+K21+K22</f>
        <v>6350</v>
      </c>
      <c r="L15" s="48">
        <f>L16+L17+L19+L21+L22</f>
        <v>8468</v>
      </c>
      <c r="M15" s="50">
        <f aca="true" t="shared" si="4" ref="M15:M23">L15-K15</f>
        <v>2118</v>
      </c>
    </row>
    <row r="16" spans="1:13" ht="33.75" customHeight="1">
      <c r="A16" s="57" t="s">
        <v>20</v>
      </c>
      <c r="B16" s="75">
        <v>1321</v>
      </c>
      <c r="C16" s="19">
        <v>1250</v>
      </c>
      <c r="D16" s="19">
        <v>950</v>
      </c>
      <c r="E16" s="75">
        <v>1292</v>
      </c>
      <c r="F16" s="75">
        <v>170</v>
      </c>
      <c r="G16" s="72">
        <f t="shared" si="0"/>
        <v>103.36000000000001</v>
      </c>
      <c r="H16" s="71">
        <f t="shared" si="1"/>
        <v>42</v>
      </c>
      <c r="I16" s="72">
        <f t="shared" si="2"/>
        <v>136</v>
      </c>
      <c r="J16" s="71">
        <f t="shared" si="3"/>
        <v>342</v>
      </c>
      <c r="K16" s="75">
        <v>3277</v>
      </c>
      <c r="L16" s="75">
        <v>4090</v>
      </c>
      <c r="M16" s="71">
        <f>L16-K16</f>
        <v>813</v>
      </c>
    </row>
    <row r="17" spans="1:13" ht="30.75" customHeight="1">
      <c r="A17" s="60" t="s">
        <v>29</v>
      </c>
      <c r="B17" s="76">
        <v>3124</v>
      </c>
      <c r="C17" s="18">
        <v>4000</v>
      </c>
      <c r="D17" s="18">
        <v>3000</v>
      </c>
      <c r="E17" s="76">
        <v>2583</v>
      </c>
      <c r="F17" s="76">
        <v>396</v>
      </c>
      <c r="G17" s="72">
        <f t="shared" si="0"/>
        <v>64.575</v>
      </c>
      <c r="H17" s="71">
        <f t="shared" si="1"/>
        <v>-1417</v>
      </c>
      <c r="I17" s="72">
        <f t="shared" si="2"/>
        <v>86.1</v>
      </c>
      <c r="J17" s="71">
        <f t="shared" si="3"/>
        <v>-417</v>
      </c>
      <c r="K17" s="76">
        <v>3073</v>
      </c>
      <c r="L17" s="76">
        <v>4378</v>
      </c>
      <c r="M17" s="71">
        <f>L17-K17</f>
        <v>1305</v>
      </c>
    </row>
    <row r="18" spans="1:13" ht="33" customHeight="1">
      <c r="A18" s="60" t="s">
        <v>44</v>
      </c>
      <c r="B18" s="76">
        <v>425</v>
      </c>
      <c r="C18" s="18">
        <v>600</v>
      </c>
      <c r="D18" s="18">
        <v>450</v>
      </c>
      <c r="E18" s="76">
        <v>72</v>
      </c>
      <c r="F18" s="76"/>
      <c r="G18" s="72">
        <f t="shared" si="0"/>
        <v>12</v>
      </c>
      <c r="H18" s="71">
        <f t="shared" si="1"/>
        <v>-528</v>
      </c>
      <c r="I18" s="72">
        <f t="shared" si="2"/>
        <v>16</v>
      </c>
      <c r="J18" s="71">
        <f t="shared" si="3"/>
        <v>-378</v>
      </c>
      <c r="K18" s="76"/>
      <c r="L18" s="76"/>
      <c r="M18" s="71"/>
    </row>
    <row r="19" spans="1:13" ht="41.25" customHeight="1">
      <c r="A19" s="61" t="s">
        <v>30</v>
      </c>
      <c r="B19" s="76">
        <v>1433</v>
      </c>
      <c r="C19" s="18">
        <v>942</v>
      </c>
      <c r="D19" s="18">
        <v>750</v>
      </c>
      <c r="E19" s="76">
        <v>788</v>
      </c>
      <c r="F19" s="76">
        <v>84</v>
      </c>
      <c r="G19" s="72">
        <f t="shared" si="0"/>
        <v>83.65180467091295</v>
      </c>
      <c r="H19" s="71">
        <f t="shared" si="1"/>
        <v>-154</v>
      </c>
      <c r="I19" s="72">
        <f aca="true" t="shared" si="5" ref="I19:I32">E19/D19*100</f>
        <v>105.06666666666666</v>
      </c>
      <c r="J19" s="71">
        <f t="shared" si="3"/>
        <v>38</v>
      </c>
      <c r="K19" s="76"/>
      <c r="L19" s="76"/>
      <c r="M19" s="71">
        <f t="shared" si="4"/>
        <v>0</v>
      </c>
    </row>
    <row r="20" spans="1:13" ht="24.75" customHeight="1">
      <c r="A20" s="61" t="s">
        <v>23</v>
      </c>
      <c r="B20" s="78">
        <v>1056</v>
      </c>
      <c r="C20" s="18">
        <v>1537</v>
      </c>
      <c r="D20" s="18">
        <v>1000</v>
      </c>
      <c r="E20" s="78">
        <v>1025</v>
      </c>
      <c r="F20" s="78">
        <v>64</v>
      </c>
      <c r="G20" s="72">
        <f t="shared" si="0"/>
        <v>66.68835393623944</v>
      </c>
      <c r="H20" s="71">
        <f>E20-C20</f>
        <v>-512</v>
      </c>
      <c r="I20" s="72">
        <f t="shared" si="5"/>
        <v>102.49999999999999</v>
      </c>
      <c r="J20" s="71">
        <f t="shared" si="3"/>
        <v>25</v>
      </c>
      <c r="K20" s="76"/>
      <c r="L20" s="76"/>
      <c r="M20" s="71">
        <f t="shared" si="4"/>
        <v>0</v>
      </c>
    </row>
    <row r="21" spans="1:51" ht="36.75" customHeight="1">
      <c r="A21" s="62" t="s">
        <v>22</v>
      </c>
      <c r="B21" s="76">
        <v>485</v>
      </c>
      <c r="C21" s="18">
        <v>758</v>
      </c>
      <c r="D21" s="18">
        <v>650</v>
      </c>
      <c r="E21" s="76">
        <v>678</v>
      </c>
      <c r="F21" s="76">
        <v>20</v>
      </c>
      <c r="G21" s="72">
        <f t="shared" si="0"/>
        <v>89.44591029023746</v>
      </c>
      <c r="H21" s="71">
        <f t="shared" si="1"/>
        <v>-80</v>
      </c>
      <c r="I21" s="72">
        <f t="shared" si="5"/>
        <v>104.3076923076923</v>
      </c>
      <c r="J21" s="71">
        <f t="shared" si="3"/>
        <v>28</v>
      </c>
      <c r="K21" s="76"/>
      <c r="L21" s="76">
        <v>0</v>
      </c>
      <c r="M21" s="71">
        <f t="shared" si="4"/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ht="33.75" customHeight="1">
      <c r="A22" s="62" t="s">
        <v>34</v>
      </c>
      <c r="B22" s="78">
        <v>657</v>
      </c>
      <c r="C22" s="20">
        <v>201</v>
      </c>
      <c r="D22" s="20">
        <v>180</v>
      </c>
      <c r="E22" s="78">
        <v>194</v>
      </c>
      <c r="F22" s="78">
        <v>16</v>
      </c>
      <c r="G22" s="72">
        <f t="shared" si="0"/>
        <v>96.51741293532339</v>
      </c>
      <c r="H22" s="71">
        <f t="shared" si="1"/>
        <v>-7</v>
      </c>
      <c r="I22" s="72">
        <f t="shared" si="5"/>
        <v>107.77777777777777</v>
      </c>
      <c r="J22" s="71">
        <f t="shared" si="3"/>
        <v>14</v>
      </c>
      <c r="K22" s="76"/>
      <c r="L22" s="76"/>
      <c r="M22" s="7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13" s="7" customFormat="1" ht="33.75" customHeight="1">
      <c r="A23" s="63" t="s">
        <v>35</v>
      </c>
      <c r="B23" s="79">
        <v>7820</v>
      </c>
      <c r="C23" s="51">
        <v>13000</v>
      </c>
      <c r="D23" s="51">
        <v>9750</v>
      </c>
      <c r="E23" s="79">
        <v>9630</v>
      </c>
      <c r="F23" s="79">
        <v>1496</v>
      </c>
      <c r="G23" s="70">
        <f t="shared" si="0"/>
        <v>74.07692307692308</v>
      </c>
      <c r="H23" s="77">
        <f t="shared" si="1"/>
        <v>-3370</v>
      </c>
      <c r="I23" s="70">
        <f t="shared" si="5"/>
        <v>98.76923076923076</v>
      </c>
      <c r="J23" s="77">
        <f t="shared" si="3"/>
        <v>-120</v>
      </c>
      <c r="K23" s="79"/>
      <c r="L23" s="79"/>
      <c r="M23" s="77">
        <f t="shared" si="4"/>
        <v>0</v>
      </c>
    </row>
    <row r="24" spans="1:13" ht="30.75" customHeight="1">
      <c r="A24" s="64" t="s">
        <v>43</v>
      </c>
      <c r="B24" s="52">
        <f>B9+B15+B23</f>
        <v>103643</v>
      </c>
      <c r="C24" s="52">
        <f>C9+C15+C23</f>
        <v>121459</v>
      </c>
      <c r="D24" s="52">
        <f>D9+D15+D23</f>
        <v>90888</v>
      </c>
      <c r="E24" s="52">
        <f>E9+E15+E23</f>
        <v>78931</v>
      </c>
      <c r="F24" s="52">
        <f>F9+F15+F23</f>
        <v>7834</v>
      </c>
      <c r="G24" s="81">
        <f t="shared" si="0"/>
        <v>64.98571534427255</v>
      </c>
      <c r="H24" s="82">
        <f t="shared" si="1"/>
        <v>-42528</v>
      </c>
      <c r="I24" s="81">
        <f t="shared" si="5"/>
        <v>86.8442478655048</v>
      </c>
      <c r="J24" s="82">
        <f t="shared" si="3"/>
        <v>-11957</v>
      </c>
      <c r="K24" s="52">
        <f>K9+K15+K23</f>
        <v>6647</v>
      </c>
      <c r="L24" s="52">
        <f>L9+L15+L23</f>
        <v>8965</v>
      </c>
      <c r="M24" s="52">
        <f>M9+M15+M23</f>
        <v>2318</v>
      </c>
    </row>
    <row r="25" spans="1:13" ht="29.25" customHeight="1">
      <c r="A25" s="65" t="s">
        <v>24</v>
      </c>
      <c r="B25" s="21">
        <f>B26+B27+B28+B29+B30+B32</f>
        <v>218587</v>
      </c>
      <c r="C25" s="21">
        <f>C26+C27+C28+C29+C30+C32</f>
        <v>286069</v>
      </c>
      <c r="D25" s="21">
        <f>D26+D27+D28+D29+D30+D32</f>
        <v>204297</v>
      </c>
      <c r="E25" s="21">
        <f>E26+E27+E28+E29+E30+E32</f>
        <v>204297</v>
      </c>
      <c r="F25" s="21">
        <f>F26+F27+F28+F29+F30+F32</f>
        <v>19259</v>
      </c>
      <c r="G25" s="22">
        <f t="shared" si="0"/>
        <v>71.41528792004726</v>
      </c>
      <c r="H25" s="23">
        <f>E25-C25</f>
        <v>-81772</v>
      </c>
      <c r="I25" s="22">
        <f t="shared" si="5"/>
        <v>100</v>
      </c>
      <c r="J25" s="71">
        <f t="shared" si="3"/>
        <v>0</v>
      </c>
      <c r="K25" s="21">
        <v>0</v>
      </c>
      <c r="L25" s="21">
        <v>0</v>
      </c>
      <c r="M25" s="23">
        <v>0</v>
      </c>
    </row>
    <row r="26" spans="1:13" ht="33" customHeight="1">
      <c r="A26" s="66" t="s">
        <v>25</v>
      </c>
      <c r="B26" s="75">
        <v>10692</v>
      </c>
      <c r="C26" s="45">
        <v>12459</v>
      </c>
      <c r="D26" s="75">
        <v>9342</v>
      </c>
      <c r="E26" s="75">
        <v>9342</v>
      </c>
      <c r="F26" s="75">
        <v>1038</v>
      </c>
      <c r="G26" s="72">
        <f>E26/C26*100</f>
        <v>74.98194076571153</v>
      </c>
      <c r="H26" s="71">
        <f t="shared" si="1"/>
        <v>-3117</v>
      </c>
      <c r="I26" s="72">
        <f t="shared" si="5"/>
        <v>100</v>
      </c>
      <c r="J26" s="71">
        <f t="shared" si="3"/>
        <v>0</v>
      </c>
      <c r="K26" s="76"/>
      <c r="L26" s="76"/>
      <c r="M26" s="76"/>
    </row>
    <row r="27" spans="1:51" ht="23.25" customHeight="1">
      <c r="A27" s="67" t="s">
        <v>31</v>
      </c>
      <c r="B27" s="54">
        <v>158546</v>
      </c>
      <c r="C27" s="19">
        <v>236203</v>
      </c>
      <c r="D27" s="54">
        <v>179011</v>
      </c>
      <c r="E27" s="54">
        <v>179011</v>
      </c>
      <c r="F27" s="54">
        <v>17360</v>
      </c>
      <c r="G27" s="72">
        <f>E27/C27*100</f>
        <v>75.78692903985132</v>
      </c>
      <c r="H27" s="71">
        <f t="shared" si="1"/>
        <v>-57192</v>
      </c>
      <c r="I27" s="72">
        <f t="shared" si="5"/>
        <v>100</v>
      </c>
      <c r="J27" s="71">
        <f t="shared" si="3"/>
        <v>0</v>
      </c>
      <c r="K27" s="75"/>
      <c r="L27" s="75"/>
      <c r="M27" s="7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13" ht="21.75" customHeight="1">
      <c r="A28" s="67" t="s">
        <v>38</v>
      </c>
      <c r="B28" s="54">
        <v>523</v>
      </c>
      <c r="C28" s="24">
        <v>1899</v>
      </c>
      <c r="D28" s="54">
        <v>1226</v>
      </c>
      <c r="E28" s="54">
        <v>1226</v>
      </c>
      <c r="F28" s="54">
        <v>68</v>
      </c>
      <c r="G28" s="72">
        <f>E28/C28*100</f>
        <v>64.56029489204845</v>
      </c>
      <c r="H28" s="71">
        <f t="shared" si="1"/>
        <v>-673</v>
      </c>
      <c r="I28" s="72">
        <f t="shared" si="5"/>
        <v>100</v>
      </c>
      <c r="J28" s="71">
        <f t="shared" si="3"/>
        <v>0</v>
      </c>
      <c r="K28" s="54"/>
      <c r="L28" s="54"/>
      <c r="M28" s="54"/>
    </row>
    <row r="29" spans="1:13" ht="33" customHeight="1">
      <c r="A29" s="68" t="s">
        <v>36</v>
      </c>
      <c r="B29" s="54">
        <v>273</v>
      </c>
      <c r="C29" s="24">
        <v>130</v>
      </c>
      <c r="D29" s="54">
        <v>175</v>
      </c>
      <c r="E29" s="54">
        <v>175</v>
      </c>
      <c r="F29" s="54">
        <v>45</v>
      </c>
      <c r="G29" s="72">
        <f>E29/C29*100</f>
        <v>134.6153846153846</v>
      </c>
      <c r="H29" s="71">
        <f t="shared" si="1"/>
        <v>45</v>
      </c>
      <c r="I29" s="72">
        <f t="shared" si="5"/>
        <v>100</v>
      </c>
      <c r="J29" s="71">
        <f t="shared" si="3"/>
        <v>0</v>
      </c>
      <c r="K29" s="54"/>
      <c r="L29" s="54"/>
      <c r="M29" s="54"/>
    </row>
    <row r="30" spans="1:13" ht="33" customHeight="1">
      <c r="A30" s="68" t="s">
        <v>39</v>
      </c>
      <c r="B30" s="54">
        <v>53833</v>
      </c>
      <c r="C30" s="24">
        <v>38233</v>
      </c>
      <c r="D30" s="54">
        <v>17398</v>
      </c>
      <c r="E30" s="54">
        <v>17398</v>
      </c>
      <c r="F30" s="54">
        <v>748</v>
      </c>
      <c r="G30" s="72">
        <f>E30/C30*100</f>
        <v>45.50519184997254</v>
      </c>
      <c r="H30" s="71">
        <f t="shared" si="1"/>
        <v>-20835</v>
      </c>
      <c r="I30" s="72">
        <f t="shared" si="5"/>
        <v>100</v>
      </c>
      <c r="J30" s="71">
        <f t="shared" si="3"/>
        <v>0</v>
      </c>
      <c r="K30" s="54"/>
      <c r="L30" s="54"/>
      <c r="M30" s="54"/>
    </row>
    <row r="31" spans="1:13" ht="12" customHeight="1" hidden="1">
      <c r="A31" s="65" t="s">
        <v>39</v>
      </c>
      <c r="B31" s="54"/>
      <c r="C31" s="24"/>
      <c r="D31" s="54"/>
      <c r="E31" s="54"/>
      <c r="F31" s="54"/>
      <c r="G31" s="72" t="e">
        <f>E31/C31</f>
        <v>#DIV/0!</v>
      </c>
      <c r="H31" s="71">
        <f t="shared" si="1"/>
        <v>0</v>
      </c>
      <c r="I31" s="76" t="e">
        <f t="shared" si="5"/>
        <v>#DIV/0!</v>
      </c>
      <c r="J31" s="71">
        <f t="shared" si="3"/>
        <v>0</v>
      </c>
      <c r="K31" s="54"/>
      <c r="L31" s="54"/>
      <c r="M31" s="54"/>
    </row>
    <row r="32" spans="1:13" ht="24" customHeight="1">
      <c r="A32" s="65" t="s">
        <v>37</v>
      </c>
      <c r="B32" s="54">
        <v>-5280</v>
      </c>
      <c r="C32" s="24">
        <v>-2855</v>
      </c>
      <c r="D32" s="54">
        <v>-2855</v>
      </c>
      <c r="E32" s="54">
        <v>-2855</v>
      </c>
      <c r="F32" s="54"/>
      <c r="G32" s="72"/>
      <c r="H32" s="71">
        <f t="shared" si="1"/>
        <v>0</v>
      </c>
      <c r="I32" s="72">
        <f t="shared" si="5"/>
        <v>100</v>
      </c>
      <c r="J32" s="71">
        <f t="shared" si="3"/>
        <v>0</v>
      </c>
      <c r="K32" s="54"/>
      <c r="L32" s="54"/>
      <c r="M32" s="54"/>
    </row>
    <row r="33" spans="1:13" ht="2.25" customHeight="1" hidden="1">
      <c r="A33" s="68" t="s">
        <v>26</v>
      </c>
      <c r="B33" s="53"/>
      <c r="C33" s="24"/>
      <c r="D33" s="25"/>
      <c r="E33" s="53"/>
      <c r="F33" s="53"/>
      <c r="G33" s="72" t="e">
        <f>E33/C33</f>
        <v>#DIV/0!</v>
      </c>
      <c r="H33" s="71">
        <f t="shared" si="1"/>
        <v>0</v>
      </c>
      <c r="I33" s="80"/>
      <c r="J33" s="71">
        <f t="shared" si="3"/>
        <v>0</v>
      </c>
      <c r="K33" s="54"/>
      <c r="L33" s="54"/>
      <c r="M33" s="54"/>
    </row>
    <row r="34" spans="1:13" ht="27.75" customHeight="1">
      <c r="A34" s="69" t="s">
        <v>26</v>
      </c>
      <c r="B34" s="83">
        <f>B24+B25</f>
        <v>322230</v>
      </c>
      <c r="C34" s="83">
        <f>C24+C25</f>
        <v>407528</v>
      </c>
      <c r="D34" s="83">
        <f>D24+D25</f>
        <v>295185</v>
      </c>
      <c r="E34" s="83">
        <f>E24+E25</f>
        <v>283228</v>
      </c>
      <c r="F34" s="83">
        <f>F24+F25</f>
        <v>27093</v>
      </c>
      <c r="G34" s="84">
        <f>E34/C34*100</f>
        <v>69.49902828762686</v>
      </c>
      <c r="H34" s="82">
        <f>E34-C34</f>
        <v>-124300</v>
      </c>
      <c r="I34" s="81">
        <f>E34/D34*100</f>
        <v>95.94931991801752</v>
      </c>
      <c r="J34" s="82">
        <f t="shared" si="3"/>
        <v>-11957</v>
      </c>
      <c r="K34" s="83">
        <f>K24+K25</f>
        <v>6647</v>
      </c>
      <c r="L34" s="83">
        <f>L24+L25</f>
        <v>8965</v>
      </c>
      <c r="M34" s="83">
        <f>M24+M25</f>
        <v>2318</v>
      </c>
    </row>
    <row r="35" spans="1:13" ht="15">
      <c r="A35" s="16" t="s">
        <v>33</v>
      </c>
      <c r="B35" s="1"/>
      <c r="C35" s="1"/>
      <c r="D35" s="1"/>
      <c r="E35" s="1"/>
      <c r="F35" s="1"/>
      <c r="G35" s="2"/>
      <c r="H35" s="1"/>
      <c r="I35" s="2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2"/>
      <c r="H36" s="1"/>
      <c r="I36" s="2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2"/>
      <c r="H37" s="1"/>
      <c r="I37" s="2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2"/>
      <c r="H38" s="1"/>
      <c r="I38" s="2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2"/>
      <c r="H39" s="1"/>
      <c r="I39" s="2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2"/>
      <c r="H40" s="1"/>
      <c r="I40" s="2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2"/>
      <c r="H41" s="1"/>
      <c r="I41" s="2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2"/>
      <c r="H42" s="1"/>
      <c r="I42" s="2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2"/>
      <c r="H43" s="1"/>
      <c r="I43" s="2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2"/>
      <c r="H44" s="1"/>
      <c r="I44" s="2"/>
      <c r="J44" s="1"/>
      <c r="K44" s="1"/>
      <c r="L44" s="1"/>
      <c r="M44" s="1"/>
    </row>
    <row r="45" spans="2:13" ht="15">
      <c r="B45" s="1"/>
      <c r="C45" s="1"/>
      <c r="D45" s="1"/>
      <c r="E45" s="1"/>
      <c r="F45" s="1"/>
      <c r="G45" s="2"/>
      <c r="H45" s="1"/>
      <c r="I45" s="2"/>
      <c r="J45" s="1"/>
      <c r="K45" s="1"/>
      <c r="L45" s="1"/>
      <c r="M45" s="1"/>
    </row>
  </sheetData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nalog</dc:creator>
  <cp:keywords/>
  <dc:description/>
  <cp:lastModifiedBy>Admin</cp:lastModifiedBy>
  <cp:lastPrinted>2014-11-05T06:49:51Z</cp:lastPrinted>
  <dcterms:created xsi:type="dcterms:W3CDTF">2004-11-16T08:56:13Z</dcterms:created>
  <dcterms:modified xsi:type="dcterms:W3CDTF">2014-11-05T11:26:50Z</dcterms:modified>
  <cp:category/>
  <cp:version/>
  <cp:contentType/>
  <cp:contentStatus/>
</cp:coreProperties>
</file>